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mc:AlternateContent xmlns:mc="http://schemas.openxmlformats.org/markup-compatibility/2006">
    <mc:Choice Requires="x15">
      <x15ac:absPath xmlns:x15ac="http://schemas.microsoft.com/office/spreadsheetml/2010/11/ac" url="D:\قسم الأتمتة التعليم المفتوح\2021-2022\استمارات الفصل الثاني 21-22\رياض الأطفال\"/>
    </mc:Choice>
  </mc:AlternateContent>
  <xr:revisionPtr revIDLastSave="0" documentId="13_ncr:1_{FCE188D7-F8DC-4AD9-A0A3-3F2C82128ED0}" xr6:coauthVersionLast="47" xr6:coauthVersionMax="47" xr10:uidLastSave="{00000000-0000-0000-0000-000000000000}"/>
  <workbookProtection workbookAlgorithmName="SHA-512" workbookHashValue="gFyDxIbgXhp/j8rSGAznBmERC5BE7sW3XTY/TR+lt1WvkVeIVkAMnn7PfvZnjNwHAR8z2yzrlDvFrPwKaQ0GLQ==" workbookSaltValue="GvvaY+iReJpZ4gHttD0Llw==" workbookSpinCount="100000" lockStructure="1"/>
  <bookViews>
    <workbookView xWindow="-108" yWindow="-108" windowWidth="23256" windowHeight="12456" xr2:uid="{00000000-000D-0000-FFFF-FFFF00000000}"/>
  </bookViews>
  <sheets>
    <sheet name="تعليمات التسجيل" sheetId="16" r:id="rId1"/>
    <sheet name="إدخال البيانات" sheetId="17" r:id="rId2"/>
    <sheet name="اختيار المقررات" sheetId="5" r:id="rId3"/>
    <sheet name="الإستمارة" sheetId="11" r:id="rId4"/>
    <sheet name="رياض-21-22-ف2" sheetId="15" r:id="rId5"/>
    <sheet name="السجل العام" sheetId="2" state="hidden" r:id="rId6"/>
    <sheet name="ورقة4" sheetId="10" state="hidden" r:id="rId7"/>
    <sheet name="ورقة2" sheetId="4" state="hidden" r:id="rId8"/>
    <sheet name="ورقة1" sheetId="6" state="hidden" r:id="rId9"/>
  </sheets>
  <definedNames>
    <definedName name="_xlnm._FilterDatabase" localSheetId="1" hidden="1">'إدخال البيانات'!$I$4:$I$19</definedName>
    <definedName name="_xlnm._FilterDatabase" localSheetId="7" hidden="1">ورقة2!$A$1:$AE$7968</definedName>
    <definedName name="_xlnm._FilterDatabase" localSheetId="6" hidden="1">ورقة4!$A$1:$AX$7968</definedName>
    <definedName name="_xlnm.Print_Area" localSheetId="3">الإستمارة!$A$1:$R$42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7" l="1"/>
  <c r="A2" i="17" s="1"/>
  <c r="B20" i="11" s="1"/>
  <c r="Z28" i="5" l="1"/>
  <c r="EJ5" i="15" s="1"/>
  <c r="Q4" i="5" l="1"/>
  <c r="L4" i="5"/>
  <c r="E4" i="5"/>
  <c r="L3" i="5"/>
  <c r="E3" i="5"/>
  <c r="AE1" i="5"/>
  <c r="AB1" i="5"/>
  <c r="AE3" i="5" l="1"/>
  <c r="DS5" i="15"/>
  <c r="DM5" i="15"/>
  <c r="DL5" i="15"/>
  <c r="DK5" i="15"/>
  <c r="DJ5" i="15"/>
  <c r="J25" i="11"/>
  <c r="J23" i="11"/>
  <c r="N22" i="11"/>
  <c r="K22" i="11"/>
  <c r="E22" i="11"/>
  <c r="G39" i="11"/>
  <c r="AE22" i="11"/>
  <c r="B1" i="11"/>
  <c r="D1" i="17"/>
  <c r="AE4" i="5"/>
  <c r="K7" i="11" s="1"/>
  <c r="Z22" i="11" s="1"/>
  <c r="Y22" i="11" s="1"/>
  <c r="AB4" i="5"/>
  <c r="H7" i="11" s="1"/>
  <c r="Z21" i="11" s="1"/>
  <c r="Y21" i="11" s="1"/>
  <c r="W4" i="5"/>
  <c r="D7" i="11" s="1"/>
  <c r="Z20" i="11" s="1"/>
  <c r="Y20" i="11" s="1"/>
  <c r="W2" i="5"/>
  <c r="J3" i="11" s="1"/>
  <c r="Z6" i="11" s="1"/>
  <c r="Y6" i="11" s="1"/>
  <c r="Q2" i="5"/>
  <c r="F3" i="11" s="1"/>
  <c r="Z7" i="11" s="1"/>
  <c r="Y7" i="11" s="1"/>
  <c r="H2" i="5"/>
  <c r="N4" i="11" s="1"/>
  <c r="Z11" i="11" s="1"/>
  <c r="Y11" i="11" s="1"/>
  <c r="E1" i="5"/>
  <c r="C5" i="17"/>
  <c r="AB2" i="5" s="1"/>
  <c r="N3" i="11" s="1"/>
  <c r="Z5" i="11" s="1"/>
  <c r="Y5" i="11" s="1"/>
  <c r="AY6" i="5" l="1"/>
  <c r="AY14" i="5"/>
  <c r="AY22" i="5"/>
  <c r="AY30" i="5"/>
  <c r="AY38" i="5"/>
  <c r="AY46" i="5"/>
  <c r="AY7" i="5"/>
  <c r="AY15" i="5"/>
  <c r="AY23" i="5"/>
  <c r="AY31" i="5"/>
  <c r="AY39" i="5"/>
  <c r="AY47" i="5"/>
  <c r="AY8" i="5"/>
  <c r="AY16" i="5"/>
  <c r="AY24" i="5"/>
  <c r="AY32" i="5"/>
  <c r="AY40" i="5"/>
  <c r="AY48" i="5"/>
  <c r="AY9" i="5"/>
  <c r="AY17" i="5"/>
  <c r="AY25" i="5"/>
  <c r="AY33" i="5"/>
  <c r="AY41" i="5"/>
  <c r="AY49" i="5"/>
  <c r="AY10" i="5"/>
  <c r="AY18" i="5"/>
  <c r="AY26" i="5"/>
  <c r="AY34" i="5"/>
  <c r="AY42" i="5"/>
  <c r="AY50" i="5"/>
  <c r="AY11" i="5"/>
  <c r="AY19" i="5"/>
  <c r="AY27" i="5"/>
  <c r="AY35" i="5"/>
  <c r="AY43" i="5"/>
  <c r="AY51" i="5"/>
  <c r="AY12" i="5"/>
  <c r="AY20" i="5"/>
  <c r="AY28" i="5"/>
  <c r="AY36" i="5"/>
  <c r="AY44" i="5"/>
  <c r="AY5" i="5"/>
  <c r="AY13" i="5"/>
  <c r="AY21" i="5"/>
  <c r="AY29" i="5"/>
  <c r="AY37" i="5"/>
  <c r="AY45" i="5"/>
  <c r="Q1" i="5"/>
  <c r="M2" i="11" s="1"/>
  <c r="Z3" i="11" s="1"/>
  <c r="Y3" i="11" s="1"/>
  <c r="L1" i="5"/>
  <c r="H2" i="11" s="1"/>
  <c r="AD27" i="5"/>
  <c r="E2" i="5"/>
  <c r="N27" i="5" s="1"/>
  <c r="W1" i="5"/>
  <c r="P2" i="11" s="1"/>
  <c r="Z4" i="11" s="1"/>
  <c r="Y4" i="11" s="1"/>
  <c r="H4" i="11"/>
  <c r="Z9" i="11" s="1"/>
  <c r="Y9" i="11" s="1"/>
  <c r="C38" i="5"/>
  <c r="C37" i="5"/>
  <c r="C36" i="5"/>
  <c r="C35" i="5"/>
  <c r="C39" i="5"/>
  <c r="C40" i="5"/>
  <c r="EC5" i="15"/>
  <c r="EA5" i="15"/>
  <c r="EB5" i="15"/>
  <c r="DZ5" i="15"/>
  <c r="D2" i="11"/>
  <c r="E34" i="11" s="1"/>
  <c r="E39" i="11" s="1"/>
  <c r="D4" i="11"/>
  <c r="B34" i="11" s="1"/>
  <c r="B39" i="11" s="1"/>
  <c r="H6" i="11"/>
  <c r="Z17" i="11" s="1"/>
  <c r="Y17" i="11" s="1"/>
  <c r="K6" i="11"/>
  <c r="Z18" i="11" s="1"/>
  <c r="Y18" i="11" s="1"/>
  <c r="K4" i="11"/>
  <c r="Z10" i="11" s="1"/>
  <c r="Y10" i="11" s="1"/>
  <c r="P6" i="11"/>
  <c r="Z19" i="11" s="1"/>
  <c r="Y19" i="11" s="1"/>
  <c r="D5" i="11"/>
  <c r="Z12" i="11" s="1"/>
  <c r="Y12" i="11" s="1"/>
  <c r="T6" i="5"/>
  <c r="B29" i="5" l="1"/>
  <c r="C29" i="5" s="1"/>
  <c r="B33" i="5"/>
  <c r="C33" i="5" s="1"/>
  <c r="B32" i="5"/>
  <c r="C32" i="5" s="1"/>
  <c r="EH5" i="15" s="1"/>
  <c r="B31" i="5"/>
  <c r="C31" i="5" s="1"/>
  <c r="EG5" i="15" s="1"/>
  <c r="B28" i="5"/>
  <c r="B30" i="5"/>
  <c r="C30" i="5" s="1"/>
  <c r="EF5" i="15" s="1"/>
  <c r="D3" i="11"/>
  <c r="H33" i="11"/>
  <c r="H38" i="11" s="1"/>
  <c r="Z8" i="11"/>
  <c r="Y8" i="11" s="1"/>
  <c r="B6" i="5"/>
  <c r="DP5" i="15"/>
  <c r="J24" i="11"/>
  <c r="D6" i="11"/>
  <c r="Z16" i="11" s="1"/>
  <c r="Y16" i="11" s="1"/>
  <c r="W3" i="5"/>
  <c r="P5" i="11" s="1"/>
  <c r="Z15" i="11" s="1"/>
  <c r="Y15" i="11" s="1"/>
  <c r="AB3" i="5"/>
  <c r="K5" i="11" s="1"/>
  <c r="Z14" i="11" s="1"/>
  <c r="Y14" i="11" s="1"/>
  <c r="Q3" i="5"/>
  <c r="H5" i="11" s="1"/>
  <c r="Z13" i="11" s="1"/>
  <c r="Y13" i="11" s="1"/>
  <c r="EI5" i="15" l="1"/>
  <c r="G30" i="11"/>
  <c r="C28" i="5"/>
  <c r="B28" i="11" s="1"/>
  <c r="G29" i="11"/>
  <c r="B30" i="11"/>
  <c r="B29" i="11"/>
  <c r="G28" i="11"/>
  <c r="EE5" i="15"/>
  <c r="AA13" i="11"/>
  <c r="AE13" i="11" s="1"/>
  <c r="AA20" i="11"/>
  <c r="AE20" i="11" s="1"/>
  <c r="AA4" i="11"/>
  <c r="AE4" i="11" s="1"/>
  <c r="AA9" i="11"/>
  <c r="AE9" i="11" s="1"/>
  <c r="AA18" i="11"/>
  <c r="AE18" i="11" s="1"/>
  <c r="AA8" i="11"/>
  <c r="AE8" i="11" s="1"/>
  <c r="AA6" i="11"/>
  <c r="AE6" i="11" s="1"/>
  <c r="AA5" i="11"/>
  <c r="AE5" i="11" s="1"/>
  <c r="AA16" i="11"/>
  <c r="AE16" i="11" s="1"/>
  <c r="AA3" i="11"/>
  <c r="AA14" i="11"/>
  <c r="AE14" i="11" s="1"/>
  <c r="AA11" i="11"/>
  <c r="AE11" i="11" s="1"/>
  <c r="AA7" i="11"/>
  <c r="AE7" i="11" s="1"/>
  <c r="AA19" i="11"/>
  <c r="AE19" i="11" s="1"/>
  <c r="AA12" i="11"/>
  <c r="AE12" i="11" s="1"/>
  <c r="AA15" i="11"/>
  <c r="AE15" i="11" s="1"/>
  <c r="AA10" i="11"/>
  <c r="AE10" i="11" s="1"/>
  <c r="AA21" i="11"/>
  <c r="AE21" i="11" s="1"/>
  <c r="AA17" i="11"/>
  <c r="AE17" i="11" s="1"/>
  <c r="ED5" i="15" l="1"/>
  <c r="AE3" i="11"/>
  <c r="AJ1" i="11"/>
  <c r="A5" i="15"/>
  <c r="AN3" i="15"/>
  <c r="AL3" i="15"/>
  <c r="AJ3" i="15"/>
  <c r="AH3" i="15"/>
  <c r="AF3" i="15"/>
  <c r="AD3" i="15"/>
  <c r="AB3" i="15"/>
  <c r="Z3" i="15"/>
  <c r="X3" i="15"/>
  <c r="V3" i="15"/>
  <c r="T3" i="15"/>
  <c r="DC5" i="15" l="1"/>
  <c r="CM5" i="15"/>
  <c r="BW5" i="15"/>
  <c r="BG5" i="15"/>
  <c r="AQ5" i="15"/>
  <c r="AA5" i="15"/>
  <c r="CK5" i="15"/>
  <c r="BU5" i="15"/>
  <c r="BE5" i="15"/>
  <c r="AO5" i="15"/>
  <c r="CY5" i="15"/>
  <c r="CI5" i="15"/>
  <c r="BS5" i="15"/>
  <c r="AM5" i="15"/>
  <c r="W5" i="15"/>
  <c r="CW5" i="15"/>
  <c r="CG5" i="15"/>
  <c r="BQ5" i="15"/>
  <c r="BA5" i="15"/>
  <c r="AK5" i="15"/>
  <c r="BO5" i="15"/>
  <c r="DI5" i="15"/>
  <c r="BM5" i="15"/>
  <c r="AG5" i="15"/>
  <c r="CQ5" i="15"/>
  <c r="BK5" i="15"/>
  <c r="BY5" i="15"/>
  <c r="AC5" i="15"/>
  <c r="DA5" i="15"/>
  <c r="Y5" i="15"/>
  <c r="BC5" i="15"/>
  <c r="AY5" i="15"/>
  <c r="CS5" i="15"/>
  <c r="DG5" i="15"/>
  <c r="AU5" i="15"/>
  <c r="CO5" i="15"/>
  <c r="AS5" i="15"/>
  <c r="U5" i="15"/>
  <c r="CU5" i="15"/>
  <c r="CE5" i="15"/>
  <c r="AI5" i="15"/>
  <c r="CC5" i="15"/>
  <c r="AW5" i="15"/>
  <c r="CA5" i="15"/>
  <c r="AE5" i="15"/>
  <c r="DE5" i="15"/>
  <c r="BI5" i="15"/>
  <c r="AD1" i="11"/>
  <c r="B8" i="11" s="1"/>
  <c r="AK4" i="5"/>
  <c r="AX41" i="5"/>
  <c r="AX48" i="5"/>
  <c r="AX49" i="5"/>
  <c r="AX50" i="5"/>
  <c r="AX51" i="5"/>
  <c r="AX43" i="5"/>
  <c r="AX44" i="5"/>
  <c r="AX45" i="5"/>
  <c r="AX46" i="5"/>
  <c r="AX37" i="5"/>
  <c r="AX38" i="5"/>
  <c r="AX39" i="5"/>
  <c r="AX40" i="5"/>
  <c r="AX31" i="5"/>
  <c r="AX32" i="5"/>
  <c r="AX33" i="5"/>
  <c r="AX34" i="5"/>
  <c r="AX35" i="5"/>
  <c r="AX24" i="5"/>
  <c r="AX25" i="5"/>
  <c r="AX26" i="5"/>
  <c r="AX27" i="5"/>
  <c r="AX28" i="5"/>
  <c r="AX29" i="5"/>
  <c r="AX17" i="5"/>
  <c r="AX18" i="5"/>
  <c r="AX19" i="5"/>
  <c r="AX20" i="5"/>
  <c r="AX21" i="5"/>
  <c r="AX22" i="5"/>
  <c r="AX12" i="5"/>
  <c r="AX13" i="5"/>
  <c r="AX14" i="5"/>
  <c r="AX15" i="5"/>
  <c r="AX6" i="5"/>
  <c r="AX7" i="5"/>
  <c r="AX8" i="5"/>
  <c r="AX9" i="5"/>
  <c r="AX10" i="5"/>
  <c r="AX47" i="5"/>
  <c r="AX42" i="5"/>
  <c r="AX36" i="5"/>
  <c r="AX30" i="5"/>
  <c r="AX23" i="5"/>
  <c r="AX16" i="5"/>
  <c r="AX11" i="5"/>
  <c r="I9" i="5" l="1"/>
  <c r="B9" i="5" s="1"/>
  <c r="I8" i="5"/>
  <c r="W27" i="5" s="1"/>
  <c r="DN5" i="15" s="1"/>
  <c r="Y21" i="5"/>
  <c r="S21" i="5" s="1"/>
  <c r="Y20" i="5"/>
  <c r="S20" i="5" s="1"/>
  <c r="Y19" i="5"/>
  <c r="S19" i="5" s="1"/>
  <c r="Y18" i="5"/>
  <c r="S18" i="5" s="1"/>
  <c r="Y17" i="5"/>
  <c r="S17" i="5" s="1"/>
  <c r="AG13" i="5"/>
  <c r="AA13" i="5" s="1"/>
  <c r="AG12" i="5"/>
  <c r="AA12" i="5" s="1"/>
  <c r="AG11" i="5"/>
  <c r="AA11" i="5" s="1"/>
  <c r="AG10" i="5"/>
  <c r="AA10" i="5" s="1"/>
  <c r="AG9" i="5"/>
  <c r="AA9" i="5" s="1"/>
  <c r="AG8" i="5"/>
  <c r="AA8" i="5" s="1"/>
  <c r="Y13" i="5"/>
  <c r="S13" i="5" s="1"/>
  <c r="Y12" i="5"/>
  <c r="S12" i="5" s="1"/>
  <c r="Y11" i="5"/>
  <c r="S11" i="5" s="1"/>
  <c r="Y10" i="5"/>
  <c r="S10" i="5" s="1"/>
  <c r="Y9" i="5"/>
  <c r="S9" i="5" s="1"/>
  <c r="Y8" i="5"/>
  <c r="S8" i="5" s="1"/>
  <c r="Q23" i="5"/>
  <c r="K23" i="5" s="1"/>
  <c r="I23" i="5"/>
  <c r="B23" i="5" s="1"/>
  <c r="I22" i="5"/>
  <c r="B22" i="5" s="1"/>
  <c r="I21" i="5"/>
  <c r="B21" i="5" s="1"/>
  <c r="I20" i="5"/>
  <c r="B20" i="5" s="1"/>
  <c r="I19" i="5"/>
  <c r="B19" i="5" s="1"/>
  <c r="I18" i="5"/>
  <c r="B18" i="5" s="1"/>
  <c r="I17" i="5"/>
  <c r="B17" i="5" s="1"/>
  <c r="E24" i="11" l="1"/>
  <c r="B8" i="5"/>
  <c r="DO5" i="15"/>
  <c r="E23" i="11"/>
  <c r="A23" i="5"/>
  <c r="AL25" i="5" s="1"/>
  <c r="Y15" i="5"/>
  <c r="X15" i="5"/>
  <c r="X24" i="5"/>
  <c r="Y24" i="5"/>
  <c r="AF15" i="5"/>
  <c r="AG15" i="5"/>
  <c r="H24" i="5"/>
  <c r="I24" i="5"/>
  <c r="W15" i="5"/>
  <c r="W24" i="5"/>
  <c r="AE15" i="5"/>
  <c r="A19" i="5"/>
  <c r="AL21" i="5" s="1"/>
  <c r="R11" i="5"/>
  <c r="AL36" i="5" s="1"/>
  <c r="R20" i="5"/>
  <c r="AL48" i="5" s="1"/>
  <c r="A20" i="5"/>
  <c r="AL22" i="5" s="1"/>
  <c r="R8" i="5"/>
  <c r="R12" i="5"/>
  <c r="AL37" i="5" s="1"/>
  <c r="Z10" i="5"/>
  <c r="AL41" i="5" s="1"/>
  <c r="R17" i="5"/>
  <c r="R21" i="5"/>
  <c r="AL49" i="5" s="1"/>
  <c r="Z9" i="5"/>
  <c r="AL40" i="5" s="1"/>
  <c r="A17" i="5"/>
  <c r="A21" i="5"/>
  <c r="AL23" i="5" s="1"/>
  <c r="R9" i="5"/>
  <c r="AL34" i="5" s="1"/>
  <c r="R13" i="5"/>
  <c r="AL38" i="5" s="1"/>
  <c r="Z11" i="5"/>
  <c r="AL42" i="5" s="1"/>
  <c r="R18" i="5"/>
  <c r="AL46" i="5" s="1"/>
  <c r="Z13" i="5"/>
  <c r="AL44" i="5" s="1"/>
  <c r="A18" i="5"/>
  <c r="AL20" i="5" s="1"/>
  <c r="A22" i="5"/>
  <c r="AL24" i="5" s="1"/>
  <c r="R10" i="5"/>
  <c r="AL35" i="5" s="1"/>
  <c r="Z8" i="5"/>
  <c r="Z12" i="5"/>
  <c r="AL43" i="5" s="1"/>
  <c r="R19" i="5"/>
  <c r="AL47" i="5" s="1"/>
  <c r="J23" i="5"/>
  <c r="AL32" i="5" s="1"/>
  <c r="AX5" i="5"/>
  <c r="AG17" i="5"/>
  <c r="AA17" i="5" s="1"/>
  <c r="Z17" i="5" l="1"/>
  <c r="A9" i="5"/>
  <c r="AL9" i="5" s="1"/>
  <c r="A8" i="5"/>
  <c r="Q8" i="5"/>
  <c r="K8" i="5" s="1"/>
  <c r="J8" i="5" l="1"/>
  <c r="DW5" i="2" l="1"/>
  <c r="DT5" i="2"/>
  <c r="DS5" i="2"/>
  <c r="DM5" i="2"/>
  <c r="DL5" i="2"/>
  <c r="DR5" i="2"/>
  <c r="A5" i="2"/>
  <c r="AG21" i="5"/>
  <c r="AA21" i="5" s="1"/>
  <c r="AG20" i="5"/>
  <c r="AA20" i="5" s="1"/>
  <c r="AG19" i="5"/>
  <c r="AA19" i="5" s="1"/>
  <c r="AG18" i="5"/>
  <c r="AA18" i="5" s="1"/>
  <c r="Q22" i="5"/>
  <c r="K22" i="5" s="1"/>
  <c r="Q21" i="5"/>
  <c r="K21" i="5" s="1"/>
  <c r="Q20" i="5"/>
  <c r="K20" i="5" s="1"/>
  <c r="Q19" i="5"/>
  <c r="K19" i="5" s="1"/>
  <c r="Q18" i="5"/>
  <c r="K18" i="5" s="1"/>
  <c r="Q17" i="5"/>
  <c r="K17" i="5" s="1"/>
  <c r="Q12" i="5"/>
  <c r="K12" i="5" s="1"/>
  <c r="Q11" i="5"/>
  <c r="K11" i="5" s="1"/>
  <c r="Q10" i="5"/>
  <c r="K10" i="5" s="1"/>
  <c r="Q9" i="5"/>
  <c r="K9" i="5" s="1"/>
  <c r="I13" i="5"/>
  <c r="B13" i="5" s="1"/>
  <c r="I12" i="5"/>
  <c r="B12" i="5" s="1"/>
  <c r="I11" i="5"/>
  <c r="B11" i="5" s="1"/>
  <c r="I10" i="5"/>
  <c r="B10" i="5" s="1"/>
  <c r="DP5" i="2"/>
  <c r="DN5" i="2"/>
  <c r="DQ5" i="2"/>
  <c r="EE5" i="2" l="1"/>
  <c r="L5" i="2"/>
  <c r="L5" i="15"/>
  <c r="M5" i="2"/>
  <c r="M5" i="15"/>
  <c r="N5" i="15"/>
  <c r="G5" i="15"/>
  <c r="DO5" i="2"/>
  <c r="O5" i="15"/>
  <c r="H5" i="2"/>
  <c r="H5" i="15"/>
  <c r="B5" i="15"/>
  <c r="S5" i="15"/>
  <c r="P5" i="15"/>
  <c r="S5" i="2"/>
  <c r="I15" i="5"/>
  <c r="H15" i="5"/>
  <c r="P24" i="5"/>
  <c r="Q24" i="5"/>
  <c r="Q15" i="5"/>
  <c r="P15" i="5"/>
  <c r="AG24" i="5"/>
  <c r="AF24" i="5"/>
  <c r="G15" i="5"/>
  <c r="AE24" i="5"/>
  <c r="O24" i="5"/>
  <c r="S15" i="5"/>
  <c r="A13" i="5"/>
  <c r="AL13" i="5" s="1"/>
  <c r="J12" i="5"/>
  <c r="AL18" i="5" s="1"/>
  <c r="J17" i="5"/>
  <c r="J21" i="5"/>
  <c r="AL30" i="5" s="1"/>
  <c r="Z19" i="5"/>
  <c r="AL52" i="5" s="1"/>
  <c r="J9" i="5"/>
  <c r="AL15" i="5" s="1"/>
  <c r="A10" i="5"/>
  <c r="AL10" i="5" s="1"/>
  <c r="J18" i="5"/>
  <c r="AL27" i="5" s="1"/>
  <c r="J22" i="5"/>
  <c r="AL31" i="5" s="1"/>
  <c r="Z20" i="5"/>
  <c r="AL53" i="5" s="1"/>
  <c r="A11" i="5"/>
  <c r="AL11" i="5" s="1"/>
  <c r="J10" i="5"/>
  <c r="AL16" i="5" s="1"/>
  <c r="J19" i="5"/>
  <c r="AL28" i="5" s="1"/>
  <c r="Z21" i="5"/>
  <c r="AL54" i="5" s="1"/>
  <c r="A12" i="5"/>
  <c r="AL12" i="5" s="1"/>
  <c r="J11" i="5"/>
  <c r="AL17" i="5" s="1"/>
  <c r="J20" i="5"/>
  <c r="AL29" i="5" s="1"/>
  <c r="Z18" i="5"/>
  <c r="AL51" i="5" s="1"/>
  <c r="AA15" i="5"/>
  <c r="O15" i="5"/>
  <c r="S24" i="5"/>
  <c r="B24" i="5"/>
  <c r="G24" i="5"/>
  <c r="G5" i="2"/>
  <c r="O5" i="2"/>
  <c r="N5" i="2"/>
  <c r="EF5" i="2"/>
  <c r="EG5" i="2"/>
  <c r="EH5" i="2"/>
  <c r="E5" i="15"/>
  <c r="B5" i="2"/>
  <c r="P5" i="2"/>
  <c r="DU5" i="2" l="1"/>
  <c r="J5" i="15"/>
  <c r="D5" i="15"/>
  <c r="F5" i="15"/>
  <c r="Q5" i="2"/>
  <c r="Q5" i="15"/>
  <c r="R5" i="15"/>
  <c r="K5" i="2"/>
  <c r="K5" i="15"/>
  <c r="I5" i="15"/>
  <c r="C27" i="5"/>
  <c r="B27" i="11" s="1"/>
  <c r="C5" i="15"/>
  <c r="AF30" i="5"/>
  <c r="V30" i="5"/>
  <c r="AB30" i="5"/>
  <c r="AA24" i="5"/>
  <c r="K24" i="5"/>
  <c r="K15" i="5"/>
  <c r="B15" i="5"/>
  <c r="D5" i="2"/>
  <c r="F5" i="2"/>
  <c r="E5" i="2"/>
  <c r="R5" i="2"/>
  <c r="I5" i="2"/>
  <c r="C5" i="2"/>
  <c r="F21" i="11" l="1"/>
  <c r="DV5" i="15"/>
  <c r="K21" i="11"/>
  <c r="DW5" i="15"/>
  <c r="Q21" i="11"/>
  <c r="DX5" i="15"/>
  <c r="T25" i="5"/>
  <c r="N28" i="5" s="1"/>
  <c r="DY5" i="15" l="1"/>
  <c r="E25" i="11"/>
  <c r="DQ5" i="15"/>
  <c r="W28" i="5"/>
  <c r="AL45" i="5"/>
  <c r="AL33" i="5"/>
  <c r="AL8" i="5"/>
  <c r="AL57" i="5"/>
  <c r="AL50" i="5"/>
  <c r="AL39" i="5"/>
  <c r="AL26" i="5"/>
  <c r="AL19" i="5"/>
  <c r="AL14" i="5"/>
  <c r="E26" i="11" l="1"/>
  <c r="DR5" i="15"/>
  <c r="V15" i="11"/>
  <c r="B16" i="11" s="1"/>
  <c r="V19" i="11"/>
  <c r="J12" i="11" s="1"/>
  <c r="V23" i="11"/>
  <c r="J16" i="11" s="1"/>
  <c r="V27" i="11"/>
  <c r="V31" i="11"/>
  <c r="V36" i="11"/>
  <c r="V40" i="11"/>
  <c r="V14" i="11"/>
  <c r="B15" i="11" s="1"/>
  <c r="V18" i="11"/>
  <c r="B19" i="11" s="1"/>
  <c r="V22" i="11"/>
  <c r="J15" i="11" s="1"/>
  <c r="V26" i="11"/>
  <c r="J19" i="11" s="1"/>
  <c r="V30" i="11"/>
  <c r="V35" i="11"/>
  <c r="V39" i="11"/>
  <c r="V43" i="11"/>
  <c r="V13" i="11"/>
  <c r="B14" i="11" s="1"/>
  <c r="V17" i="11"/>
  <c r="B18" i="11" s="1"/>
  <c r="V21" i="11"/>
  <c r="J14" i="11" s="1"/>
  <c r="V25" i="11"/>
  <c r="J18" i="11" s="1"/>
  <c r="V29" i="11"/>
  <c r="V34" i="11"/>
  <c r="V38" i="11"/>
  <c r="V42" i="11"/>
  <c r="V12" i="11"/>
  <c r="B13" i="11" s="1"/>
  <c r="V16" i="11"/>
  <c r="B17" i="11" s="1"/>
  <c r="V20" i="11"/>
  <c r="J13" i="11" s="1"/>
  <c r="V24" i="11"/>
  <c r="J17" i="11" s="1"/>
  <c r="V28" i="11"/>
  <c r="V33" i="11"/>
  <c r="V37" i="11"/>
  <c r="V41" i="11"/>
  <c r="V11" i="11"/>
  <c r="B12" i="11" s="1"/>
  <c r="H12" i="11" s="1"/>
  <c r="P19" i="11" l="1"/>
  <c r="K19" i="11"/>
  <c r="L19" i="11"/>
  <c r="Q19" i="11"/>
  <c r="L18" i="11"/>
  <c r="P18" i="11"/>
  <c r="K18" i="11"/>
  <c r="Q18" i="11"/>
  <c r="P15" i="11"/>
  <c r="L15" i="11"/>
  <c r="K15" i="11"/>
  <c r="C17" i="11"/>
  <c r="H17" i="11"/>
  <c r="D17" i="11"/>
  <c r="C12" i="11"/>
  <c r="T1" i="11"/>
  <c r="D12" i="11"/>
  <c r="D16" i="11"/>
  <c r="C16" i="11"/>
  <c r="H16" i="11"/>
  <c r="L14" i="11"/>
  <c r="K14" i="11"/>
  <c r="P14" i="11"/>
  <c r="H19" i="11"/>
  <c r="I19" i="11"/>
  <c r="D19" i="11"/>
  <c r="C19" i="11"/>
  <c r="K13" i="11"/>
  <c r="P13" i="11"/>
  <c r="L13" i="11"/>
  <c r="D18" i="11"/>
  <c r="I18" i="11"/>
  <c r="H18" i="11"/>
  <c r="C18" i="11"/>
  <c r="D14" i="11"/>
  <c r="C14" i="11"/>
  <c r="H14" i="11"/>
  <c r="L12" i="11"/>
  <c r="P12" i="11"/>
  <c r="K12" i="11"/>
  <c r="H15" i="11"/>
  <c r="C15" i="11"/>
  <c r="D15" i="11"/>
  <c r="C13" i="11"/>
  <c r="H13" i="11"/>
  <c r="T2" i="11" s="1"/>
  <c r="D13" i="11"/>
  <c r="P16" i="11"/>
  <c r="L16" i="11"/>
  <c r="K16" i="11"/>
  <c r="W29" i="5" l="1"/>
  <c r="F33" i="11" s="1"/>
  <c r="K17" i="11"/>
  <c r="Z5" i="15" s="1"/>
  <c r="P17" i="11"/>
  <c r="L17" i="11"/>
  <c r="DB5" i="2" s="1"/>
  <c r="DT5" i="15" l="1"/>
  <c r="AN5" i="15"/>
  <c r="AJ5" i="15"/>
  <c r="AH5" i="15"/>
  <c r="AL5" i="15"/>
  <c r="T5" i="15"/>
  <c r="AF5" i="15"/>
  <c r="AB5" i="15"/>
  <c r="V5" i="15"/>
  <c r="X5" i="15"/>
  <c r="AD5" i="15"/>
  <c r="AP5" i="15"/>
  <c r="BD5" i="15"/>
  <c r="CD5" i="15"/>
  <c r="CV5" i="15"/>
  <c r="AX5" i="15"/>
  <c r="BN5" i="15"/>
  <c r="BX5" i="15"/>
  <c r="CN5" i="15"/>
  <c r="CP5" i="15"/>
  <c r="DD5" i="15"/>
  <c r="AR5" i="15"/>
  <c r="BH5" i="15"/>
  <c r="BR5" i="15"/>
  <c r="CH5" i="15"/>
  <c r="BB5" i="15"/>
  <c r="CB5" i="15"/>
  <c r="CT5" i="15"/>
  <c r="DH5" i="15"/>
  <c r="AV5" i="15"/>
  <c r="BL5" i="15"/>
  <c r="BV5" i="15"/>
  <c r="CL5" i="15"/>
  <c r="DB5" i="15"/>
  <c r="BF5" i="15"/>
  <c r="CF5" i="15"/>
  <c r="CX5" i="15"/>
  <c r="AZ5" i="15"/>
  <c r="BP5" i="15"/>
  <c r="BZ5" i="15"/>
  <c r="CR5" i="15"/>
  <c r="DF5" i="15"/>
  <c r="AT5" i="15"/>
  <c r="BJ5" i="15"/>
  <c r="BT5" i="15"/>
  <c r="CJ5" i="15"/>
  <c r="CZ5" i="15"/>
  <c r="AD29" i="5"/>
  <c r="AL5" i="2"/>
  <c r="AV5" i="2"/>
  <c r="CX5" i="2"/>
  <c r="AJ5" i="2"/>
  <c r="BB5" i="2"/>
  <c r="CB5" i="2"/>
  <c r="AX5" i="2"/>
  <c r="BP5" i="2"/>
  <c r="BR5" i="2"/>
  <c r="DH5" i="2"/>
  <c r="CD5" i="2"/>
  <c r="CV5" i="2"/>
  <c r="DF5" i="2"/>
  <c r="BX5" i="2"/>
  <c r="DJ5" i="2"/>
  <c r="T5" i="2"/>
  <c r="CF5" i="2"/>
  <c r="AT5" i="2"/>
  <c r="BZ5" i="2"/>
  <c r="X5" i="2"/>
  <c r="BD5" i="2"/>
  <c r="CJ5" i="2"/>
  <c r="AB5" i="2"/>
  <c r="CN5" i="2"/>
  <c r="Z5" i="2"/>
  <c r="BF5" i="2"/>
  <c r="CL5" i="2"/>
  <c r="CH5" i="2"/>
  <c r="AF5" i="2"/>
  <c r="BL5" i="2"/>
  <c r="CR5" i="2"/>
  <c r="AR5" i="2"/>
  <c r="DD5" i="2"/>
  <c r="AH5" i="2"/>
  <c r="BN5" i="2"/>
  <c r="CT5" i="2"/>
  <c r="AZ5" i="2"/>
  <c r="V5" i="2"/>
  <c r="BJ5" i="2"/>
  <c r="CP5" i="2"/>
  <c r="AN5" i="2"/>
  <c r="BT5" i="2"/>
  <c r="CZ5" i="2"/>
  <c r="BH5" i="2"/>
  <c r="AD5" i="2"/>
  <c r="AP5" i="2"/>
  <c r="BV5" i="2"/>
  <c r="AG5" i="2"/>
  <c r="BE5" i="2"/>
  <c r="CC5" i="2"/>
  <c r="DA5" i="2"/>
  <c r="AA5" i="2"/>
  <c r="AI5" i="2"/>
  <c r="AQ5" i="2"/>
  <c r="AY5" i="2"/>
  <c r="BG5" i="2"/>
  <c r="BO5" i="2"/>
  <c r="BW5" i="2"/>
  <c r="CE5" i="2"/>
  <c r="CM5" i="2"/>
  <c r="CU5" i="2"/>
  <c r="DC5" i="2"/>
  <c r="DK5" i="2"/>
  <c r="AO5" i="2"/>
  <c r="BM5" i="2"/>
  <c r="CK5" i="2"/>
  <c r="AC5" i="2"/>
  <c r="AK5" i="2"/>
  <c r="AS5" i="2"/>
  <c r="BA5" i="2"/>
  <c r="BI5" i="2"/>
  <c r="BQ5" i="2"/>
  <c r="BY5" i="2"/>
  <c r="CG5" i="2"/>
  <c r="CO5" i="2"/>
  <c r="CW5" i="2"/>
  <c r="DE5" i="2"/>
  <c r="Y5" i="2"/>
  <c r="AW5" i="2"/>
  <c r="BU5" i="2"/>
  <c r="CS5" i="2"/>
  <c r="DI5" i="2"/>
  <c r="W5" i="2"/>
  <c r="AE5" i="2"/>
  <c r="AM5" i="2"/>
  <c r="AU5" i="2"/>
  <c r="BC5" i="2"/>
  <c r="BK5" i="2"/>
  <c r="BS5" i="2"/>
  <c r="CA5" i="2"/>
  <c r="CI5" i="2"/>
  <c r="CQ5" i="2"/>
  <c r="CY5" i="2"/>
  <c r="DG5" i="2"/>
  <c r="F38" i="11" l="1"/>
  <c r="DU5" i="15"/>
  <c r="Q16" i="11"/>
  <c r="I17" i="11"/>
  <c r="Q17" i="11"/>
  <c r="I15" i="11"/>
  <c r="I12" i="11"/>
  <c r="I16" i="11"/>
  <c r="Q15" i="11"/>
  <c r="EB5" i="2"/>
  <c r="EA5" i="2"/>
  <c r="EC5" i="2"/>
  <c r="Q12" i="11"/>
  <c r="Q14" i="11"/>
  <c r="I14" i="11"/>
  <c r="Q13" i="11"/>
  <c r="I13" i="11"/>
  <c r="A15" i="5"/>
  <c r="ED5" i="2" l="1"/>
  <c r="DZ5" i="2" l="1"/>
  <c r="U5" i="2"/>
  <c r="J5" i="2" l="1"/>
  <c r="DV5" i="2" l="1"/>
  <c r="DX5" i="2" l="1"/>
  <c r="DY5" i="2"/>
</calcChain>
</file>

<file path=xl/sharedStrings.xml><?xml version="1.0" encoding="utf-8"?>
<sst xmlns="http://schemas.openxmlformats.org/spreadsheetml/2006/main" count="74474" uniqueCount="4125">
  <si>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</si>
  <si>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</si>
  <si>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</si>
  <si>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</si>
  <si>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</si>
  <si>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</si>
  <si>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</si>
  <si>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</si>
  <si>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</si>
  <si>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</si>
  <si>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</si>
  <si>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</si>
  <si>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</si>
  <si>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</si>
  <si>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</si>
  <si>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</si>
  <si>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</si>
  <si>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</si>
  <si>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</si>
  <si>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</si>
  <si>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</si>
  <si>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</si>
  <si>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</si>
  <si>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</si>
  <si>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</si>
  <si>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</si>
  <si>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</si>
  <si>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</si>
  <si>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</si>
  <si>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نوع الثانوية</t>
  </si>
  <si>
    <t>رمز المقرر</t>
  </si>
  <si>
    <t>اسم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</si>
  <si>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</si>
  <si>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</si>
  <si>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</si>
  <si>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</si>
  <si>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</si>
  <si>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</si>
  <si>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</si>
  <si>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</si>
  <si>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</si>
  <si>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</si>
  <si>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</si>
  <si>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المنظم</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</si>
  <si>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</si>
  <si>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</si>
  <si>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</si>
  <si>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</si>
  <si>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</si>
  <si>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</si>
  <si>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</si>
  <si>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</si>
  <si>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</si>
  <si>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</si>
  <si>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</si>
  <si>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</si>
  <si>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</si>
  <si>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</si>
  <si>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</si>
  <si>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</si>
  <si>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</si>
  <si>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</si>
  <si>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</si>
  <si>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</si>
  <si>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</si>
  <si>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</si>
  <si>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حسين</t>
  </si>
  <si>
    <t>صالح</t>
  </si>
  <si>
    <t>عمر</t>
  </si>
  <si>
    <t>محمود</t>
  </si>
  <si>
    <t>محمد</t>
  </si>
  <si>
    <t>سالم</t>
  </si>
  <si>
    <t>عدنان</t>
  </si>
  <si>
    <t>علي</t>
  </si>
  <si>
    <t>يوسف</t>
  </si>
  <si>
    <t>سليمان</t>
  </si>
  <si>
    <t>فواز</t>
  </si>
  <si>
    <t>ماهر</t>
  </si>
  <si>
    <t>بسام</t>
  </si>
  <si>
    <t>رفيق</t>
  </si>
  <si>
    <t>غسان</t>
  </si>
  <si>
    <t>حسن</t>
  </si>
  <si>
    <t>كامل</t>
  </si>
  <si>
    <t>عبد الرزاق</t>
  </si>
  <si>
    <t>ابراهيم</t>
  </si>
  <si>
    <t>محمد خير</t>
  </si>
  <si>
    <t>ناصر</t>
  </si>
  <si>
    <t>عصام</t>
  </si>
  <si>
    <t>احمد</t>
  </si>
  <si>
    <t>نذير</t>
  </si>
  <si>
    <t>بشار</t>
  </si>
  <si>
    <t>سعيد</t>
  </si>
  <si>
    <t>خالد</t>
  </si>
  <si>
    <t>أيمن</t>
  </si>
  <si>
    <t>عبد الله</t>
  </si>
  <si>
    <t>حسام</t>
  </si>
  <si>
    <t>مصطفى</t>
  </si>
  <si>
    <t>نبيل</t>
  </si>
  <si>
    <t>عماد</t>
  </si>
  <si>
    <t>رضوان</t>
  </si>
  <si>
    <t>وليد</t>
  </si>
  <si>
    <t>سمير</t>
  </si>
  <si>
    <t>كمال</t>
  </si>
  <si>
    <t>قاسم</t>
  </si>
  <si>
    <t>ممدوح</t>
  </si>
  <si>
    <t>فايز</t>
  </si>
  <si>
    <t>هيثم</t>
  </si>
  <si>
    <t>نعيم</t>
  </si>
  <si>
    <t>فهد</t>
  </si>
  <si>
    <t>عبدالله</t>
  </si>
  <si>
    <t>معتز</t>
  </si>
  <si>
    <t>فارس</t>
  </si>
  <si>
    <t>حسن حسن</t>
  </si>
  <si>
    <t>عامر</t>
  </si>
  <si>
    <t>بيان</t>
  </si>
  <si>
    <t>كلمة السر</t>
  </si>
  <si>
    <t>الاسم</t>
  </si>
  <si>
    <t>عمار سعيد</t>
  </si>
  <si>
    <t>نهاد الأحمر</t>
  </si>
  <si>
    <t>عمر الإمام</t>
  </si>
  <si>
    <t>اتبع الخطوات التالية:</t>
  </si>
  <si>
    <t>الإستمارة وإطبع منها أربعة نسخ</t>
  </si>
  <si>
    <t xml:space="preserve">بعد الإنتهاء من عملية إختيار المقررات إنتقل إلى صفحة </t>
  </si>
  <si>
    <t>الموبايل</t>
  </si>
  <si>
    <t>الهاتف</t>
  </si>
  <si>
    <t>شعبة التجنيد</t>
  </si>
  <si>
    <t>ذكر</t>
  </si>
  <si>
    <t>أنثى</t>
  </si>
  <si>
    <t>العنوان :</t>
  </si>
  <si>
    <t>نوع الحسم</t>
  </si>
  <si>
    <t>نقابة معلمين</t>
  </si>
  <si>
    <t>ذوي إحتياجات الخاصة</t>
  </si>
  <si>
    <t>سجين</t>
  </si>
  <si>
    <t>رسم التسجيل</t>
  </si>
  <si>
    <t>عدد المقررات المسجلة لأول مرة</t>
  </si>
  <si>
    <t>عدد المقررات المسجلة للمرة الثانية</t>
  </si>
  <si>
    <t>عدد المقررات المسجلة لأكثر من مرتين</t>
  </si>
  <si>
    <t>نقابة المعلمين</t>
  </si>
  <si>
    <t>رسم إعادة ارتباط</t>
  </si>
  <si>
    <t>رسم تسجيل سنوي</t>
  </si>
  <si>
    <t>عدد المواد الراسبة للمرة الأولى</t>
  </si>
  <si>
    <t>عدد المواد الراسبة للمرة الثانية</t>
  </si>
  <si>
    <t>place of birth</t>
  </si>
  <si>
    <t>Mother Name</t>
  </si>
  <si>
    <t>Father Name</t>
  </si>
  <si>
    <t>Full Name</t>
  </si>
  <si>
    <t>مكان ورقم القيد</t>
  </si>
  <si>
    <t>لا</t>
  </si>
  <si>
    <t>نعم</t>
  </si>
  <si>
    <t>دمشق</t>
  </si>
  <si>
    <t>علمي</t>
  </si>
  <si>
    <t>ريف دمشق</t>
  </si>
  <si>
    <t>أدبي</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</si>
  <si>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</si>
  <si>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</si>
  <si>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</si>
  <si>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</si>
  <si>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</si>
  <si>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</si>
  <si>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</si>
  <si>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</si>
  <si>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</si>
  <si>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</si>
  <si>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طرطوس</t>
  </si>
  <si>
    <t>إدلب</t>
  </si>
  <si>
    <t>السويداء</t>
  </si>
  <si>
    <t>القنيطرة</t>
  </si>
  <si>
    <t>درعا</t>
  </si>
  <si>
    <t>الحسكة</t>
  </si>
  <si>
    <t>دير الزور</t>
  </si>
  <si>
    <t>الرقة</t>
  </si>
  <si>
    <t>المحافظة</t>
  </si>
  <si>
    <t>حاملي وسام بطل الجمهورية وأولادهم</t>
  </si>
  <si>
    <t>إعادة ارتباط</t>
  </si>
  <si>
    <t>تاريخ إعادة ارتباط</t>
  </si>
  <si>
    <t>تاريخ تدوير رسوم</t>
  </si>
  <si>
    <t>يستفيد من الحسم</t>
  </si>
  <si>
    <t>الحاصيلن عل وسام بطل الجمهورية العربية السورية أو أحد أبنائهم</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</si>
  <si>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</si>
  <si>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</si>
  <si>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ذوي الاحتياجات الخاصة</t>
  </si>
  <si>
    <t>السجين</t>
  </si>
  <si>
    <t xml:space="preserve">يسدد (500ل.س) فقط رسم كل مقرر </t>
  </si>
  <si>
    <t>1000 من رسم كل مقرر</t>
  </si>
  <si>
    <t>تملئ صفحة إدخال البيانات بالمعلومات المطلوبة وبشكل دقيق وصحيح</t>
  </si>
  <si>
    <t>يكون اختيار المقررات المراد التسجيل عليها على الشكل التالي:</t>
  </si>
  <si>
    <t>أ</t>
  </si>
  <si>
    <t>عند اختيار المقرر للمرة الأول فتضع بجانب اسم المقرر بالعمود الأزرق رقم /1/</t>
  </si>
  <si>
    <t>عند اختيار المقرر للمرة الثانية فتضع بجانب اسم المقرر بالعمود الأزرق رقم /2/</t>
  </si>
  <si>
    <t>عند اخيار المقرر للمرة الثالثة فتضع بجانب اسم المقرر بالعمود الأزرق رقم /3/</t>
  </si>
  <si>
    <t>الانتقال إلى صفحة اختيار المقررات</t>
  </si>
  <si>
    <t>التوجه إلى المصرف العقاري لدفع الرسوم</t>
  </si>
  <si>
    <t>نسبة الحسم</t>
  </si>
  <si>
    <t xml:space="preserve">تعليمات التسجيل </t>
  </si>
  <si>
    <t>ملاحظة :إن كنت من المستفيدين من الحسميات يجب عليك إحضار الوثيقة التي تثبت ذلك
مع الأوراق الثبوتية التي تقدم إلى النافذة</t>
  </si>
  <si>
    <t>شرعية</t>
  </si>
  <si>
    <t>اللغة الاجنبية (E+F )</t>
  </si>
  <si>
    <t>مدخل الى رياض الاطفال  (1)</t>
  </si>
  <si>
    <t xml:space="preserve">تشريعات الطفولة ومنظماتها </t>
  </si>
  <si>
    <t xml:space="preserve">تطور الفكر التربوي في رياض الاطفال </t>
  </si>
  <si>
    <t xml:space="preserve">التربية الصحية وصحة الطفل في الروضة </t>
  </si>
  <si>
    <t xml:space="preserve">علم نفس النمو </t>
  </si>
  <si>
    <t>مدخل الى رياض الاطفا ل(2)</t>
  </si>
  <si>
    <t xml:space="preserve">الروضة والمجتمع </t>
  </si>
  <si>
    <t>سيكلوجيا اللعب</t>
  </si>
  <si>
    <t>قراءات باللغة الاجنبية (E+F )</t>
  </si>
  <si>
    <t xml:space="preserve">القياس والتقويم لانشطة الاطفال </t>
  </si>
  <si>
    <t xml:space="preserve">الانشطة الفنية +عملي </t>
  </si>
  <si>
    <t xml:space="preserve">الانشطة الموسيقية +عملي </t>
  </si>
  <si>
    <t xml:space="preserve">تقنيات التعلم في رياض الاطفال +عملي </t>
  </si>
  <si>
    <t xml:space="preserve">المناهج في رياض الاطفال </t>
  </si>
  <si>
    <t>اللغة العربية (1) أداب الاطفال وثقافة الطفل</t>
  </si>
  <si>
    <t>تدريب ميداني (3)</t>
  </si>
  <si>
    <t xml:space="preserve">علم نفس التعلم </t>
  </si>
  <si>
    <t xml:space="preserve">الحاسوب التربوي </t>
  </si>
  <si>
    <t xml:space="preserve">مسرح الطفل ومسرح العرائس  +عملي </t>
  </si>
  <si>
    <t xml:space="preserve">ادارة ومؤسسات ماقبل المدرسة </t>
  </si>
  <si>
    <t xml:space="preserve">علم نفس الفئات الخاصة </t>
  </si>
  <si>
    <t>تدريب ميداني (4)</t>
  </si>
  <si>
    <t>اللغة الاجنبية (F+E)  (3)</t>
  </si>
  <si>
    <t xml:space="preserve">صعوبات التعلم </t>
  </si>
  <si>
    <t>الخبرات الاجتماعية والوجدانية في رياض الاطفال (2)</t>
  </si>
  <si>
    <t xml:space="preserve">الخبرات اللغوية في رياض الاطفال </t>
  </si>
  <si>
    <t xml:space="preserve">الانشطة الحركية في رياض الاطفال </t>
  </si>
  <si>
    <t xml:space="preserve">الارشاد النفسي والتربوي في رياض الاطفال </t>
  </si>
  <si>
    <t>تدريب ميداني  (2)</t>
  </si>
  <si>
    <t xml:space="preserve">التربية الخاصة للطفل </t>
  </si>
  <si>
    <t xml:space="preserve">مناهج البحث في التربية وعلم النفس </t>
  </si>
  <si>
    <t xml:space="preserve">متحف الطفل ومكتبته </t>
  </si>
  <si>
    <t>اللغة العربية وادابها (2) (النحو-الإملاء-الخط)</t>
  </si>
  <si>
    <t>التربية العملية (1)</t>
  </si>
  <si>
    <t xml:space="preserve">التوجيه التربوي في رياض الاطفال </t>
  </si>
  <si>
    <t xml:space="preserve">علم النفس اللغوي </t>
  </si>
  <si>
    <t xml:space="preserve">علم نفس الفروق الفردية </t>
  </si>
  <si>
    <t xml:space="preserve">الابتكار وتنمية القدرات الابتكارية </t>
  </si>
  <si>
    <t>التربية العملية (2)</t>
  </si>
  <si>
    <t>عبدالحميد</t>
  </si>
  <si>
    <t>غالب</t>
  </si>
  <si>
    <t>محمد عدنان</t>
  </si>
  <si>
    <t>الحاصلين على وثيقة وفاة من مكتب شؤون الشهداء والجرحى والمفقودين من أبناءوأزواج المتوفيين بعمليات مشابهة للعمليت الحربية</t>
  </si>
  <si>
    <t>ذوي شهداء الجيش وقوى الأمن الداخلي والجرحى وابنائهم الجرحى الذين بلغت لديهم نسبة العجز 70% وأبناء المفقودين وازواجهم</t>
  </si>
  <si>
    <t>فتحي</t>
  </si>
  <si>
    <t>علاء الدين</t>
  </si>
  <si>
    <r>
      <t xml:space="preserve">ثم تسليم استمارة التسجيل مع إيصال المصرف إلى شؤون طلاب رياض الأطفال - كلية التربية-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</si>
  <si>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مروان</t>
  </si>
  <si>
    <t>يحيى</t>
  </si>
  <si>
    <t>فؤاد</t>
  </si>
  <si>
    <t>عبد الرحمن</t>
  </si>
  <si>
    <t>خضر</t>
  </si>
  <si>
    <t>ماجد</t>
  </si>
  <si>
    <t>محي الدين</t>
  </si>
  <si>
    <t>موسى</t>
  </si>
  <si>
    <t>صبحي</t>
  </si>
  <si>
    <t>محمد حسن</t>
  </si>
  <si>
    <t>باسم</t>
  </si>
  <si>
    <t>فائز</t>
  </si>
  <si>
    <t>ربيع</t>
  </si>
  <si>
    <t>عبد الحليم</t>
  </si>
  <si>
    <t>عبد الهادي</t>
  </si>
  <si>
    <t>محمد فايز</t>
  </si>
  <si>
    <t>فاضل</t>
  </si>
  <si>
    <t>ديب</t>
  </si>
  <si>
    <t>الياس</t>
  </si>
  <si>
    <t>شاهر</t>
  </si>
  <si>
    <t>عماد الدين</t>
  </si>
  <si>
    <t>جمال الدين</t>
  </si>
  <si>
    <t>رضا</t>
  </si>
  <si>
    <t>عبدو</t>
  </si>
  <si>
    <t>انور</t>
  </si>
  <si>
    <t>عبد العزيز</t>
  </si>
  <si>
    <t>موفق</t>
  </si>
  <si>
    <t>نور الدين</t>
  </si>
  <si>
    <t>حمد</t>
  </si>
  <si>
    <t>عبد السلام</t>
  </si>
  <si>
    <t>محمد ماجد</t>
  </si>
  <si>
    <t>عبده</t>
  </si>
  <si>
    <t>فاروق</t>
  </si>
  <si>
    <t>اسعد</t>
  </si>
  <si>
    <t>هشام</t>
  </si>
  <si>
    <t>عبد الحميد</t>
  </si>
  <si>
    <t>مهدي</t>
  </si>
  <si>
    <t>معين</t>
  </si>
  <si>
    <t>مطيع</t>
  </si>
  <si>
    <t>فياض</t>
  </si>
  <si>
    <t>نجيب</t>
  </si>
  <si>
    <t xml:space="preserve">الصحة النفسية لطفل الروضة </t>
  </si>
  <si>
    <t>الخبرات الاجتماعية والوجدانية في رياض الاطفال (1)</t>
  </si>
  <si>
    <t xml:space="preserve">تنمية المفاهيم العلمية والرياضية في رياض الاطفال </t>
  </si>
  <si>
    <t xml:space="preserve">علم النفس التربوي </t>
  </si>
  <si>
    <t xml:space="preserve">التربية المقارنة </t>
  </si>
  <si>
    <t>تدريب ميداني (1)</t>
  </si>
  <si>
    <t>كريم</t>
  </si>
  <si>
    <t>عيسى</t>
  </si>
  <si>
    <t>حكمت</t>
  </si>
  <si>
    <t>لمى مصطفى</t>
  </si>
  <si>
    <t>احسان</t>
  </si>
  <si>
    <t>اسماعيل</t>
  </si>
  <si>
    <t>محمد سمير</t>
  </si>
  <si>
    <t>أكرم</t>
  </si>
  <si>
    <t>طه</t>
  </si>
  <si>
    <t>اياد</t>
  </si>
  <si>
    <t>رياض</t>
  </si>
  <si>
    <t>اسامه</t>
  </si>
  <si>
    <t>سلمان</t>
  </si>
  <si>
    <t>محمد ياسين</t>
  </si>
  <si>
    <t>بشير</t>
  </si>
  <si>
    <t>عزيز</t>
  </si>
  <si>
    <t>جابر</t>
  </si>
  <si>
    <t>حاتم</t>
  </si>
  <si>
    <t>عبد</t>
  </si>
  <si>
    <t>خليل</t>
  </si>
  <si>
    <t>هاشم</t>
  </si>
  <si>
    <t>عبد الكريم</t>
  </si>
  <si>
    <t>ياسين</t>
  </si>
  <si>
    <t>توفيق</t>
  </si>
  <si>
    <t>نضال</t>
  </si>
  <si>
    <t>طلال</t>
  </si>
  <si>
    <t>سهيل</t>
  </si>
  <si>
    <t>جهاد</t>
  </si>
  <si>
    <t>صلاح</t>
  </si>
  <si>
    <t>ايوب</t>
  </si>
  <si>
    <t>زهير</t>
  </si>
  <si>
    <t>حسان</t>
  </si>
  <si>
    <t>ايمان الصالح</t>
  </si>
  <si>
    <t>فضل الله</t>
  </si>
  <si>
    <t>عادل</t>
  </si>
  <si>
    <t>زياد</t>
  </si>
  <si>
    <t>محمد غازي</t>
  </si>
  <si>
    <t>محمد منذر</t>
  </si>
  <si>
    <t>نديم</t>
  </si>
  <si>
    <t>ياسر</t>
  </si>
  <si>
    <t>عبد الوهاب</t>
  </si>
  <si>
    <t>هاني</t>
  </si>
  <si>
    <t>عبد القادر</t>
  </si>
  <si>
    <t>محمد علي</t>
  </si>
  <si>
    <t>محسن</t>
  </si>
  <si>
    <t>محمد هشام</t>
  </si>
  <si>
    <t>عاصم</t>
  </si>
  <si>
    <t>تركي</t>
  </si>
  <si>
    <t>غازي</t>
  </si>
  <si>
    <t>محمد كمال</t>
  </si>
  <si>
    <t>محمد عامر</t>
  </si>
  <si>
    <t>سليم</t>
  </si>
  <si>
    <t>اكرم</t>
  </si>
  <si>
    <t>عبود</t>
  </si>
  <si>
    <t>سامي</t>
  </si>
  <si>
    <t>سامر</t>
  </si>
  <si>
    <t>محمد سامر</t>
  </si>
  <si>
    <t>جمال</t>
  </si>
  <si>
    <t>عبد الفتاح</t>
  </si>
  <si>
    <t>فيصل</t>
  </si>
  <si>
    <t>احمد عيد</t>
  </si>
  <si>
    <t>محمد غسان</t>
  </si>
  <si>
    <t>عبد المنعم</t>
  </si>
  <si>
    <t>منصور</t>
  </si>
  <si>
    <t>حبيب</t>
  </si>
  <si>
    <t>محمدخير</t>
  </si>
  <si>
    <t>يونس</t>
  </si>
  <si>
    <t>ايمن</t>
  </si>
  <si>
    <t>شحادة</t>
  </si>
  <si>
    <t>عبد المجيد</t>
  </si>
  <si>
    <t>محمد هيثم</t>
  </si>
  <si>
    <t>بديع</t>
  </si>
  <si>
    <t>محمدنبيل</t>
  </si>
  <si>
    <t>منذر</t>
  </si>
  <si>
    <t>اديب</t>
  </si>
  <si>
    <t>فوزي</t>
  </si>
  <si>
    <t>ممتاز</t>
  </si>
  <si>
    <t>فهمي</t>
  </si>
  <si>
    <t>ميسر</t>
  </si>
  <si>
    <t>عمار</t>
  </si>
  <si>
    <t>فرحان</t>
  </si>
  <si>
    <t>حمود</t>
  </si>
  <si>
    <t>هلال</t>
  </si>
  <si>
    <t>سميح</t>
  </si>
  <si>
    <t>منير</t>
  </si>
  <si>
    <t>أحمد</t>
  </si>
  <si>
    <t>طالب</t>
  </si>
  <si>
    <t>نبيه</t>
  </si>
  <si>
    <t>طلعت</t>
  </si>
  <si>
    <t>لؤي</t>
  </si>
  <si>
    <t>جودت</t>
  </si>
  <si>
    <t>محمد ديب</t>
  </si>
  <si>
    <t>خلدون</t>
  </si>
  <si>
    <t>نعمان</t>
  </si>
  <si>
    <t>فريد</t>
  </si>
  <si>
    <t>عبد الستار</t>
  </si>
  <si>
    <t>عارف</t>
  </si>
  <si>
    <t>مفيد</t>
  </si>
  <si>
    <t>محمد نبيل</t>
  </si>
  <si>
    <t>محمد فيصل</t>
  </si>
  <si>
    <t>وحيد</t>
  </si>
  <si>
    <t>محمد سعيد</t>
  </si>
  <si>
    <t>نصر</t>
  </si>
  <si>
    <t>تيسير</t>
  </si>
  <si>
    <t>جميل</t>
  </si>
  <si>
    <t>عقاب</t>
  </si>
  <si>
    <t>امين</t>
  </si>
  <si>
    <t>سيف الدين</t>
  </si>
  <si>
    <t>نواف</t>
  </si>
  <si>
    <t>حامد</t>
  </si>
  <si>
    <t>شفيق</t>
  </si>
  <si>
    <t>وفيقة</t>
  </si>
  <si>
    <t>عائشه</t>
  </si>
  <si>
    <t>نورس</t>
  </si>
  <si>
    <t>مها</t>
  </si>
  <si>
    <t>مهند</t>
  </si>
  <si>
    <t>امينه</t>
  </si>
  <si>
    <t>زينب</t>
  </si>
  <si>
    <t>فاديه</t>
  </si>
  <si>
    <t>اديبه</t>
  </si>
  <si>
    <t>غاده</t>
  </si>
  <si>
    <t>رحمه</t>
  </si>
  <si>
    <t>شمسه</t>
  </si>
  <si>
    <t>سوسن</t>
  </si>
  <si>
    <t>ندى</t>
  </si>
  <si>
    <t>فطومه</t>
  </si>
  <si>
    <t>سفيره</t>
  </si>
  <si>
    <t>فاطمه</t>
  </si>
  <si>
    <t>مريم</t>
  </si>
  <si>
    <t>نازك</t>
  </si>
  <si>
    <t>رويده</t>
  </si>
  <si>
    <t>صباح</t>
  </si>
  <si>
    <t>شفيقة</t>
  </si>
  <si>
    <t>نزار</t>
  </si>
  <si>
    <t>صلاح الدين</t>
  </si>
  <si>
    <t>عثمان</t>
  </si>
  <si>
    <t>ابي</t>
  </si>
  <si>
    <t>مأمون</t>
  </si>
  <si>
    <t>نهاد</t>
  </si>
  <si>
    <t>جورج</t>
  </si>
  <si>
    <t>نايف</t>
  </si>
  <si>
    <t>رفعت</t>
  </si>
  <si>
    <t>حيدر</t>
  </si>
  <si>
    <t>عبد الناصر</t>
  </si>
  <si>
    <t>وائل</t>
  </si>
  <si>
    <t>محمد زكي</t>
  </si>
  <si>
    <t>داوود</t>
  </si>
  <si>
    <t>صقر</t>
  </si>
  <si>
    <t>محمد وليد</t>
  </si>
  <si>
    <t>عبدالكريم</t>
  </si>
  <si>
    <t>هيسم</t>
  </si>
  <si>
    <t>أمين</t>
  </si>
  <si>
    <t>محمد زهير</t>
  </si>
  <si>
    <t>هايل</t>
  </si>
  <si>
    <t>محمدعدنان</t>
  </si>
  <si>
    <t>ليليان علي</t>
  </si>
  <si>
    <t>عبدالعزيز</t>
  </si>
  <si>
    <t>محمدخالد</t>
  </si>
  <si>
    <t>جميله</t>
  </si>
  <si>
    <t>عبدالمعين</t>
  </si>
  <si>
    <t>حافظ</t>
  </si>
  <si>
    <t>عطيه</t>
  </si>
  <si>
    <t>وفيق</t>
  </si>
  <si>
    <t>رولا الجلاب</t>
  </si>
  <si>
    <t>عبد الغفور</t>
  </si>
  <si>
    <t>رسلان</t>
  </si>
  <si>
    <t>عبدالمجيد</t>
  </si>
  <si>
    <t>عطا الله</t>
  </si>
  <si>
    <t>زكريا</t>
  </si>
  <si>
    <t>دياب</t>
  </si>
  <si>
    <t>محمدماهر</t>
  </si>
  <si>
    <t>عبد الوحيد</t>
  </si>
  <si>
    <t>أنور</t>
  </si>
  <si>
    <t>احمد سهيل</t>
  </si>
  <si>
    <t>اسماء سباهي ارناؤوط</t>
  </si>
  <si>
    <t>محمد خالد</t>
  </si>
  <si>
    <t>برهان</t>
  </si>
  <si>
    <t>محمدخليل</t>
  </si>
  <si>
    <t>حمزه</t>
  </si>
  <si>
    <t>عبداللطيف</t>
  </si>
  <si>
    <t>إبراهيم</t>
  </si>
  <si>
    <t>اسماء حسين</t>
  </si>
  <si>
    <t>اصاله صقر</t>
  </si>
  <si>
    <t>عبدالرزاق</t>
  </si>
  <si>
    <t>جدعان</t>
  </si>
  <si>
    <t>محمدبسام</t>
  </si>
  <si>
    <t>وجيه</t>
  </si>
  <si>
    <t>خليف</t>
  </si>
  <si>
    <t>محمدعلي</t>
  </si>
  <si>
    <t>ايمان محمد</t>
  </si>
  <si>
    <t>أسامة</t>
  </si>
  <si>
    <t>داود</t>
  </si>
  <si>
    <t>محمد حسام</t>
  </si>
  <si>
    <t>بشرى الشرجي</t>
  </si>
  <si>
    <t>خلف</t>
  </si>
  <si>
    <t>جاسم</t>
  </si>
  <si>
    <t>عبد اللطيف</t>
  </si>
  <si>
    <t>عبدالرحمن</t>
  </si>
  <si>
    <t>مالك</t>
  </si>
  <si>
    <t>محمدمأمون</t>
  </si>
  <si>
    <t>محمدفايز</t>
  </si>
  <si>
    <t>نزيه</t>
  </si>
  <si>
    <t>شوقي</t>
  </si>
  <si>
    <t>عبدالغفور</t>
  </si>
  <si>
    <t>منهال</t>
  </si>
  <si>
    <t>نورالدين</t>
  </si>
  <si>
    <t>ثائر</t>
  </si>
  <si>
    <t>راما علويه</t>
  </si>
  <si>
    <t>محمد نزار</t>
  </si>
  <si>
    <t>معذى</t>
  </si>
  <si>
    <t>ربى ابو الحسن</t>
  </si>
  <si>
    <t>صفوان</t>
  </si>
  <si>
    <t>عاطف</t>
  </si>
  <si>
    <t>رشيد</t>
  </si>
  <si>
    <t>رغد سقر</t>
  </si>
  <si>
    <t>رنا الخطيب</t>
  </si>
  <si>
    <t>تامر</t>
  </si>
  <si>
    <t>رهف زين الدين</t>
  </si>
  <si>
    <t>فادي</t>
  </si>
  <si>
    <t>راتب</t>
  </si>
  <si>
    <t>ريم قرفول</t>
  </si>
  <si>
    <t>رمضان</t>
  </si>
  <si>
    <t>ريموندا ابراهيم</t>
  </si>
  <si>
    <t>زينب صالح</t>
  </si>
  <si>
    <t>زينب علي</t>
  </si>
  <si>
    <t>زينب محمود</t>
  </si>
  <si>
    <t>محمدسمير</t>
  </si>
  <si>
    <t>سميه الملحم</t>
  </si>
  <si>
    <t>سندس مشمش</t>
  </si>
  <si>
    <t>حمدو</t>
  </si>
  <si>
    <t>كفاح</t>
  </si>
  <si>
    <t>بسيم</t>
  </si>
  <si>
    <t>عيدو</t>
  </si>
  <si>
    <t>غزل الفاعوري</t>
  </si>
  <si>
    <t>فخري</t>
  </si>
  <si>
    <t>غناء عبدالله</t>
  </si>
  <si>
    <t>عباس</t>
  </si>
  <si>
    <t>محمد عماد</t>
  </si>
  <si>
    <t>لجين عبيسي</t>
  </si>
  <si>
    <t>مرعي</t>
  </si>
  <si>
    <t>مرح درويش</t>
  </si>
  <si>
    <t>غزوان</t>
  </si>
  <si>
    <t>مريم الشيخ</t>
  </si>
  <si>
    <t>منار الحسن</t>
  </si>
  <si>
    <t>عبدالغني</t>
  </si>
  <si>
    <t>ميس اسماعيل</t>
  </si>
  <si>
    <t>فراس</t>
  </si>
  <si>
    <t>نور الهدى فيومي</t>
  </si>
  <si>
    <t>هبة شعيب</t>
  </si>
  <si>
    <t>محمدسليم</t>
  </si>
  <si>
    <t>ثابت</t>
  </si>
  <si>
    <t>محمدممتاز</t>
  </si>
  <si>
    <t>هلا الابراهيم</t>
  </si>
  <si>
    <t>وفاء الشتار</t>
  </si>
  <si>
    <t>ولاء محمد</t>
  </si>
  <si>
    <t>ياسمين عزام</t>
  </si>
  <si>
    <t>يمنى تللو</t>
  </si>
  <si>
    <t>رنيم تللو النشواتي</t>
  </si>
  <si>
    <t>دانية بقدونس</t>
  </si>
  <si>
    <t>ربا النهار</t>
  </si>
  <si>
    <t>لينا سليمان</t>
  </si>
  <si>
    <t>نيرمين سلطان</t>
  </si>
  <si>
    <t>منال عامر</t>
  </si>
  <si>
    <t>جادو</t>
  </si>
  <si>
    <t>ميس الحسين</t>
  </si>
  <si>
    <t>مسعود</t>
  </si>
  <si>
    <t>مضايا عامر</t>
  </si>
  <si>
    <t>ايه ثمينه</t>
  </si>
  <si>
    <t>علا الحافظ</t>
  </si>
  <si>
    <t>دانيا الصفدي</t>
  </si>
  <si>
    <t>مشرف</t>
  </si>
  <si>
    <t>وفاء البسيط</t>
  </si>
  <si>
    <t>بثينة الحمد العلي</t>
  </si>
  <si>
    <t>رؤى قنوع</t>
  </si>
  <si>
    <t>ريما الخالدي</t>
  </si>
  <si>
    <t>احمد بن عيدسعيد</t>
  </si>
  <si>
    <t>سارة صالح</t>
  </si>
  <si>
    <t>نور كريم</t>
  </si>
  <si>
    <t>بشرى شعلان</t>
  </si>
  <si>
    <t>شيماء النعيم</t>
  </si>
  <si>
    <t>مرح ضاهر</t>
  </si>
  <si>
    <t>منى المنصور</t>
  </si>
  <si>
    <t>ميرفت المعلم</t>
  </si>
  <si>
    <t>نسرين عجيب</t>
  </si>
  <si>
    <t>هبه الشويكي</t>
  </si>
  <si>
    <t>هبه عابدين</t>
  </si>
  <si>
    <t>هناء الاحمد</t>
  </si>
  <si>
    <t>اماني شلش</t>
  </si>
  <si>
    <t>بتول باكير</t>
  </si>
  <si>
    <t>دارين فهد الحناوي</t>
  </si>
  <si>
    <t>رؤى توتونجي</t>
  </si>
  <si>
    <t>محمود شاهر</t>
  </si>
  <si>
    <t>رزان العبدلله</t>
  </si>
  <si>
    <t>غيداء العر</t>
  </si>
  <si>
    <t>كونه الخطاب</t>
  </si>
  <si>
    <t>مارياحداد</t>
  </si>
  <si>
    <t>مرح القاق</t>
  </si>
  <si>
    <t>هلا شحادة</t>
  </si>
  <si>
    <t>هيا دليقان</t>
  </si>
  <si>
    <t>نسرين عيسى</t>
  </si>
  <si>
    <t>اريج باتيته</t>
  </si>
  <si>
    <t>الاء احمد عبدالله</t>
  </si>
  <si>
    <t>الاء خن</t>
  </si>
  <si>
    <t>اماني كفرسوساني</t>
  </si>
  <si>
    <t>برناديت الشيخ</t>
  </si>
  <si>
    <t>تراث حاج غريب</t>
  </si>
  <si>
    <t>حلا حمود</t>
  </si>
  <si>
    <t>دعاء القصبلي</t>
  </si>
  <si>
    <t>دعاء الملك</t>
  </si>
  <si>
    <t>راما الشحادات</t>
  </si>
  <si>
    <t>رزان الخن</t>
  </si>
  <si>
    <t>رغد دمعة</t>
  </si>
  <si>
    <t>محمد نزير</t>
  </si>
  <si>
    <t>رهف حميدان</t>
  </si>
  <si>
    <t>روى خطاب</t>
  </si>
  <si>
    <t>سوسن السرحان</t>
  </si>
  <si>
    <t>صفا ابراهيم</t>
  </si>
  <si>
    <t>صفا الطربوش</t>
  </si>
  <si>
    <t>صفاء عوض</t>
  </si>
  <si>
    <t>غصون ضحيان</t>
  </si>
  <si>
    <t>غوث عربي كاتبي</t>
  </si>
  <si>
    <t>فرح منصور</t>
  </si>
  <si>
    <t>ليلى عتال</t>
  </si>
  <si>
    <t>لينا عبد اللطيف</t>
  </si>
  <si>
    <t>ماتيلدا خيرالله</t>
  </si>
  <si>
    <t>ادوار</t>
  </si>
  <si>
    <t>مجد برهوم</t>
  </si>
  <si>
    <t>مروه عماد</t>
  </si>
  <si>
    <t>مريم الاحمد</t>
  </si>
  <si>
    <t>مريم السوسي</t>
  </si>
  <si>
    <t>نابغه الحبال</t>
  </si>
  <si>
    <t>نسرين وهبة</t>
  </si>
  <si>
    <t>نور الهدى هزاع</t>
  </si>
  <si>
    <t>نورا فطوم</t>
  </si>
  <si>
    <t>نوره نتوف</t>
  </si>
  <si>
    <t>هبه شعبان</t>
  </si>
  <si>
    <t>مأمونه</t>
  </si>
  <si>
    <t>هلا زينو</t>
  </si>
  <si>
    <t>وئام طلب</t>
  </si>
  <si>
    <t>وعد الكركي</t>
  </si>
  <si>
    <t>اية السقال</t>
  </si>
  <si>
    <t>غاده الطير</t>
  </si>
  <si>
    <t>نسرين ديركي</t>
  </si>
  <si>
    <t>اسماء قويدر</t>
  </si>
  <si>
    <t>امال الكيلاني</t>
  </si>
  <si>
    <t>ايات السيد</t>
  </si>
  <si>
    <t>ايةعوض</t>
  </si>
  <si>
    <t>تغريد السمين</t>
  </si>
  <si>
    <t>رؤى الكراد</t>
  </si>
  <si>
    <t>رشا النحلاوي</t>
  </si>
  <si>
    <t>رنيم حجيج</t>
  </si>
  <si>
    <t>روز الاسعد</t>
  </si>
  <si>
    <t>زينب سعدة</t>
  </si>
  <si>
    <t>سهير سنجاب</t>
  </si>
  <si>
    <t>سوزان ماليل</t>
  </si>
  <si>
    <t>كنعان</t>
  </si>
  <si>
    <t>عفراء حمود</t>
  </si>
  <si>
    <t>غصون سنطيحة الشهير بالتيناوي</t>
  </si>
  <si>
    <t>محمد الاحمد</t>
  </si>
  <si>
    <t>نسرين محسنه</t>
  </si>
  <si>
    <t>نور ابو فرح</t>
  </si>
  <si>
    <t>مؤيد</t>
  </si>
  <si>
    <t>نور جبر</t>
  </si>
  <si>
    <t>نور عازار</t>
  </si>
  <si>
    <t>هوزان العبود الحميد</t>
  </si>
  <si>
    <t>ولاء القاعد</t>
  </si>
  <si>
    <t>يسرى زادة</t>
  </si>
  <si>
    <t>ريم مهاوش</t>
  </si>
  <si>
    <t>ابتسام صقر</t>
  </si>
  <si>
    <t>استبرق البرغل</t>
  </si>
  <si>
    <t>الاء سمور</t>
  </si>
  <si>
    <t>الاء عباره</t>
  </si>
  <si>
    <t>محمد بشار</t>
  </si>
  <si>
    <t>امل ادهم</t>
  </si>
  <si>
    <t>اية الحرفوش</t>
  </si>
  <si>
    <t>محمدبشار</t>
  </si>
  <si>
    <t>محمدعامر</t>
  </si>
  <si>
    <t>ربا السقال</t>
  </si>
  <si>
    <t>عبدالحكيم</t>
  </si>
  <si>
    <t>رشا العقله</t>
  </si>
  <si>
    <t>رشا علي</t>
  </si>
  <si>
    <t>رنا صبح</t>
  </si>
  <si>
    <t>أسعد</t>
  </si>
  <si>
    <t>غانم</t>
  </si>
  <si>
    <t>روان قطان</t>
  </si>
  <si>
    <t>رويده طرابلسي</t>
  </si>
  <si>
    <t>ريم الجمعة</t>
  </si>
  <si>
    <t>زينه بابا كرد</t>
  </si>
  <si>
    <t>ساره العتر</t>
  </si>
  <si>
    <t>سماهر ابوحامد</t>
  </si>
  <si>
    <t>شحاده</t>
  </si>
  <si>
    <t>عبد الحكيم</t>
  </si>
  <si>
    <t>صفاء ديوب</t>
  </si>
  <si>
    <t>منار</t>
  </si>
  <si>
    <t>علا الاكتع</t>
  </si>
  <si>
    <t>فرح حبو</t>
  </si>
  <si>
    <t>قمر ابوطالب</t>
  </si>
  <si>
    <t>لبنى عمر</t>
  </si>
  <si>
    <t>عبد العظيم</t>
  </si>
  <si>
    <t>لونا ملص</t>
  </si>
  <si>
    <t>مروه نسب</t>
  </si>
  <si>
    <t>منار عباس</t>
  </si>
  <si>
    <t>ميريام الخوري</t>
  </si>
  <si>
    <t>نسرين العلي</t>
  </si>
  <si>
    <t>محمد سميح</t>
  </si>
  <si>
    <t>ملحم</t>
  </si>
  <si>
    <t>هند حيدر</t>
  </si>
  <si>
    <t>رغد الخواجة</t>
  </si>
  <si>
    <t>نمر</t>
  </si>
  <si>
    <t>تمام</t>
  </si>
  <si>
    <t>احمدراتب</t>
  </si>
  <si>
    <t>يارا حسن</t>
  </si>
  <si>
    <t>سامح</t>
  </si>
  <si>
    <t>سلام</t>
  </si>
  <si>
    <t>صبري</t>
  </si>
  <si>
    <t>وصال</t>
  </si>
  <si>
    <t>محمد فواز</t>
  </si>
  <si>
    <t>رزان ابراهيم</t>
  </si>
  <si>
    <t>دانيال</t>
  </si>
  <si>
    <t>سناء</t>
  </si>
  <si>
    <t>فاطمة</t>
  </si>
  <si>
    <t>وجيها</t>
  </si>
  <si>
    <t>دلال</t>
  </si>
  <si>
    <t>نجاح</t>
  </si>
  <si>
    <t>سعاد</t>
  </si>
  <si>
    <t>يسرى</t>
  </si>
  <si>
    <t>روضه</t>
  </si>
  <si>
    <t>بثينه</t>
  </si>
  <si>
    <t>فاديا</t>
  </si>
  <si>
    <t>حنان</t>
  </si>
  <si>
    <t>نوال</t>
  </si>
  <si>
    <t>غزاله</t>
  </si>
  <si>
    <t>ساميه</t>
  </si>
  <si>
    <t>بنان</t>
  </si>
  <si>
    <t>زريفه</t>
  </si>
  <si>
    <t>عزيزه</t>
  </si>
  <si>
    <t>الهام</t>
  </si>
  <si>
    <t>عيشه</t>
  </si>
  <si>
    <t>ليلى</t>
  </si>
  <si>
    <t>هيله</t>
  </si>
  <si>
    <t>حمده</t>
  </si>
  <si>
    <t>بشرى</t>
  </si>
  <si>
    <t>عزالدين</t>
  </si>
  <si>
    <t>سميه</t>
  </si>
  <si>
    <t>فايزه</t>
  </si>
  <si>
    <t>رسميه</t>
  </si>
  <si>
    <t>علا</t>
  </si>
  <si>
    <t>حمدة</t>
  </si>
  <si>
    <t>سمر</t>
  </si>
  <si>
    <t>نجاه</t>
  </si>
  <si>
    <t>وداد</t>
  </si>
  <si>
    <t>هنادي</t>
  </si>
  <si>
    <t>وفاء</t>
  </si>
  <si>
    <t>هدى</t>
  </si>
  <si>
    <t>سلوى</t>
  </si>
  <si>
    <t>بدريه</t>
  </si>
  <si>
    <t>هيام</t>
  </si>
  <si>
    <t>ايمان</t>
  </si>
  <si>
    <t>منى</t>
  </si>
  <si>
    <t>هبه</t>
  </si>
  <si>
    <t>نبيله</t>
  </si>
  <si>
    <t>عليه</t>
  </si>
  <si>
    <t>لطيفه</t>
  </si>
  <si>
    <t>حمديه</t>
  </si>
  <si>
    <t>اسما</t>
  </si>
  <si>
    <t>ابتسام</t>
  </si>
  <si>
    <t>هيفاء</t>
  </si>
  <si>
    <t>فوزيه</t>
  </si>
  <si>
    <t>كريمه</t>
  </si>
  <si>
    <t>سحر</t>
  </si>
  <si>
    <t>منيره</t>
  </si>
  <si>
    <t>ميساء</t>
  </si>
  <si>
    <t>دنيا سليمان</t>
  </si>
  <si>
    <t>صفاء</t>
  </si>
  <si>
    <t>صالحه</t>
  </si>
  <si>
    <t>هند</t>
  </si>
  <si>
    <t>عبير</t>
  </si>
  <si>
    <t>خديجه</t>
  </si>
  <si>
    <t>ثناء</t>
  </si>
  <si>
    <t>غصون</t>
  </si>
  <si>
    <t>باسمه</t>
  </si>
  <si>
    <t>لمياء</t>
  </si>
  <si>
    <t>راغده</t>
  </si>
  <si>
    <t>سميرة</t>
  </si>
  <si>
    <t>صبحيه</t>
  </si>
  <si>
    <t>رائده</t>
  </si>
  <si>
    <t>خوله</t>
  </si>
  <si>
    <t>هناء</t>
  </si>
  <si>
    <t>رولا</t>
  </si>
  <si>
    <t>هديه</t>
  </si>
  <si>
    <t>كوثر</t>
  </si>
  <si>
    <t>رنده</t>
  </si>
  <si>
    <t>فريال</t>
  </si>
  <si>
    <t>تغريد</t>
  </si>
  <si>
    <t>بشيرة</t>
  </si>
  <si>
    <t>منال</t>
  </si>
  <si>
    <t>سميره</t>
  </si>
  <si>
    <t>ناريمان</t>
  </si>
  <si>
    <t>ميسون</t>
  </si>
  <si>
    <t>نوره</t>
  </si>
  <si>
    <t>فلك</t>
  </si>
  <si>
    <t>لينا</t>
  </si>
  <si>
    <t>ماجده</t>
  </si>
  <si>
    <t>حفيظه</t>
  </si>
  <si>
    <t>مؤمنه</t>
  </si>
  <si>
    <t>نصره</t>
  </si>
  <si>
    <t>غازيه</t>
  </si>
  <si>
    <t>بديعه</t>
  </si>
  <si>
    <t>عزيزة</t>
  </si>
  <si>
    <t>انعام</t>
  </si>
  <si>
    <t>زبيده</t>
  </si>
  <si>
    <t>ملك</t>
  </si>
  <si>
    <t>عليا</t>
  </si>
  <si>
    <t>سهام</t>
  </si>
  <si>
    <t>اسيمه</t>
  </si>
  <si>
    <t>حياه</t>
  </si>
  <si>
    <t>رنا</t>
  </si>
  <si>
    <t>فتون</t>
  </si>
  <si>
    <t>فتحيه</t>
  </si>
  <si>
    <t>امل</t>
  </si>
  <si>
    <t>ناديا</t>
  </si>
  <si>
    <t>جواهر</t>
  </si>
  <si>
    <t>تهاني</t>
  </si>
  <si>
    <t>فهميه</t>
  </si>
  <si>
    <t>سميحه</t>
  </si>
  <si>
    <t>ملكه</t>
  </si>
  <si>
    <t>مطيعه</t>
  </si>
  <si>
    <t>عواطف</t>
  </si>
  <si>
    <t>سوزان</t>
  </si>
  <si>
    <t>محاسن</t>
  </si>
  <si>
    <t>ازدهار</t>
  </si>
  <si>
    <t>ديبه</t>
  </si>
  <si>
    <t>اسيا</t>
  </si>
  <si>
    <t>نبيلة</t>
  </si>
  <si>
    <t>وصفيه</t>
  </si>
  <si>
    <t>شاميه</t>
  </si>
  <si>
    <t>انتصار</t>
  </si>
  <si>
    <t>هاله</t>
  </si>
  <si>
    <t>ريما</t>
  </si>
  <si>
    <t>شهيره</t>
  </si>
  <si>
    <t>اماني</t>
  </si>
  <si>
    <t>امال</t>
  </si>
  <si>
    <t>عفاف</t>
  </si>
  <si>
    <t>فاتن</t>
  </si>
  <si>
    <t>يسرا</t>
  </si>
  <si>
    <t>مي</t>
  </si>
  <si>
    <t>اكتمال</t>
  </si>
  <si>
    <t>نور الهدى</t>
  </si>
  <si>
    <t>فوزية</t>
  </si>
  <si>
    <t>رجاء</t>
  </si>
  <si>
    <t>خلود</t>
  </si>
  <si>
    <t>ناهد</t>
  </si>
  <si>
    <t>روعة الحكيم</t>
  </si>
  <si>
    <t>نزهة نعيسي</t>
  </si>
  <si>
    <t>مقصور</t>
  </si>
  <si>
    <t>روى رقوقي</t>
  </si>
  <si>
    <t>محمد محسن</t>
  </si>
  <si>
    <t>نهله البردان</t>
  </si>
  <si>
    <t>مريم حوتو</t>
  </si>
  <si>
    <t>ضحى لطوف</t>
  </si>
  <si>
    <t>عبير فواز</t>
  </si>
  <si>
    <t>كوثر عبيدي</t>
  </si>
  <si>
    <t>ملك الكيلاني</t>
  </si>
  <si>
    <t>نور الهدى شبارة</t>
  </si>
  <si>
    <t>وسام</t>
  </si>
  <si>
    <t>نور</t>
  </si>
  <si>
    <t>زكية الجمل</t>
  </si>
  <si>
    <t>حلوه</t>
  </si>
  <si>
    <t>حواء</t>
  </si>
  <si>
    <t>رانية</t>
  </si>
  <si>
    <t>نعمه</t>
  </si>
  <si>
    <t>كامله</t>
  </si>
  <si>
    <t>ورده</t>
  </si>
  <si>
    <t>روز</t>
  </si>
  <si>
    <t>خيريه</t>
  </si>
  <si>
    <t>اسماء</t>
  </si>
  <si>
    <t>سلمى</t>
  </si>
  <si>
    <t>قمر</t>
  </si>
  <si>
    <t>فدوى</t>
  </si>
  <si>
    <t>مياده</t>
  </si>
  <si>
    <t>ريمه</t>
  </si>
  <si>
    <t>مجد</t>
  </si>
  <si>
    <t>نبيها</t>
  </si>
  <si>
    <t>هنا</t>
  </si>
  <si>
    <t>ناهده</t>
  </si>
  <si>
    <t>حياة</t>
  </si>
  <si>
    <t>زهور</t>
  </si>
  <si>
    <t>رزان</t>
  </si>
  <si>
    <t>اميرة</t>
  </si>
  <si>
    <t>نجاة</t>
  </si>
  <si>
    <t>لميس</t>
  </si>
  <si>
    <t>سعده</t>
  </si>
  <si>
    <t>هالا</t>
  </si>
  <si>
    <t>لميا</t>
  </si>
  <si>
    <t>امنه</t>
  </si>
  <si>
    <t>رانيا</t>
  </si>
  <si>
    <t>غفران</t>
  </si>
  <si>
    <t>نايفة</t>
  </si>
  <si>
    <t>تركيه</t>
  </si>
  <si>
    <t>محمدحسان</t>
  </si>
  <si>
    <t>اعتدال</t>
  </si>
  <si>
    <t>زهراء</t>
  </si>
  <si>
    <t>مطانس</t>
  </si>
  <si>
    <t>سها</t>
  </si>
  <si>
    <t>منا</t>
  </si>
  <si>
    <t>رقيه</t>
  </si>
  <si>
    <t>منيرة</t>
  </si>
  <si>
    <t>رضيه</t>
  </si>
  <si>
    <t>نداء</t>
  </si>
  <si>
    <t>رويدا</t>
  </si>
  <si>
    <t>ركان</t>
  </si>
  <si>
    <t>حليمه</t>
  </si>
  <si>
    <t>لميه</t>
  </si>
  <si>
    <t>عفراء سلوم</t>
  </si>
  <si>
    <t>فاطمة الصرصر</t>
  </si>
  <si>
    <t>فاطمة قطراوي</t>
  </si>
  <si>
    <t>عطاف</t>
  </si>
  <si>
    <t>عنايه</t>
  </si>
  <si>
    <t>بشيره</t>
  </si>
  <si>
    <t>حسناء</t>
  </si>
  <si>
    <t>نهى</t>
  </si>
  <si>
    <t>ثريا</t>
  </si>
  <si>
    <t>فضه</t>
  </si>
  <si>
    <t>نبيهه</t>
  </si>
  <si>
    <t>جميلة</t>
  </si>
  <si>
    <t>رافت</t>
  </si>
  <si>
    <t>الأولى</t>
  </si>
  <si>
    <t>الثانية</t>
  </si>
  <si>
    <t>الثانية حديث</t>
  </si>
  <si>
    <t>الثالثة</t>
  </si>
  <si>
    <t>الثالثة حديث</t>
  </si>
  <si>
    <t>الرابعة</t>
  </si>
  <si>
    <t>الرابعة حديث</t>
  </si>
  <si>
    <t>فصل أول 2018-2019</t>
  </si>
  <si>
    <t>فصل ثاني 2018-2019</t>
  </si>
  <si>
    <t>فصل أول 2019-2020</t>
  </si>
  <si>
    <t>منقطع</t>
  </si>
  <si>
    <t xml:space="preserve">مصطفى </t>
  </si>
  <si>
    <t xml:space="preserve">محمد </t>
  </si>
  <si>
    <t>نتالي درويش</t>
  </si>
  <si>
    <t>عائشة برنية</t>
  </si>
  <si>
    <t>وفاء محمد</t>
  </si>
  <si>
    <t>شذى غندور</t>
  </si>
  <si>
    <t>رنيم سرور</t>
  </si>
  <si>
    <t>جومانة سليمان</t>
  </si>
  <si>
    <t>يارا سالم</t>
  </si>
  <si>
    <t>بدور ابو رشيد</t>
  </si>
  <si>
    <t>رسم فصول الانقطاع</t>
  </si>
  <si>
    <t>رسم المقررات</t>
  </si>
  <si>
    <t>ملاحظة: عن كل فصل انقطاع رسم /15000 ل.س/</t>
  </si>
  <si>
    <t>وثيقة وفاة صادرة عن مكتب الشهداء</t>
  </si>
  <si>
    <t>العاملين في وزارة التعليم العالي والمؤسسات والجامعات التابعة لها</t>
  </si>
  <si>
    <t>طابع هلال احمر
25  ل .س</t>
  </si>
  <si>
    <t xml:space="preserve">طابع مالي
 30  ل.س   </t>
  </si>
  <si>
    <t>رسم الانقطاع</t>
  </si>
  <si>
    <t>الفصل الأول من العام الدراسي 2018-2019</t>
  </si>
  <si>
    <t>الفصل الثاني من العام الدراسي 2018-2019</t>
  </si>
  <si>
    <t>الفصل الأول من العام الدراسي 2019-2020</t>
  </si>
  <si>
    <t>إرسال ملف الإستمارة (Excel ) عبر البريد الإلكتروني إلى العنوان التالي :
kin.ol@hotmail.com
 ويجب أن يكون موضوع الإيميل هو الرقم الإمتحاني للطالب</t>
  </si>
  <si>
    <t>فصل أول 2020-2021</t>
  </si>
  <si>
    <t xml:space="preserve">حسين </t>
  </si>
  <si>
    <t xml:space="preserve">ابراهيم </t>
  </si>
  <si>
    <t xml:space="preserve">صالح </t>
  </si>
  <si>
    <t xml:space="preserve">حسام </t>
  </si>
  <si>
    <t xml:space="preserve">احمد </t>
  </si>
  <si>
    <t xml:space="preserve">بسام </t>
  </si>
  <si>
    <t xml:space="preserve">محمود </t>
  </si>
  <si>
    <t>اريج دربل</t>
  </si>
  <si>
    <t>الهام الرفاعي</t>
  </si>
  <si>
    <t>امال ابو زور</t>
  </si>
  <si>
    <t>اماني هيكل</t>
  </si>
  <si>
    <t>امل احمد</t>
  </si>
  <si>
    <t>امل سمان</t>
  </si>
  <si>
    <t>انوار شحادات</t>
  </si>
  <si>
    <t>بتول الرجب</t>
  </si>
  <si>
    <t>بتول مرعي</t>
  </si>
  <si>
    <t>بثينه الحمصي</t>
  </si>
  <si>
    <t>بثينه عجيب</t>
  </si>
  <si>
    <t>بثينه علي</t>
  </si>
  <si>
    <t>بسمه صليبه</t>
  </si>
  <si>
    <t>بشرى اللحام</t>
  </si>
  <si>
    <t>جميله القادري</t>
  </si>
  <si>
    <t>حاجه حمد</t>
  </si>
  <si>
    <t>حلا اسماعيل</t>
  </si>
  <si>
    <t>حنان الدكاك</t>
  </si>
  <si>
    <t>دعاء حموده</t>
  </si>
  <si>
    <t>ديانا الاسعد</t>
  </si>
  <si>
    <t>ديانا الاسماعيل</t>
  </si>
  <si>
    <t>راما الدرويش</t>
  </si>
  <si>
    <t>مجاهد</t>
  </si>
  <si>
    <t>راما بطحيش</t>
  </si>
  <si>
    <t>راما يحيى</t>
  </si>
  <si>
    <t>رسميه مصيبح</t>
  </si>
  <si>
    <t>فلاح</t>
  </si>
  <si>
    <t>رهف القاسم</t>
  </si>
  <si>
    <t>روان نوح</t>
  </si>
  <si>
    <t>روعه الرحمون</t>
  </si>
  <si>
    <t>ريما صوفان</t>
  </si>
  <si>
    <t>سحر ديب</t>
  </si>
  <si>
    <t>سلام الجاسم</t>
  </si>
  <si>
    <t>سماهر حماده</t>
  </si>
  <si>
    <t>سوزان محمد</t>
  </si>
  <si>
    <t>سوسن صوان</t>
  </si>
  <si>
    <t>شمعه الحوران</t>
  </si>
  <si>
    <t>عائشة الشافعي</t>
  </si>
  <si>
    <t>عبير القجة</t>
  </si>
  <si>
    <t>عبير شحود</t>
  </si>
  <si>
    <t>عزه احمد</t>
  </si>
  <si>
    <t>سويد</t>
  </si>
  <si>
    <t>علا كعك</t>
  </si>
  <si>
    <t>غنى هاشم</t>
  </si>
  <si>
    <t>فاتن غانم</t>
  </si>
  <si>
    <t>فاطمة اسحق</t>
  </si>
  <si>
    <t>فاطمة الجلالي</t>
  </si>
  <si>
    <t>فاطمة الزعبي</t>
  </si>
  <si>
    <t>فاطمه شبيب</t>
  </si>
  <si>
    <t>فيروز عاقل</t>
  </si>
  <si>
    <t>لبنه عبدو</t>
  </si>
  <si>
    <t>لميس صافي</t>
  </si>
  <si>
    <t>سميع</t>
  </si>
  <si>
    <t>ليلى الاسدي</t>
  </si>
  <si>
    <t>غاندي</t>
  </si>
  <si>
    <t>لينا نعمان</t>
  </si>
  <si>
    <t>محمد اسامه الحمادي</t>
  </si>
  <si>
    <t>مرام عطايا</t>
  </si>
  <si>
    <t>مرح كيوان</t>
  </si>
  <si>
    <t>مروه حاتم</t>
  </si>
  <si>
    <t>مروى المزنه</t>
  </si>
  <si>
    <t>منال توتنجي</t>
  </si>
  <si>
    <t>منى فرحات</t>
  </si>
  <si>
    <t>مياده عتمه</t>
  </si>
  <si>
    <t>شمدين</t>
  </si>
  <si>
    <t>نادين القنطار</t>
  </si>
  <si>
    <t>ناهد ملحم</t>
  </si>
  <si>
    <t>نداء وانلي</t>
  </si>
  <si>
    <t>ندى صقر</t>
  </si>
  <si>
    <t>سقر</t>
  </si>
  <si>
    <t>نسرين القاسم</t>
  </si>
  <si>
    <t>نهى دويري</t>
  </si>
  <si>
    <t>نور مشخص</t>
  </si>
  <si>
    <t>نورما ناصيف</t>
  </si>
  <si>
    <t>نيروز عوض</t>
  </si>
  <si>
    <t>هدى الجاسم</t>
  </si>
  <si>
    <t>هدى العابر</t>
  </si>
  <si>
    <t>كويدر</t>
  </si>
  <si>
    <t>هديل حاج احمد</t>
  </si>
  <si>
    <t>همسه العبد</t>
  </si>
  <si>
    <t>هناء خليل</t>
  </si>
  <si>
    <t>هيلانه مقلد</t>
  </si>
  <si>
    <t>وئام الحجي</t>
  </si>
  <si>
    <t>وعد الاعور</t>
  </si>
  <si>
    <t>عبد المولا</t>
  </si>
  <si>
    <t>اسراء عيسات</t>
  </si>
  <si>
    <t>بتول محمد</t>
  </si>
  <si>
    <t>ملك الخولي</t>
  </si>
  <si>
    <t>وعد بو حسون</t>
  </si>
  <si>
    <t xml:space="preserve">عماد </t>
  </si>
  <si>
    <t>ديانا نعيم</t>
  </si>
  <si>
    <t xml:space="preserve">نزيه </t>
  </si>
  <si>
    <t>ريم الجوابرة</t>
  </si>
  <si>
    <t xml:space="preserve">بشار </t>
  </si>
  <si>
    <t>لين صافيه</t>
  </si>
  <si>
    <t>نبيله سكر</t>
  </si>
  <si>
    <t>نجود اابو حامد</t>
  </si>
  <si>
    <t>نوره الشلبي</t>
  </si>
  <si>
    <t>ياسمين ملقط</t>
  </si>
  <si>
    <t xml:space="preserve">سلمان </t>
  </si>
  <si>
    <t xml:space="preserve">فواز </t>
  </si>
  <si>
    <t>سماح شلحه</t>
  </si>
  <si>
    <t>شيماء درويش</t>
  </si>
  <si>
    <t>مروة توتنجي</t>
  </si>
  <si>
    <t xml:space="preserve">مريم سعدية </t>
  </si>
  <si>
    <t xml:space="preserve">هلا الرفاعي </t>
  </si>
  <si>
    <t>ضرار</t>
  </si>
  <si>
    <t xml:space="preserve">عادل </t>
  </si>
  <si>
    <t xml:space="preserve">صفا عبد الحق </t>
  </si>
  <si>
    <t xml:space="preserve">عدنان </t>
  </si>
  <si>
    <t xml:space="preserve">فؤاد </t>
  </si>
  <si>
    <t>انيسه</t>
  </si>
  <si>
    <t>نجلا</t>
  </si>
  <si>
    <t>اميره</t>
  </si>
  <si>
    <t>زهرية</t>
  </si>
  <si>
    <t>هيلا</t>
  </si>
  <si>
    <t>خالصه</t>
  </si>
  <si>
    <t>ناديه</t>
  </si>
  <si>
    <t>رحاب</t>
  </si>
  <si>
    <t>بدور</t>
  </si>
  <si>
    <t>نجيبه</t>
  </si>
  <si>
    <t>ليلا</t>
  </si>
  <si>
    <t>رسم تسجيل</t>
  </si>
  <si>
    <t>الفصل الأول من العام الدراسي 2020-2021</t>
  </si>
  <si>
    <t>الرقم الامتحاني</t>
  </si>
  <si>
    <t>الأسم</t>
  </si>
  <si>
    <t>نزهة</t>
  </si>
  <si>
    <t>شهيرة</t>
  </si>
  <si>
    <t>ربيحه</t>
  </si>
  <si>
    <t>صبحه</t>
  </si>
  <si>
    <t xml:space="preserve">غسان </t>
  </si>
  <si>
    <t xml:space="preserve">سعيد </t>
  </si>
  <si>
    <t>رندا</t>
  </si>
  <si>
    <t>نايفه</t>
  </si>
  <si>
    <t>فرنجيه</t>
  </si>
  <si>
    <t>امبنه</t>
  </si>
  <si>
    <t>شكريه</t>
  </si>
  <si>
    <t>وجيهه</t>
  </si>
  <si>
    <t>ميسار</t>
  </si>
  <si>
    <t>دعد</t>
  </si>
  <si>
    <t>كفاء</t>
  </si>
  <si>
    <t>نوفلة</t>
  </si>
  <si>
    <t>نبيلا</t>
  </si>
  <si>
    <t>سميعه</t>
  </si>
  <si>
    <t>عائده</t>
  </si>
  <si>
    <t xml:space="preserve">محمد زياد </t>
  </si>
  <si>
    <t>شفيعه</t>
  </si>
  <si>
    <t>خيرات</t>
  </si>
  <si>
    <t>ساجده</t>
  </si>
  <si>
    <t>لطفيه</t>
  </si>
  <si>
    <t>عندليب</t>
  </si>
  <si>
    <t>مقبوله</t>
  </si>
  <si>
    <t xml:space="preserve">ميثاء نجار </t>
  </si>
  <si>
    <t>انصاف</t>
  </si>
  <si>
    <t>رديعة</t>
  </si>
  <si>
    <t>نجمه</t>
  </si>
  <si>
    <t>منتهى</t>
  </si>
  <si>
    <t>نديمه</t>
  </si>
  <si>
    <t>امون</t>
  </si>
  <si>
    <t>سيده</t>
  </si>
  <si>
    <t>موندا</t>
  </si>
  <si>
    <t xml:space="preserve">هبه سويدان </t>
  </si>
  <si>
    <t xml:space="preserve">محمد  </t>
  </si>
  <si>
    <t>مفيدة</t>
  </si>
  <si>
    <t xml:space="preserve">اسراء سلام </t>
  </si>
  <si>
    <t xml:space="preserve">ملك </t>
  </si>
  <si>
    <t xml:space="preserve">محمد شريف </t>
  </si>
  <si>
    <t xml:space="preserve">ايه المحروس </t>
  </si>
  <si>
    <t xml:space="preserve">ياسين </t>
  </si>
  <si>
    <t>ريندا</t>
  </si>
  <si>
    <t>منيرفا</t>
  </si>
  <si>
    <t xml:space="preserve">تماره ريشي </t>
  </si>
  <si>
    <t xml:space="preserve">ختام الذياب </t>
  </si>
  <si>
    <t>خالده</t>
  </si>
  <si>
    <t xml:space="preserve">رهف زيتون </t>
  </si>
  <si>
    <t>ريم الزعبي</t>
  </si>
  <si>
    <t xml:space="preserve">عصام </t>
  </si>
  <si>
    <t>كروان</t>
  </si>
  <si>
    <t>زينب الخالد</t>
  </si>
  <si>
    <t>شاديه</t>
  </si>
  <si>
    <t>نظميه</t>
  </si>
  <si>
    <t xml:space="preserve">عبد الله </t>
  </si>
  <si>
    <t xml:space="preserve">صبا سلامة </t>
  </si>
  <si>
    <t>رائدة</t>
  </si>
  <si>
    <t>فاتنه</t>
  </si>
  <si>
    <t xml:space="preserve">عدله الصعيدي </t>
  </si>
  <si>
    <t xml:space="preserve">سيف الدين </t>
  </si>
  <si>
    <t xml:space="preserve">عفاف العشا </t>
  </si>
  <si>
    <t xml:space="preserve">محمدعامر </t>
  </si>
  <si>
    <t xml:space="preserve">علياء الفواخيري </t>
  </si>
  <si>
    <t xml:space="preserve">محمد نجيب </t>
  </si>
  <si>
    <t xml:space="preserve">ياسر </t>
  </si>
  <si>
    <t xml:space="preserve">غاليه دياب </t>
  </si>
  <si>
    <t xml:space="preserve">غفار نصره </t>
  </si>
  <si>
    <t xml:space="preserve">هيثم </t>
  </si>
  <si>
    <t xml:space="preserve">فاتن مرعي </t>
  </si>
  <si>
    <t xml:space="preserve">فاطمه الشتيوي </t>
  </si>
  <si>
    <t xml:space="preserve">عيد </t>
  </si>
  <si>
    <t xml:space="preserve">سمير </t>
  </si>
  <si>
    <t>اثينا</t>
  </si>
  <si>
    <t xml:space="preserve">كنانه الخطيب </t>
  </si>
  <si>
    <t>فايزة</t>
  </si>
  <si>
    <t xml:space="preserve">أمين </t>
  </si>
  <si>
    <t>خالديه</t>
  </si>
  <si>
    <t>حلوة</t>
  </si>
  <si>
    <t>رباح</t>
  </si>
  <si>
    <t xml:space="preserve">ماري عمران </t>
  </si>
  <si>
    <t>زهيه</t>
  </si>
  <si>
    <t xml:space="preserve">مروه رسلان </t>
  </si>
  <si>
    <t xml:space="preserve">احسان </t>
  </si>
  <si>
    <t xml:space="preserve">حسن </t>
  </si>
  <si>
    <t>عدلة</t>
  </si>
  <si>
    <t>دكتوريا</t>
  </si>
  <si>
    <t xml:space="preserve">ميسم ابو خير </t>
  </si>
  <si>
    <t xml:space="preserve">عفيف </t>
  </si>
  <si>
    <t>غانيه</t>
  </si>
  <si>
    <t xml:space="preserve">ناديه بدر </t>
  </si>
  <si>
    <t>بندر</t>
  </si>
  <si>
    <t xml:space="preserve">نبيله مكي </t>
  </si>
  <si>
    <t xml:space="preserve">نسرين الحموي </t>
  </si>
  <si>
    <t>عمشه</t>
  </si>
  <si>
    <t xml:space="preserve">رضوان </t>
  </si>
  <si>
    <t xml:space="preserve">نور مريش </t>
  </si>
  <si>
    <t xml:space="preserve">محمد راتب </t>
  </si>
  <si>
    <t>علما</t>
  </si>
  <si>
    <t>هويده</t>
  </si>
  <si>
    <t xml:space="preserve">هديل حسن </t>
  </si>
  <si>
    <t xml:space="preserve">حنين </t>
  </si>
  <si>
    <t xml:space="preserve">هديه درويش </t>
  </si>
  <si>
    <t xml:space="preserve">هناء الفارس </t>
  </si>
  <si>
    <t xml:space="preserve">يوسف </t>
  </si>
  <si>
    <t xml:space="preserve">احلام حمودة </t>
  </si>
  <si>
    <t xml:space="preserve">عارف </t>
  </si>
  <si>
    <t xml:space="preserve">اسيمة عبدالله </t>
  </si>
  <si>
    <t xml:space="preserve">غازي </t>
  </si>
  <si>
    <t xml:space="preserve">الاء عنيز </t>
  </si>
  <si>
    <t xml:space="preserve">الهام سالم </t>
  </si>
  <si>
    <t xml:space="preserve">عزام </t>
  </si>
  <si>
    <t>زاهيه</t>
  </si>
  <si>
    <t xml:space="preserve">امل حسن </t>
  </si>
  <si>
    <t xml:space="preserve">طلال </t>
  </si>
  <si>
    <t xml:space="preserve">امل هواري </t>
  </si>
  <si>
    <t xml:space="preserve">انوار قطيش </t>
  </si>
  <si>
    <t xml:space="preserve">خالد </t>
  </si>
  <si>
    <t xml:space="preserve">مشهور </t>
  </si>
  <si>
    <t xml:space="preserve">وليد </t>
  </si>
  <si>
    <t xml:space="preserve">سالم </t>
  </si>
  <si>
    <t xml:space="preserve">ايمان الجنادي </t>
  </si>
  <si>
    <t xml:space="preserve">محمد خير </t>
  </si>
  <si>
    <t>زهيرة</t>
  </si>
  <si>
    <t xml:space="preserve">ماجد </t>
  </si>
  <si>
    <t xml:space="preserve">دعاء الكيلاني </t>
  </si>
  <si>
    <t xml:space="preserve">عبد القادر </t>
  </si>
  <si>
    <t xml:space="preserve">ديما طنطه </t>
  </si>
  <si>
    <t xml:space="preserve">نبيل </t>
  </si>
  <si>
    <t xml:space="preserve">رانيا الدهنة </t>
  </si>
  <si>
    <t xml:space="preserve">ربى الزايد </t>
  </si>
  <si>
    <t xml:space="preserve">رغد كامل </t>
  </si>
  <si>
    <t xml:space="preserve">محمد منذر </t>
  </si>
  <si>
    <t xml:space="preserve">رغدة دهمان </t>
  </si>
  <si>
    <t xml:space="preserve">رندة دهمان </t>
  </si>
  <si>
    <t>سهير</t>
  </si>
  <si>
    <t xml:space="preserve">روان المنجد </t>
  </si>
  <si>
    <t xml:space="preserve">محمد عدنان </t>
  </si>
  <si>
    <t>بعثيه</t>
  </si>
  <si>
    <t xml:space="preserve">ريم العلي الخلف </t>
  </si>
  <si>
    <t>فطيم</t>
  </si>
  <si>
    <t xml:space="preserve">ريما عبد السلام </t>
  </si>
  <si>
    <t xml:space="preserve">ريما عمار </t>
  </si>
  <si>
    <t xml:space="preserve">زينب احمد </t>
  </si>
  <si>
    <t xml:space="preserve">عبد العزيز </t>
  </si>
  <si>
    <t xml:space="preserve">سمر عطايا </t>
  </si>
  <si>
    <t xml:space="preserve">صفاء حسين </t>
  </si>
  <si>
    <t>وضحه</t>
  </si>
  <si>
    <t xml:space="preserve">طارق غرز الدين </t>
  </si>
  <si>
    <t xml:space="preserve">ناصر </t>
  </si>
  <si>
    <t>هاديه</t>
  </si>
  <si>
    <t>مفيده</t>
  </si>
  <si>
    <t xml:space="preserve">موفق </t>
  </si>
  <si>
    <t>خيرة</t>
  </si>
  <si>
    <t xml:space="preserve">كارلا حنا </t>
  </si>
  <si>
    <t xml:space="preserve">ميخائيل </t>
  </si>
  <si>
    <t xml:space="preserve">كرستين  دعيبس </t>
  </si>
  <si>
    <t xml:space="preserve">ميشيل </t>
  </si>
  <si>
    <t>نيلي</t>
  </si>
  <si>
    <t xml:space="preserve">لما غانم </t>
  </si>
  <si>
    <t xml:space="preserve">قاسم </t>
  </si>
  <si>
    <t xml:space="preserve">ليلى منصور </t>
  </si>
  <si>
    <t xml:space="preserve">صبحي </t>
  </si>
  <si>
    <t>هلاله</t>
  </si>
  <si>
    <t xml:space="preserve">مرح مكارم </t>
  </si>
  <si>
    <t xml:space="preserve">كمال </t>
  </si>
  <si>
    <t>ولاده</t>
  </si>
  <si>
    <t xml:space="preserve">مريم الحلبي </t>
  </si>
  <si>
    <t xml:space="preserve">منار قاسم </t>
  </si>
  <si>
    <t xml:space="preserve">مياس نونو </t>
  </si>
  <si>
    <t>ريداح</t>
  </si>
  <si>
    <t xml:space="preserve">ندى فلوح </t>
  </si>
  <si>
    <t xml:space="preserve">مامون </t>
  </si>
  <si>
    <t>كلود</t>
  </si>
  <si>
    <t xml:space="preserve">نرمين المبيض </t>
  </si>
  <si>
    <t xml:space="preserve">نسرين العثمان </t>
  </si>
  <si>
    <t xml:space="preserve">ايمن </t>
  </si>
  <si>
    <t xml:space="preserve">نسرين علي نور </t>
  </si>
  <si>
    <t>كاميليا</t>
  </si>
  <si>
    <t xml:space="preserve">نور الكاسوح </t>
  </si>
  <si>
    <t xml:space="preserve">مطلق </t>
  </si>
  <si>
    <t>خزاعيه</t>
  </si>
  <si>
    <t xml:space="preserve">نور الكردي </t>
  </si>
  <si>
    <t xml:space="preserve">سليم </t>
  </si>
  <si>
    <t xml:space="preserve">نورة قرنفل </t>
  </si>
  <si>
    <t xml:space="preserve">محمد عمر </t>
  </si>
  <si>
    <t xml:space="preserve">هبة جنات </t>
  </si>
  <si>
    <t xml:space="preserve">همسه كردية </t>
  </si>
  <si>
    <t xml:space="preserve">ياسمين نعنوس </t>
  </si>
  <si>
    <t>مروة</t>
  </si>
  <si>
    <t xml:space="preserve">يمنى عياش </t>
  </si>
  <si>
    <t>رشا</t>
  </si>
  <si>
    <t>مازنه</t>
  </si>
  <si>
    <t>فرات</t>
  </si>
  <si>
    <t>شفيقه</t>
  </si>
  <si>
    <t>فوزة</t>
  </si>
  <si>
    <t>هوده</t>
  </si>
  <si>
    <t>وسيمه</t>
  </si>
  <si>
    <t>نجلاء</t>
  </si>
  <si>
    <t>فريزة</t>
  </si>
  <si>
    <t>روعه</t>
  </si>
  <si>
    <t>رمزيه</t>
  </si>
  <si>
    <t>ناجيه</t>
  </si>
  <si>
    <t>فطوم</t>
  </si>
  <si>
    <t>نعيمه</t>
  </si>
  <si>
    <t>حوريه</t>
  </si>
  <si>
    <t>ريم</t>
  </si>
  <si>
    <t>منصورة</t>
  </si>
  <si>
    <t>اميمه</t>
  </si>
  <si>
    <t>رئيفه</t>
  </si>
  <si>
    <t>ماري</t>
  </si>
  <si>
    <t>جورجيت</t>
  </si>
  <si>
    <t>مديحه</t>
  </si>
  <si>
    <t>خزنه</t>
  </si>
  <si>
    <t>شريفه</t>
  </si>
  <si>
    <t>عيده</t>
  </si>
  <si>
    <t>جمانه</t>
  </si>
  <si>
    <t>نهله</t>
  </si>
  <si>
    <t>دينا</t>
  </si>
  <si>
    <t>ميله</t>
  </si>
  <si>
    <t>رابعة</t>
  </si>
  <si>
    <t>اسيه</t>
  </si>
  <si>
    <t>ميرفت</t>
  </si>
  <si>
    <t>سكينه</t>
  </si>
  <si>
    <t>نجوى</t>
  </si>
  <si>
    <t>رانيه</t>
  </si>
  <si>
    <t xml:space="preserve">فايز </t>
  </si>
  <si>
    <t>نادره</t>
  </si>
  <si>
    <t>ماجدة</t>
  </si>
  <si>
    <t>عدله</t>
  </si>
  <si>
    <t xml:space="preserve">سليمان </t>
  </si>
  <si>
    <t>نفيسه</t>
  </si>
  <si>
    <t>فيروز</t>
  </si>
  <si>
    <t>نوفه</t>
  </si>
  <si>
    <t>هويدا</t>
  </si>
  <si>
    <t>عربيه</t>
  </si>
  <si>
    <t xml:space="preserve">يحيى </t>
  </si>
  <si>
    <t xml:space="preserve">جمال </t>
  </si>
  <si>
    <t>مرفت</t>
  </si>
  <si>
    <t xml:space="preserve">عبد الكريم </t>
  </si>
  <si>
    <t xml:space="preserve">محمد نعيم </t>
  </si>
  <si>
    <t>حسنه</t>
  </si>
  <si>
    <t>سوريا</t>
  </si>
  <si>
    <t>ختام</t>
  </si>
  <si>
    <t>فضيلة</t>
  </si>
  <si>
    <t>زينه</t>
  </si>
  <si>
    <t>دارين</t>
  </si>
  <si>
    <t>غيداء</t>
  </si>
  <si>
    <t>نهلا</t>
  </si>
  <si>
    <t>روزة</t>
  </si>
  <si>
    <t>مرح</t>
  </si>
  <si>
    <t>صديقة</t>
  </si>
  <si>
    <t>رتيبه</t>
  </si>
  <si>
    <t>سهيله</t>
  </si>
  <si>
    <t>بديعة</t>
  </si>
  <si>
    <t>فائده</t>
  </si>
  <si>
    <t>ساره</t>
  </si>
  <si>
    <t>عبله</t>
  </si>
  <si>
    <t>عطرشان</t>
  </si>
  <si>
    <t>عسليه</t>
  </si>
  <si>
    <t>نزهه</t>
  </si>
  <si>
    <t>مائده</t>
  </si>
  <si>
    <t>حاجه</t>
  </si>
  <si>
    <t>ميليا</t>
  </si>
  <si>
    <t>ردينه</t>
  </si>
  <si>
    <t>ربيعه</t>
  </si>
  <si>
    <t>بسمه</t>
  </si>
  <si>
    <t>نجديه</t>
  </si>
  <si>
    <t>مثيله</t>
  </si>
  <si>
    <t>فداء خضيرو</t>
  </si>
  <si>
    <t>يمان</t>
  </si>
  <si>
    <t>صبريه</t>
  </si>
  <si>
    <t>وهيبه</t>
  </si>
  <si>
    <t>حربه</t>
  </si>
  <si>
    <t>نظيره</t>
  </si>
  <si>
    <t>جوهرة</t>
  </si>
  <si>
    <t>سمره</t>
  </si>
  <si>
    <t xml:space="preserve">نظير </t>
  </si>
  <si>
    <t>جهيده</t>
  </si>
  <si>
    <t>فطمه</t>
  </si>
  <si>
    <t>رولان</t>
  </si>
  <si>
    <t>هنيه</t>
  </si>
  <si>
    <t>لوريس</t>
  </si>
  <si>
    <t>لارا خالد</t>
  </si>
  <si>
    <t>دولات</t>
  </si>
  <si>
    <t>شمه</t>
  </si>
  <si>
    <t>يارا  غريب</t>
  </si>
  <si>
    <t>بهيره</t>
  </si>
  <si>
    <t>شهده</t>
  </si>
  <si>
    <t>سجيره</t>
  </si>
  <si>
    <t>شيمه</t>
  </si>
  <si>
    <t>أدخل الرقم الإمتحاني</t>
  </si>
  <si>
    <t>الثانوية</t>
  </si>
  <si>
    <t>01</t>
  </si>
  <si>
    <t>العربية السورية</t>
  </si>
  <si>
    <t>02</t>
  </si>
  <si>
    <t>الفلسطينية السورية</t>
  </si>
  <si>
    <t>الأولى حديث</t>
  </si>
  <si>
    <t>03</t>
  </si>
  <si>
    <t>رقم جواز السفر لغير السوريين</t>
  </si>
  <si>
    <t>رقم الهاتف</t>
  </si>
  <si>
    <t>العربية الفلسطينية</t>
  </si>
  <si>
    <t>06</t>
  </si>
  <si>
    <t>04</t>
  </si>
  <si>
    <t>الأردنية</t>
  </si>
  <si>
    <t>05</t>
  </si>
  <si>
    <t>محافظة الشهادة</t>
  </si>
  <si>
    <t>اللبنانية</t>
  </si>
  <si>
    <t>العراقية</t>
  </si>
  <si>
    <t>07</t>
  </si>
  <si>
    <t>التونسية</t>
  </si>
  <si>
    <t>08</t>
  </si>
  <si>
    <t xml:space="preserve">اليمنية </t>
  </si>
  <si>
    <t>09</t>
  </si>
  <si>
    <t>10</t>
  </si>
  <si>
    <t>11</t>
  </si>
  <si>
    <t>12</t>
  </si>
  <si>
    <t>13</t>
  </si>
  <si>
    <t>14</t>
  </si>
  <si>
    <t>15</t>
  </si>
  <si>
    <t>غير سورية</t>
  </si>
  <si>
    <t>16</t>
  </si>
  <si>
    <t>غير سوري</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</si>
  <si>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</si>
  <si>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</si>
  <si>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</si>
  <si>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</si>
  <si>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</si>
  <si>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</si>
  <si>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</si>
  <si>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</si>
  <si>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</si>
  <si>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</si>
  <si>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</si>
  <si>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</si>
  <si>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</si>
  <si>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</si>
  <si>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</si>
  <si>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</si>
  <si>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</si>
  <si>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</si>
  <si>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</si>
  <si>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</si>
  <si>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</si>
  <si>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</si>
  <si>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</si>
  <si>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</si>
  <si>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</si>
  <si>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</si>
  <si>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</si>
  <si>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</si>
  <si>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</si>
  <si>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</si>
  <si>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</si>
  <si>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</si>
  <si>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</si>
  <si>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</si>
  <si>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</si>
  <si>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</si>
  <si>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</si>
  <si>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</si>
  <si>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</si>
  <si>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</si>
  <si>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</si>
  <si>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</si>
  <si>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</si>
  <si>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</si>
  <si>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</si>
  <si>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</si>
  <si>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</si>
  <si>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</si>
  <si>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</si>
  <si>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</si>
  <si>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</si>
  <si>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</si>
  <si>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</si>
  <si>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</si>
  <si>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</si>
  <si>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</si>
  <si>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رقم الإيقاف</t>
  </si>
  <si>
    <t>تدوير الرسوم</t>
  </si>
  <si>
    <t>الفصل الثاني من العام الدراسي 2020-2021</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</si>
  <si>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</si>
  <si>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</si>
  <si>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</si>
  <si>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</si>
  <si>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</si>
  <si>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</si>
  <si>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</si>
  <si>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</si>
  <si>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</si>
  <si>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</si>
  <si>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</si>
  <si>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</si>
  <si>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</si>
  <si>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</si>
  <si>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</si>
  <si>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الرسوم المدورة</t>
  </si>
  <si>
    <t>طابع بحث علمي
25ل.س</t>
  </si>
  <si>
    <t>ملاحظة: لا يعد الطالب مسجلاً إذا لم ينفذ تعليمات التسجيل كاملةً ويسلم أوراقه إلى القسم المختص  ، وهو مسؤول عن صحة المعلومات الواردة في هذه الاستمارة</t>
  </si>
  <si>
    <t>إلى المصرف العقاري</t>
  </si>
  <si>
    <t>فنون نسوية</t>
  </si>
  <si>
    <t>الفلسطينية</t>
  </si>
  <si>
    <t>الإيرانية</t>
  </si>
  <si>
    <t>المصرية</t>
  </si>
  <si>
    <t>المغربية</t>
  </si>
  <si>
    <t>الأفغانية</t>
  </si>
  <si>
    <t>التركية</t>
  </si>
  <si>
    <t>سلوفاكية</t>
  </si>
  <si>
    <t>الجزائرية</t>
  </si>
  <si>
    <t>السودانية</t>
  </si>
  <si>
    <t>السعودية</t>
  </si>
  <si>
    <t>الرسوم</t>
  </si>
  <si>
    <t>البيانات باللغة الإنكليزية</t>
  </si>
  <si>
    <t>فصول الإنقطاع</t>
  </si>
  <si>
    <t>رسم فصل الانقطاع</t>
  </si>
  <si>
    <t>حسينه</t>
  </si>
  <si>
    <t xml:space="preserve">حسان </t>
  </si>
  <si>
    <t xml:space="preserve">مازن </t>
  </si>
  <si>
    <t xml:space="preserve">عبد الرزاق </t>
  </si>
  <si>
    <t>جومانه</t>
  </si>
  <si>
    <t>سماح</t>
  </si>
  <si>
    <t xml:space="preserve">معين </t>
  </si>
  <si>
    <t xml:space="preserve">حبيب </t>
  </si>
  <si>
    <t>حسنا</t>
  </si>
  <si>
    <t>حرب</t>
  </si>
  <si>
    <t>محمد توفيق</t>
  </si>
  <si>
    <t>زكيه</t>
  </si>
  <si>
    <t>بشرى عباس</t>
  </si>
  <si>
    <t>عبد الرحيم</t>
  </si>
  <si>
    <t>نعمت</t>
  </si>
  <si>
    <t>اسمهان</t>
  </si>
  <si>
    <t>نصوح</t>
  </si>
  <si>
    <t>ولاء خلوف</t>
  </si>
  <si>
    <t>لما</t>
  </si>
  <si>
    <t>محمد معتز</t>
  </si>
  <si>
    <t>رغداء</t>
  </si>
  <si>
    <t>نورة</t>
  </si>
  <si>
    <t>جمعة</t>
  </si>
  <si>
    <t>ليندا</t>
  </si>
  <si>
    <t>عايد</t>
  </si>
  <si>
    <t>رفعه</t>
  </si>
  <si>
    <t>محمد نذير</t>
  </si>
  <si>
    <t>راشد</t>
  </si>
  <si>
    <t>نهيده</t>
  </si>
  <si>
    <t>نجات</t>
  </si>
  <si>
    <t>بهيه</t>
  </si>
  <si>
    <t>رامز</t>
  </si>
  <si>
    <t>منور</t>
  </si>
  <si>
    <t>زهرة</t>
  </si>
  <si>
    <t>نجم</t>
  </si>
  <si>
    <t>شبلي</t>
  </si>
  <si>
    <t>زهر</t>
  </si>
  <si>
    <t xml:space="preserve">علي </t>
  </si>
  <si>
    <t>ورد</t>
  </si>
  <si>
    <t>نوف</t>
  </si>
  <si>
    <t>رفيقة</t>
  </si>
  <si>
    <t>رغدة</t>
  </si>
  <si>
    <t>رباب</t>
  </si>
  <si>
    <t>فكرية</t>
  </si>
  <si>
    <t>بهاءالدين</t>
  </si>
  <si>
    <t>اسامة</t>
  </si>
  <si>
    <t>محمدمعتز</t>
  </si>
  <si>
    <t>ايناس</t>
  </si>
  <si>
    <t>وحيده</t>
  </si>
  <si>
    <t>حمدان</t>
  </si>
  <si>
    <t>فداء</t>
  </si>
  <si>
    <t>كميل</t>
  </si>
  <si>
    <t>طارق</t>
  </si>
  <si>
    <t>كمال الدين</t>
  </si>
  <si>
    <t>محمد نادر</t>
  </si>
  <si>
    <t>خير الدين</t>
  </si>
  <si>
    <t>سهيلة</t>
  </si>
  <si>
    <t xml:space="preserve">محسن </t>
  </si>
  <si>
    <t>روزه</t>
  </si>
  <si>
    <t>خانم</t>
  </si>
  <si>
    <t>صالحة</t>
  </si>
  <si>
    <t xml:space="preserve">مهند </t>
  </si>
  <si>
    <t>وعد الشوفي</t>
  </si>
  <si>
    <t>ريمان</t>
  </si>
  <si>
    <t>فادية</t>
  </si>
  <si>
    <t>اديبة</t>
  </si>
  <si>
    <t>محمد عادل</t>
  </si>
  <si>
    <t>روان فياض</t>
  </si>
  <si>
    <t>اميمه الخطيب</t>
  </si>
  <si>
    <t>محمد صلاح</t>
  </si>
  <si>
    <t>رزان عيسى</t>
  </si>
  <si>
    <t xml:space="preserve">خليل </t>
  </si>
  <si>
    <t xml:space="preserve">عمر </t>
  </si>
  <si>
    <t xml:space="preserve">مروان </t>
  </si>
  <si>
    <t>مرام</t>
  </si>
  <si>
    <t xml:space="preserve">محمد وليد </t>
  </si>
  <si>
    <t>ناظم</t>
  </si>
  <si>
    <t>امنة</t>
  </si>
  <si>
    <t>منيب</t>
  </si>
  <si>
    <t>ربيعة</t>
  </si>
  <si>
    <t xml:space="preserve">فاتح </t>
  </si>
  <si>
    <t xml:space="preserve">عبد الحكيم </t>
  </si>
  <si>
    <t>مهاب</t>
  </si>
  <si>
    <t xml:space="preserve">محمد مازن </t>
  </si>
  <si>
    <t>ندا</t>
  </si>
  <si>
    <t>ملكة</t>
  </si>
  <si>
    <t xml:space="preserve">محمد بشار </t>
  </si>
  <si>
    <t>سامية</t>
  </si>
  <si>
    <t xml:space="preserve">نضال </t>
  </si>
  <si>
    <t>واصف</t>
  </si>
  <si>
    <t>حسني</t>
  </si>
  <si>
    <t>مزين</t>
  </si>
  <si>
    <t>عطاالله</t>
  </si>
  <si>
    <t>سارة</t>
  </si>
  <si>
    <t>دارين معروف</t>
  </si>
  <si>
    <t>ديما شاهين</t>
  </si>
  <si>
    <t>ثروة</t>
  </si>
  <si>
    <t>عمادالدين</t>
  </si>
  <si>
    <t>خضره</t>
  </si>
  <si>
    <t>صفا</t>
  </si>
  <si>
    <t>نسرين</t>
  </si>
  <si>
    <t>عرفان</t>
  </si>
  <si>
    <t>ناهي</t>
  </si>
  <si>
    <t>عقيل</t>
  </si>
  <si>
    <t>خولة</t>
  </si>
  <si>
    <t>نهوند</t>
  </si>
  <si>
    <t>محمد اديب</t>
  </si>
  <si>
    <t>محمد جمال</t>
  </si>
  <si>
    <t>محفوظ</t>
  </si>
  <si>
    <t>مرسل</t>
  </si>
  <si>
    <t>عبدالحفيظ</t>
  </si>
  <si>
    <t>دريه</t>
  </si>
  <si>
    <t>نبال</t>
  </si>
  <si>
    <t>رشده</t>
  </si>
  <si>
    <t>رفاء</t>
  </si>
  <si>
    <t>عطره</t>
  </si>
  <si>
    <t>محمد موفق</t>
  </si>
  <si>
    <t>محمدسعيد</t>
  </si>
  <si>
    <t>دولت</t>
  </si>
  <si>
    <t>قصي</t>
  </si>
  <si>
    <t>هديل حسن</t>
  </si>
  <si>
    <t>ريم اسماعيل</t>
  </si>
  <si>
    <t>احمد حسام الدين</t>
  </si>
  <si>
    <t>الطاف</t>
  </si>
  <si>
    <t>نصرة</t>
  </si>
  <si>
    <t xml:space="preserve">نور الباشا </t>
  </si>
  <si>
    <t>عهد</t>
  </si>
  <si>
    <t>ايات اسعد</t>
  </si>
  <si>
    <t xml:space="preserve">عبد الغني </t>
  </si>
  <si>
    <t xml:space="preserve">غياث </t>
  </si>
  <si>
    <t xml:space="preserve">عبد الرحيم </t>
  </si>
  <si>
    <t>جان</t>
  </si>
  <si>
    <t xml:space="preserve">محي الدين </t>
  </si>
  <si>
    <t>كريمة</t>
  </si>
  <si>
    <t>أديب</t>
  </si>
  <si>
    <t>ريم غانم</t>
  </si>
  <si>
    <t>محمد بشير</t>
  </si>
  <si>
    <t>عزت</t>
  </si>
  <si>
    <t>محمد حسان</t>
  </si>
  <si>
    <t>جودات</t>
  </si>
  <si>
    <t>علاءالدين</t>
  </si>
  <si>
    <t>مرشد</t>
  </si>
  <si>
    <t>رجب</t>
  </si>
  <si>
    <t>اميرا</t>
  </si>
  <si>
    <t>جهان</t>
  </si>
  <si>
    <t>نهيلا</t>
  </si>
  <si>
    <t>فوزات</t>
  </si>
  <si>
    <t>محمدرفيق</t>
  </si>
  <si>
    <t>علا حمزه</t>
  </si>
  <si>
    <t>غفران قدور</t>
  </si>
  <si>
    <t>وطفه</t>
  </si>
  <si>
    <t>مروا عطايا</t>
  </si>
  <si>
    <t>دنيا</t>
  </si>
  <si>
    <t>جاد الله</t>
  </si>
  <si>
    <t>ترياق</t>
  </si>
  <si>
    <t>كوكب</t>
  </si>
  <si>
    <t>غياث</t>
  </si>
  <si>
    <t>نعمات</t>
  </si>
  <si>
    <t>عيد</t>
  </si>
  <si>
    <t>شيرين شعبان</t>
  </si>
  <si>
    <t>عرسان</t>
  </si>
  <si>
    <t>سفيرة</t>
  </si>
  <si>
    <t>ادهم</t>
  </si>
  <si>
    <t>مرهف</t>
  </si>
  <si>
    <t>نفل</t>
  </si>
  <si>
    <t>ابتهال</t>
  </si>
  <si>
    <t>معن</t>
  </si>
  <si>
    <t>نائل</t>
  </si>
  <si>
    <t>فريز</t>
  </si>
  <si>
    <t>رغد</t>
  </si>
  <si>
    <t xml:space="preserve">عبد الرحمن </t>
  </si>
  <si>
    <t>مني</t>
  </si>
  <si>
    <t>مرشده</t>
  </si>
  <si>
    <t>محمدزهير</t>
  </si>
  <si>
    <t>ردينا</t>
  </si>
  <si>
    <t>جليله</t>
  </si>
  <si>
    <t>صادق</t>
  </si>
  <si>
    <t>عايده</t>
  </si>
  <si>
    <t>عنايات</t>
  </si>
  <si>
    <t>سلطانه</t>
  </si>
  <si>
    <t xml:space="preserve">باسل </t>
  </si>
  <si>
    <t>رابعه</t>
  </si>
  <si>
    <t>افراح</t>
  </si>
  <si>
    <t>شيرين عيود</t>
  </si>
  <si>
    <t>وجدان</t>
  </si>
  <si>
    <t>هناده</t>
  </si>
  <si>
    <t>اسكندر</t>
  </si>
  <si>
    <t>مناهل</t>
  </si>
  <si>
    <t>ضحى</t>
  </si>
  <si>
    <t>نور الحلبي</t>
  </si>
  <si>
    <t>سعود</t>
  </si>
  <si>
    <t xml:space="preserve">عثمان </t>
  </si>
  <si>
    <t>رهام</t>
  </si>
  <si>
    <t>نائله</t>
  </si>
  <si>
    <t>حنين</t>
  </si>
  <si>
    <t xml:space="preserve">سامر </t>
  </si>
  <si>
    <t>صبا</t>
  </si>
  <si>
    <t xml:space="preserve">بشير </t>
  </si>
  <si>
    <t xml:space="preserve">مسلم </t>
  </si>
  <si>
    <t xml:space="preserve">جميل </t>
  </si>
  <si>
    <t>نعامه</t>
  </si>
  <si>
    <t>نها</t>
  </si>
  <si>
    <t>يمن</t>
  </si>
  <si>
    <t>رفاه</t>
  </si>
  <si>
    <t>مزيد</t>
  </si>
  <si>
    <t xml:space="preserve">ماهر </t>
  </si>
  <si>
    <t>هبه حسن</t>
  </si>
  <si>
    <t>هند ياغي</t>
  </si>
  <si>
    <t>ظريفه</t>
  </si>
  <si>
    <t>محمد طلال</t>
  </si>
  <si>
    <t>ثروت</t>
  </si>
  <si>
    <t xml:space="preserve">عاطف </t>
  </si>
  <si>
    <t>يسره</t>
  </si>
  <si>
    <t xml:space="preserve">اسد </t>
  </si>
  <si>
    <t>ثنايا</t>
  </si>
  <si>
    <t xml:space="preserve">عبد الوهاب </t>
  </si>
  <si>
    <t>شذى</t>
  </si>
  <si>
    <t xml:space="preserve">عزت </t>
  </si>
  <si>
    <t>تماثيل</t>
  </si>
  <si>
    <t xml:space="preserve">رياض </t>
  </si>
  <si>
    <t xml:space="preserve">محمد سعيد </t>
  </si>
  <si>
    <t xml:space="preserve">بهيج </t>
  </si>
  <si>
    <t xml:space="preserve">نواف </t>
  </si>
  <si>
    <t>رائد</t>
  </si>
  <si>
    <t>زكي</t>
  </si>
  <si>
    <t>صفيه</t>
  </si>
  <si>
    <t>رغد الحوراني</t>
  </si>
  <si>
    <t>محمدفؤاد</t>
  </si>
  <si>
    <t>رفيده</t>
  </si>
  <si>
    <t>يمامه</t>
  </si>
  <si>
    <t>فريزه</t>
  </si>
  <si>
    <t>شهريان</t>
  </si>
  <si>
    <t>صفوح</t>
  </si>
  <si>
    <t>منال عثمان</t>
  </si>
  <si>
    <t>مرام عامر</t>
  </si>
  <si>
    <t>ميس بلال</t>
  </si>
  <si>
    <t>محمد عبدعلي</t>
  </si>
  <si>
    <t xml:space="preserve">احمد حمزة </t>
  </si>
  <si>
    <t>اسراء العماش</t>
  </si>
  <si>
    <t>شكوره</t>
  </si>
  <si>
    <t>بثينة محمود</t>
  </si>
  <si>
    <t>غفله</t>
  </si>
  <si>
    <t>هبه الله شمسين</t>
  </si>
  <si>
    <t>روان الخلف</t>
  </si>
  <si>
    <t>راما الحموي</t>
  </si>
  <si>
    <t>رشا الملوحي</t>
  </si>
  <si>
    <t>قمر الدنف</t>
  </si>
  <si>
    <t>يانا ريشاني</t>
  </si>
  <si>
    <t>ايات زرزور</t>
  </si>
  <si>
    <t>عبدالجليل</t>
  </si>
  <si>
    <t>بيان حريدين</t>
  </si>
  <si>
    <t>محمدجميل</t>
  </si>
  <si>
    <t>شتوه</t>
  </si>
  <si>
    <t>حفيظه عبدالعزيز</t>
  </si>
  <si>
    <t>محمدماجد</t>
  </si>
  <si>
    <t>سالي عبدالكريم</t>
  </si>
  <si>
    <t>ريا</t>
  </si>
  <si>
    <t>ساميه ابراهيم</t>
  </si>
  <si>
    <t>مهجه</t>
  </si>
  <si>
    <t>سلوى الدرويش</t>
  </si>
  <si>
    <t>صبا التمكي</t>
  </si>
  <si>
    <t>ناهده ابوفخر</t>
  </si>
  <si>
    <t>اية حيدر</t>
  </si>
  <si>
    <t>رغد سليمان</t>
  </si>
  <si>
    <t>راميا خليفة</t>
  </si>
  <si>
    <t>خليفة</t>
  </si>
  <si>
    <t>اريج فضل الله</t>
  </si>
  <si>
    <t>محمدعمادالدين</t>
  </si>
  <si>
    <t>ايتسام</t>
  </si>
  <si>
    <t>اسماء الحسن</t>
  </si>
  <si>
    <t>اماني القباني</t>
  </si>
  <si>
    <t>روزينه</t>
  </si>
  <si>
    <t>امل الشعراني</t>
  </si>
  <si>
    <t>امل عبدالخالق</t>
  </si>
  <si>
    <t>امنه دقو</t>
  </si>
  <si>
    <t>ايه سكاوي</t>
  </si>
  <si>
    <t>حنان العوام</t>
  </si>
  <si>
    <t>حنان الهندي</t>
  </si>
  <si>
    <t>حمدى</t>
  </si>
  <si>
    <t>دانيه المحني</t>
  </si>
  <si>
    <t>دعاء جاموس</t>
  </si>
  <si>
    <t>راما شيخ عوض</t>
  </si>
  <si>
    <t>رنه علبي</t>
  </si>
  <si>
    <t>شاهين</t>
  </si>
  <si>
    <t>رهام أبورافع</t>
  </si>
  <si>
    <t>رهف بيرقدار</t>
  </si>
  <si>
    <t>زبيده السيد</t>
  </si>
  <si>
    <t>زين الشام الخالدي</t>
  </si>
  <si>
    <t>ساندرا زاعور</t>
  </si>
  <si>
    <t>شذى سعود</t>
  </si>
  <si>
    <t>عبدالصمد</t>
  </si>
  <si>
    <t>شيرين أحمد</t>
  </si>
  <si>
    <t>عبير عباس</t>
  </si>
  <si>
    <t>غروب الرمان</t>
  </si>
  <si>
    <t>كوثر الجباعي</t>
  </si>
  <si>
    <t>لبانه الجميلي</t>
  </si>
  <si>
    <t>لينا عدله</t>
  </si>
  <si>
    <t>نزها</t>
  </si>
  <si>
    <t>مروه الباكير</t>
  </si>
  <si>
    <t>مروه حريري</t>
  </si>
  <si>
    <t>مروى خضور</t>
  </si>
  <si>
    <t>ملك التيناوي</t>
  </si>
  <si>
    <t>محمداديب</t>
  </si>
  <si>
    <t>نائله حمدان</t>
  </si>
  <si>
    <t>هلا سلوم العبد</t>
  </si>
  <si>
    <t>اباء الفيل</t>
  </si>
  <si>
    <t>ابتهال الفراج</t>
  </si>
  <si>
    <t>احلام ابو جندي</t>
  </si>
  <si>
    <t>احلام الاسكندر</t>
  </si>
  <si>
    <t>رابية</t>
  </si>
  <si>
    <t>اسراء الحلاق</t>
  </si>
  <si>
    <t>اسماء ابراهيم</t>
  </si>
  <si>
    <t>اسماء الحاج علي</t>
  </si>
  <si>
    <t>ناظك</t>
  </si>
  <si>
    <t>اسماء الحلبي</t>
  </si>
  <si>
    <t>اسماء حموريه</t>
  </si>
  <si>
    <t>اسمهان اسماعيل</t>
  </si>
  <si>
    <t>أسد</t>
  </si>
  <si>
    <t>اشراق عرابي</t>
  </si>
  <si>
    <t>اقبال الجماز</t>
  </si>
  <si>
    <t>الاء احمد</t>
  </si>
  <si>
    <t>الاء الحلقي</t>
  </si>
  <si>
    <t>الاء الموسوي</t>
  </si>
  <si>
    <t>الاء غزال</t>
  </si>
  <si>
    <t>الاء قباقيبو</t>
  </si>
  <si>
    <t>فريحه</t>
  </si>
  <si>
    <t>الحان المطاوع</t>
  </si>
  <si>
    <t>الهام السوادي</t>
  </si>
  <si>
    <t>درويش</t>
  </si>
  <si>
    <t>اليسار محمود</t>
  </si>
  <si>
    <t>امال الشرع</t>
  </si>
  <si>
    <t>امال جبريل</t>
  </si>
  <si>
    <t>اماني عرنوس</t>
  </si>
  <si>
    <t>اماني نبهاني</t>
  </si>
  <si>
    <t>محمد سيف الدين</t>
  </si>
  <si>
    <t>امل الغزاوي</t>
  </si>
  <si>
    <t>امل سليمان</t>
  </si>
  <si>
    <t>اميرة قطران</t>
  </si>
  <si>
    <t>كميلة</t>
  </si>
  <si>
    <t>اناس خضير</t>
  </si>
  <si>
    <t>ربا</t>
  </si>
  <si>
    <t>اناس شله</t>
  </si>
  <si>
    <t>انتصار خصي</t>
  </si>
  <si>
    <t>انجيلا حاج محمود</t>
  </si>
  <si>
    <t>انس البشوات</t>
  </si>
  <si>
    <t>بدره</t>
  </si>
  <si>
    <t>انعام المسعود</t>
  </si>
  <si>
    <t>انعام بدره</t>
  </si>
  <si>
    <t>انوار اسعد</t>
  </si>
  <si>
    <t>عمريه</t>
  </si>
  <si>
    <t>انوار الرفاعي</t>
  </si>
  <si>
    <t>اية داؤد</t>
  </si>
  <si>
    <t>سماهر</t>
  </si>
  <si>
    <t>اية سرحان</t>
  </si>
  <si>
    <t>ايمان القادري</t>
  </si>
  <si>
    <t>محمد عز الدين</t>
  </si>
  <si>
    <t>ايمان ناصر</t>
  </si>
  <si>
    <t>نورهان</t>
  </si>
  <si>
    <t>بتول اسبر</t>
  </si>
  <si>
    <t>بتول المصري</t>
  </si>
  <si>
    <t>سهاد</t>
  </si>
  <si>
    <t>بتول عبيد</t>
  </si>
  <si>
    <t>بثينه عمر</t>
  </si>
  <si>
    <t>فخريه</t>
  </si>
  <si>
    <t>بدور الجوراني</t>
  </si>
  <si>
    <t>بدور الشريف</t>
  </si>
  <si>
    <t>بسمه طه</t>
  </si>
  <si>
    <t>بشرى محفوض</t>
  </si>
  <si>
    <t>بنانه حاتم</t>
  </si>
  <si>
    <t>بيان شباط</t>
  </si>
  <si>
    <t>تقوى المنيف</t>
  </si>
  <si>
    <t>تهاني التيناوي</t>
  </si>
  <si>
    <t>ثروه غانم</t>
  </si>
  <si>
    <t>جميلة خميس</t>
  </si>
  <si>
    <t>جنان الحميد</t>
  </si>
  <si>
    <t>اعبيد</t>
  </si>
  <si>
    <t>جهينه قرقماز</t>
  </si>
  <si>
    <t>حليمة بكر</t>
  </si>
  <si>
    <t>حليمه ابو نبوت</t>
  </si>
  <si>
    <t>حنان الخطيب</t>
  </si>
  <si>
    <t>رأفت</t>
  </si>
  <si>
    <t>حنان شرف الدين</t>
  </si>
  <si>
    <t>حنان عيسى</t>
  </si>
  <si>
    <t>حنين ابو حمره</t>
  </si>
  <si>
    <t>رامي</t>
  </si>
  <si>
    <t>خديجة احمد</t>
  </si>
  <si>
    <t>خلود وهب</t>
  </si>
  <si>
    <t>شكيب</t>
  </si>
  <si>
    <t>يسيره</t>
  </si>
  <si>
    <t>دارين محسنه</t>
  </si>
  <si>
    <t>داليا الزهنان</t>
  </si>
  <si>
    <t>داليا جمول</t>
  </si>
  <si>
    <t>مزينه</t>
  </si>
  <si>
    <t>داليه عدوان</t>
  </si>
  <si>
    <t>دعاء خراط</t>
  </si>
  <si>
    <t>دعاء خضير</t>
  </si>
  <si>
    <t>نزهت</t>
  </si>
  <si>
    <t>دنيا القزاز</t>
  </si>
  <si>
    <t>ديانا الطويل</t>
  </si>
  <si>
    <t>ديما عموره</t>
  </si>
  <si>
    <t>ديمه رنجوس</t>
  </si>
  <si>
    <t>دينا الحكيم</t>
  </si>
  <si>
    <t>رزق</t>
  </si>
  <si>
    <t>بنيا</t>
  </si>
  <si>
    <t>راما خضره</t>
  </si>
  <si>
    <t>ناجح</t>
  </si>
  <si>
    <t>ندوه</t>
  </si>
  <si>
    <t>راما رزق</t>
  </si>
  <si>
    <t>راما عبد الغني</t>
  </si>
  <si>
    <t>راما كركه</t>
  </si>
  <si>
    <t>راما وينس</t>
  </si>
  <si>
    <t>رانيه شعبان</t>
  </si>
  <si>
    <t>ربا المصطفى</t>
  </si>
  <si>
    <t>ربا كنعان</t>
  </si>
  <si>
    <t>ربى الخطيب</t>
  </si>
  <si>
    <t>ربى القزحلي</t>
  </si>
  <si>
    <t>رنى</t>
  </si>
  <si>
    <t>رتيبه ادريس</t>
  </si>
  <si>
    <t>رتيبه الوادي</t>
  </si>
  <si>
    <t>رزان ابو هايله</t>
  </si>
  <si>
    <t>رزان الكردي</t>
  </si>
  <si>
    <t>رزان عثمان</t>
  </si>
  <si>
    <t>فاهره</t>
  </si>
  <si>
    <t>رزان مال</t>
  </si>
  <si>
    <t>رزان معتوق</t>
  </si>
  <si>
    <t>رشا المقداد</t>
  </si>
  <si>
    <t>رشا زيد</t>
  </si>
  <si>
    <t>رشا سكر</t>
  </si>
  <si>
    <t>رشا قنبر</t>
  </si>
  <si>
    <t>رشا وهبي</t>
  </si>
  <si>
    <t>رغده عموري</t>
  </si>
  <si>
    <t>رفاه محمد</t>
  </si>
  <si>
    <t>رقيه محمد</t>
  </si>
  <si>
    <t>رنا ابو دقة</t>
  </si>
  <si>
    <t>رنا محلي</t>
  </si>
  <si>
    <t>رند الشعار</t>
  </si>
  <si>
    <t>رنيم الطرح</t>
  </si>
  <si>
    <t>رنيم خلوف</t>
  </si>
  <si>
    <t>رهام البكور</t>
  </si>
  <si>
    <t>رهام القطيفان</t>
  </si>
  <si>
    <t>رهف الشامي</t>
  </si>
  <si>
    <t>رهف قبلان</t>
  </si>
  <si>
    <t>روابي البكر</t>
  </si>
  <si>
    <t>روان جاموس</t>
  </si>
  <si>
    <t>روان جعفر</t>
  </si>
  <si>
    <t>حرقه</t>
  </si>
  <si>
    <t>روان كريم</t>
  </si>
  <si>
    <t>روان مرعي</t>
  </si>
  <si>
    <t>روان نحلاوي</t>
  </si>
  <si>
    <t>روجينا صقر</t>
  </si>
  <si>
    <t>مأيد</t>
  </si>
  <si>
    <t>رظيه</t>
  </si>
  <si>
    <t>روز حماد</t>
  </si>
  <si>
    <t>روعة حبشيه</t>
  </si>
  <si>
    <t>نزيها</t>
  </si>
  <si>
    <t>روعه حديفه</t>
  </si>
  <si>
    <t>فار س</t>
  </si>
  <si>
    <t>رولا الحصري</t>
  </si>
  <si>
    <t>رونزا صارم</t>
  </si>
  <si>
    <t>رويده شقره</t>
  </si>
  <si>
    <t>ريتا كشك</t>
  </si>
  <si>
    <t>تمره</t>
  </si>
  <si>
    <t>ريم الشقيري</t>
  </si>
  <si>
    <t>ريم الكيلاني</t>
  </si>
  <si>
    <t>سلما</t>
  </si>
  <si>
    <t>ريم النجم</t>
  </si>
  <si>
    <t>فيضة</t>
  </si>
  <si>
    <t>ريم حمادة</t>
  </si>
  <si>
    <t>ريم عشماوي</t>
  </si>
  <si>
    <t>زين الراس</t>
  </si>
  <si>
    <t>حكيمه</t>
  </si>
  <si>
    <t>سحر الحسن</t>
  </si>
  <si>
    <t>سراب محفوض</t>
  </si>
  <si>
    <t>نايله</t>
  </si>
  <si>
    <t>سفانه الابراهيم</t>
  </si>
  <si>
    <t>سلمى البصار</t>
  </si>
  <si>
    <t>سمر الرفاعي</t>
  </si>
  <si>
    <t>سمر العلوش</t>
  </si>
  <si>
    <t>مجيدة</t>
  </si>
  <si>
    <t>سناء ديوب</t>
  </si>
  <si>
    <t>ام علي</t>
  </si>
  <si>
    <t>سناء طعمه</t>
  </si>
  <si>
    <t>سها نصار</t>
  </si>
  <si>
    <t>سهام سنوبر</t>
  </si>
  <si>
    <t>سهى جمعة</t>
  </si>
  <si>
    <t>سونيا حمود</t>
  </si>
  <si>
    <t>شذا الخوالده</t>
  </si>
  <si>
    <t>شذى الحسين</t>
  </si>
  <si>
    <t>شذى بسيكي</t>
  </si>
  <si>
    <t>شهيره سوسق</t>
  </si>
  <si>
    <t>شيرين طنطه</t>
  </si>
  <si>
    <t>شيرين عبيد</t>
  </si>
  <si>
    <t>صباح عبد الحي</t>
  </si>
  <si>
    <t>صفا بلال</t>
  </si>
  <si>
    <t>صفا عمام</t>
  </si>
  <si>
    <t>صفاء الاغواني</t>
  </si>
  <si>
    <t>صفاء الجاموس</t>
  </si>
  <si>
    <t>ضحى سباهية</t>
  </si>
  <si>
    <t>ضيا زمام</t>
  </si>
  <si>
    <t>عائشه كامل</t>
  </si>
  <si>
    <t>عاليه الطرابيشي</t>
  </si>
  <si>
    <t>مطاع</t>
  </si>
  <si>
    <t>صباحه</t>
  </si>
  <si>
    <t>عبير ابو عاصي</t>
  </si>
  <si>
    <t>جدعه</t>
  </si>
  <si>
    <t>عبير احمد</t>
  </si>
  <si>
    <t>عبير البكري</t>
  </si>
  <si>
    <t>عبير الطباع</t>
  </si>
  <si>
    <t>عبير حمامي</t>
  </si>
  <si>
    <t>عبير مراد</t>
  </si>
  <si>
    <t>عبير مندو</t>
  </si>
  <si>
    <t>عتاب كبول</t>
  </si>
  <si>
    <t>علا ابراهيم</t>
  </si>
  <si>
    <t>علا الحلبي</t>
  </si>
  <si>
    <t>علا بريفش</t>
  </si>
  <si>
    <t>علا عبد الرحمن</t>
  </si>
  <si>
    <t>ارينب</t>
  </si>
  <si>
    <t>غاده المقطرن</t>
  </si>
  <si>
    <t>غاده عبدو</t>
  </si>
  <si>
    <t>غاده علي</t>
  </si>
  <si>
    <t>غروب زاهر</t>
  </si>
  <si>
    <t>غروب يوسف</t>
  </si>
  <si>
    <t>جهنو</t>
  </si>
  <si>
    <t>غصون كبسون</t>
  </si>
  <si>
    <t>غصون مجاهد</t>
  </si>
  <si>
    <t>فرزات</t>
  </si>
  <si>
    <t>غفران الحمصي</t>
  </si>
  <si>
    <t>فاتن الخضراوي</t>
  </si>
  <si>
    <t>فاتن زاهد</t>
  </si>
  <si>
    <t>فاتن فلحوط</t>
  </si>
  <si>
    <t>فاديه الرزجه</t>
  </si>
  <si>
    <t>الشايش</t>
  </si>
  <si>
    <t>فاطمة الغزالي</t>
  </si>
  <si>
    <t>فاطمة هاشم</t>
  </si>
  <si>
    <t>فاطمه الحو</t>
  </si>
  <si>
    <t>فاطمه السيد</t>
  </si>
  <si>
    <t>نجم السحور</t>
  </si>
  <si>
    <t>فاطمه الشعباني</t>
  </si>
  <si>
    <t>فاطمه نصر الله</t>
  </si>
  <si>
    <t>فداء احمدالغويش</t>
  </si>
  <si>
    <t>فداء جراح</t>
  </si>
  <si>
    <t>فداء ستيتي</t>
  </si>
  <si>
    <t>فرح الجاري</t>
  </si>
  <si>
    <t>فردوس الصران</t>
  </si>
  <si>
    <t>قصيه الهبه</t>
  </si>
  <si>
    <t>كامله الصالح</t>
  </si>
  <si>
    <t>عكرمه</t>
  </si>
  <si>
    <t>عنده</t>
  </si>
  <si>
    <t>كروان عثمان</t>
  </si>
  <si>
    <t>كنده رحمه</t>
  </si>
  <si>
    <t>احمدزياد</t>
  </si>
  <si>
    <t>كيندا المحمد</t>
  </si>
  <si>
    <t>لبابه سليمان</t>
  </si>
  <si>
    <t>نجم الدين</t>
  </si>
  <si>
    <t>لبنى حمدان</t>
  </si>
  <si>
    <t>كلونيا</t>
  </si>
  <si>
    <t>لمى الشويتي</t>
  </si>
  <si>
    <t>لمى المفعلاني</t>
  </si>
  <si>
    <t>لميس علي</t>
  </si>
  <si>
    <t>ليلى ابو رقطي</t>
  </si>
  <si>
    <t>عبد المالك</t>
  </si>
  <si>
    <t>لينا حمدان</t>
  </si>
  <si>
    <t>لينا عبد العزيز</t>
  </si>
  <si>
    <t>مارجينا مصطفى</t>
  </si>
  <si>
    <t>عقل</t>
  </si>
  <si>
    <t>ماهر ادريس</t>
  </si>
  <si>
    <t>مرام عبيد</t>
  </si>
  <si>
    <t>مرام عماشه</t>
  </si>
  <si>
    <t>مرح جبل</t>
  </si>
  <si>
    <t>مرح عبد الكريم</t>
  </si>
  <si>
    <t>مروا العيد</t>
  </si>
  <si>
    <t>مروة حامد</t>
  </si>
  <si>
    <t>مروه صبحه</t>
  </si>
  <si>
    <t>مريم الخطيب</t>
  </si>
  <si>
    <t>مريم الصياد</t>
  </si>
  <si>
    <t>مريم بللوق</t>
  </si>
  <si>
    <t>مريم حسين</t>
  </si>
  <si>
    <t>مريم يونس</t>
  </si>
  <si>
    <t>مصطفى الرجب</t>
  </si>
  <si>
    <t>ملك حموده</t>
  </si>
  <si>
    <t>ملك قديمي</t>
  </si>
  <si>
    <t>منار سلامه</t>
  </si>
  <si>
    <t>منال ابو عيشه</t>
  </si>
  <si>
    <t>منال السرور</t>
  </si>
  <si>
    <t>منال الوناس</t>
  </si>
  <si>
    <t>منال فرحات</t>
  </si>
  <si>
    <t>منال قدادو</t>
  </si>
  <si>
    <t>منى البلخي</t>
  </si>
  <si>
    <t>منى الجاسم</t>
  </si>
  <si>
    <t>ثريه</t>
  </si>
  <si>
    <t>منى مشتا</t>
  </si>
  <si>
    <t>مها الرجاالمحمد الدندل</t>
  </si>
  <si>
    <t>فرنساوية</t>
  </si>
  <si>
    <t>مها يوسف</t>
  </si>
  <si>
    <t>براء</t>
  </si>
  <si>
    <t>ميرفت البوشي</t>
  </si>
  <si>
    <t>ميساء الحوري</t>
  </si>
  <si>
    <t>ميساء الشلبي</t>
  </si>
  <si>
    <t>ميسون عبد الرزاق</t>
  </si>
  <si>
    <t>ميناس العفيف</t>
  </si>
  <si>
    <t>نائلة طنبري</t>
  </si>
  <si>
    <t>نائله جمعه</t>
  </si>
  <si>
    <t>نباته العلي</t>
  </si>
  <si>
    <t>نبيله بكرو</t>
  </si>
  <si>
    <t>سعدا</t>
  </si>
  <si>
    <t>نجاح السالم</t>
  </si>
  <si>
    <t>نجاه الشريف</t>
  </si>
  <si>
    <t>ندا عماد</t>
  </si>
  <si>
    <t>ندى المسلم</t>
  </si>
  <si>
    <t>ندى سليم</t>
  </si>
  <si>
    <t>نسرين الحمد</t>
  </si>
  <si>
    <t>نعمات سليم</t>
  </si>
  <si>
    <t>نهله الحصوه</t>
  </si>
  <si>
    <t>نوال محسن</t>
  </si>
  <si>
    <t>نور الطويل</t>
  </si>
  <si>
    <t>نور الفيصل</t>
  </si>
  <si>
    <t>تمارا</t>
  </si>
  <si>
    <t>نور الهدى الحريري</t>
  </si>
  <si>
    <t>ازهار</t>
  </si>
  <si>
    <t>نور باراوي</t>
  </si>
  <si>
    <t>نور سليمان</t>
  </si>
  <si>
    <t>نورا بيان</t>
  </si>
  <si>
    <t>نورشان البقاعي</t>
  </si>
  <si>
    <t>نوره البرهوم</t>
  </si>
  <si>
    <t>نيرمين المزنه</t>
  </si>
  <si>
    <t>هاجر درويش</t>
  </si>
  <si>
    <t>هاجر عبد الله</t>
  </si>
  <si>
    <t>هادية بحري</t>
  </si>
  <si>
    <t>هاديه غنوم فضو</t>
  </si>
  <si>
    <t>هازار ابراهيم</t>
  </si>
  <si>
    <t>هبا شحرور</t>
  </si>
  <si>
    <t>هبه السكران</t>
  </si>
  <si>
    <t>هبه العكاوي</t>
  </si>
  <si>
    <t>هبه اليونس</t>
  </si>
  <si>
    <t>هبه عقلو</t>
  </si>
  <si>
    <t>هبه كامل</t>
  </si>
  <si>
    <t>هبه كسحوت</t>
  </si>
  <si>
    <t>هبه نوفل</t>
  </si>
  <si>
    <t>هدى الدالاتي</t>
  </si>
  <si>
    <t>عبد الحفيظ</t>
  </si>
  <si>
    <t>هديل النعسان</t>
  </si>
  <si>
    <t>هديل فضل</t>
  </si>
  <si>
    <t>هناء السمين</t>
  </si>
  <si>
    <t>هناء حينون</t>
  </si>
  <si>
    <t>هناء ريحاوي</t>
  </si>
  <si>
    <t>ماهر بكر</t>
  </si>
  <si>
    <t>هيا الشداد المحاميد</t>
  </si>
  <si>
    <t>هيفاء عجم</t>
  </si>
  <si>
    <t>بدوى</t>
  </si>
  <si>
    <t>وجدان الحلاق</t>
  </si>
  <si>
    <t>نوري</t>
  </si>
  <si>
    <t>وجدان فريجه</t>
  </si>
  <si>
    <t>وعد الرفاعي</t>
  </si>
  <si>
    <t>وعد الهادي</t>
  </si>
  <si>
    <t>وفاء خليل</t>
  </si>
  <si>
    <t>وفاء شعبان</t>
  </si>
  <si>
    <t>وفاء كوكه</t>
  </si>
  <si>
    <t>ولاء رشيد</t>
  </si>
  <si>
    <t>ياسمين غرز الدين</t>
  </si>
  <si>
    <t>ياسمين قاسم</t>
  </si>
  <si>
    <t>يالي شوبط</t>
  </si>
  <si>
    <t>يولى حريز</t>
  </si>
  <si>
    <t>مخائيل</t>
  </si>
  <si>
    <t>مها نصر الدين</t>
  </si>
  <si>
    <t>خالد عليوي</t>
  </si>
  <si>
    <t>عبير عبدالله</t>
  </si>
  <si>
    <t>رنا حمامي</t>
  </si>
  <si>
    <t>سلام  حسين</t>
  </si>
  <si>
    <t xml:space="preserve">عهد ابو صعب </t>
  </si>
  <si>
    <t xml:space="preserve">مروة العشعوش </t>
  </si>
  <si>
    <t>راغدة</t>
  </si>
  <si>
    <t>نجلاء الحمادي</t>
  </si>
  <si>
    <t>نيفين السيد</t>
  </si>
  <si>
    <t xml:space="preserve">هبة الكيلاني </t>
  </si>
  <si>
    <t>تغريد حسون</t>
  </si>
  <si>
    <t>حنان عبد الكريم</t>
  </si>
  <si>
    <t>رنا مشاعل</t>
  </si>
  <si>
    <t>روان حمد</t>
  </si>
  <si>
    <t>عامر الخطيب</t>
  </si>
  <si>
    <t xml:space="preserve">فادية أحمد </t>
  </si>
  <si>
    <t>نجوى الاحمد</t>
  </si>
  <si>
    <t>حماده</t>
  </si>
  <si>
    <t>هاجر الجباوي</t>
  </si>
  <si>
    <t>هبةالله شرفه</t>
  </si>
  <si>
    <t>يسرا يوسف</t>
  </si>
  <si>
    <t>اسما ابو فخر</t>
  </si>
  <si>
    <t>اسماء محمد</t>
  </si>
  <si>
    <t>الفت هناوي</t>
  </si>
  <si>
    <t>انس الطويل</t>
  </si>
  <si>
    <t>غيداء الناطور</t>
  </si>
  <si>
    <t>منار الشيخ عمر</t>
  </si>
  <si>
    <t>منى الحجه</t>
  </si>
  <si>
    <t>نعمات الحمصي</t>
  </si>
  <si>
    <t>مطيعة</t>
  </si>
  <si>
    <t>نور الذياب الغنيم</t>
  </si>
  <si>
    <t>نور العر</t>
  </si>
  <si>
    <t>هيا النادر</t>
  </si>
  <si>
    <t>عوفه</t>
  </si>
  <si>
    <t>وفاء جمعه</t>
  </si>
  <si>
    <t>بيان المناصفي</t>
  </si>
  <si>
    <t>نادين غندور</t>
  </si>
  <si>
    <t>امل الامام</t>
  </si>
  <si>
    <t>بتول الاجاتي</t>
  </si>
  <si>
    <t>سماهر جندي</t>
  </si>
  <si>
    <t>غيداء رزق</t>
  </si>
  <si>
    <t>نويهة</t>
  </si>
  <si>
    <t>هيام فندي</t>
  </si>
  <si>
    <t>يمان أبوالهوى</t>
  </si>
  <si>
    <t xml:space="preserve">مرح القصيري </t>
  </si>
  <si>
    <t>فدوى المؤيد العظم</t>
  </si>
  <si>
    <t xml:space="preserve">اماني سليمان </t>
  </si>
  <si>
    <t>براءة المحمد النادر</t>
  </si>
  <si>
    <t>سفيله</t>
  </si>
  <si>
    <t>خولة الشيخ</t>
  </si>
  <si>
    <t>دانية صبري</t>
  </si>
  <si>
    <t>ديمة فرحات</t>
  </si>
  <si>
    <t>رزان دلي حسن</t>
  </si>
  <si>
    <t>نرفت</t>
  </si>
  <si>
    <t>رشا الضابط</t>
  </si>
  <si>
    <t>ررر</t>
  </si>
  <si>
    <t>رضية عامر</t>
  </si>
  <si>
    <t>ريم الجزائري</t>
  </si>
  <si>
    <t>سارية السلام</t>
  </si>
  <si>
    <t>سونيا حكيم</t>
  </si>
  <si>
    <t>عبد الكريم رحمو</t>
  </si>
  <si>
    <t>فوز الوجيه</t>
  </si>
  <si>
    <t>لانا عبد الرحمن</t>
  </si>
  <si>
    <t>لما اشتي</t>
  </si>
  <si>
    <t>ليلاس الحسين</t>
  </si>
  <si>
    <t>لينا صخر</t>
  </si>
  <si>
    <t>ماريا عليان</t>
  </si>
  <si>
    <t>نادين عبد الله</t>
  </si>
  <si>
    <t>نزهة مدلله</t>
  </si>
  <si>
    <t>نسرين التلي</t>
  </si>
  <si>
    <t>سنية</t>
  </si>
  <si>
    <t>نواره الجردي</t>
  </si>
  <si>
    <t xml:space="preserve">نور مهنا </t>
  </si>
  <si>
    <t>هيا البلعوس</t>
  </si>
  <si>
    <t>كمل</t>
  </si>
  <si>
    <t>ياسمين كشاوي</t>
  </si>
  <si>
    <t>بسمة اشتي</t>
  </si>
  <si>
    <t xml:space="preserve">رفاه حسن </t>
  </si>
  <si>
    <t>مهديه</t>
  </si>
  <si>
    <t xml:space="preserve">رويدة علي </t>
  </si>
  <si>
    <t>سوزان الصالحي</t>
  </si>
  <si>
    <t>فاطمه الملحم</t>
  </si>
  <si>
    <t>وطفة</t>
  </si>
  <si>
    <t>هدبا مظفر</t>
  </si>
  <si>
    <t>دعاء كلاس</t>
  </si>
  <si>
    <t>فتون السلوم</t>
  </si>
  <si>
    <t>افين شتو</t>
  </si>
  <si>
    <t>روشن</t>
  </si>
  <si>
    <t>اقبال الرميض</t>
  </si>
  <si>
    <t>رفيعه</t>
  </si>
  <si>
    <t>تماره محمد</t>
  </si>
  <si>
    <t>رانيا حمدان</t>
  </si>
  <si>
    <t>ساره الصباح</t>
  </si>
  <si>
    <t>انوار السويدان</t>
  </si>
  <si>
    <t>ربا العجلاني</t>
  </si>
  <si>
    <t>رنا شرف</t>
  </si>
  <si>
    <t>سحر حاطوم</t>
  </si>
  <si>
    <t>صفا خلوف</t>
  </si>
  <si>
    <t>عائشه حمزه</t>
  </si>
  <si>
    <t>عفاف فياض</t>
  </si>
  <si>
    <t>لورين الصحناوي</t>
  </si>
  <si>
    <t>شامخ</t>
  </si>
  <si>
    <t>مكيه الشامي</t>
  </si>
  <si>
    <t>منى رستم</t>
  </si>
  <si>
    <t>نور جحا</t>
  </si>
  <si>
    <t>نذار</t>
  </si>
  <si>
    <t>هالة صليبي</t>
  </si>
  <si>
    <t>هبا الشلبي</t>
  </si>
  <si>
    <t>جمانه اللحام</t>
  </si>
  <si>
    <t>انبياء</t>
  </si>
  <si>
    <t>زينب علي احمد</t>
  </si>
  <si>
    <t>صفاء الملاح</t>
  </si>
  <si>
    <t>محمد مروان</t>
  </si>
  <si>
    <t>عفاف الكرفو</t>
  </si>
  <si>
    <t>غاليه قبش</t>
  </si>
  <si>
    <t>محمد مجد</t>
  </si>
  <si>
    <t>مؤمنه الزيبق</t>
  </si>
  <si>
    <t>ميناس سبع</t>
  </si>
  <si>
    <t>وهيب</t>
  </si>
  <si>
    <t>هبا الصفدي</t>
  </si>
  <si>
    <t>هبا حبيجان</t>
  </si>
  <si>
    <t>سلوه</t>
  </si>
  <si>
    <t>ياسمين المتني</t>
  </si>
  <si>
    <t>الاء حمد</t>
  </si>
  <si>
    <t>ايمان دلحي</t>
  </si>
  <si>
    <t>ريم دياب</t>
  </si>
  <si>
    <t>كريده</t>
  </si>
  <si>
    <t>سماح الحشيش</t>
  </si>
  <si>
    <t>ليندا محمد</t>
  </si>
  <si>
    <t>هديل السعران</t>
  </si>
  <si>
    <t>وصال الماوردي</t>
  </si>
  <si>
    <t>ولاءمهنا</t>
  </si>
  <si>
    <t xml:space="preserve">ايات الليل </t>
  </si>
  <si>
    <t>ايات حمدان</t>
  </si>
  <si>
    <t>جمانه الابرص</t>
  </si>
  <si>
    <t xml:space="preserve">حنان قبش </t>
  </si>
  <si>
    <t xml:space="preserve">خوله الطويل </t>
  </si>
  <si>
    <t>موزه</t>
  </si>
  <si>
    <t>ديانا مطر</t>
  </si>
  <si>
    <t>راما المنصور</t>
  </si>
  <si>
    <t>رشا الشحرور</t>
  </si>
  <si>
    <t>رغدة فرحات</t>
  </si>
  <si>
    <t>رنيم محمد</t>
  </si>
  <si>
    <t>رهف الناصر</t>
  </si>
  <si>
    <t>مارلين</t>
  </si>
  <si>
    <t xml:space="preserve">سماح عبد الفتاح </t>
  </si>
  <si>
    <t>عفراء الزعبي</t>
  </si>
  <si>
    <t>ليال عامر</t>
  </si>
  <si>
    <t>لين الحسن</t>
  </si>
  <si>
    <t>محمد اسماعيل الحمود</t>
  </si>
  <si>
    <t>مرام فهد</t>
  </si>
  <si>
    <t>نتيجه حوري</t>
  </si>
  <si>
    <t>لمعات</t>
  </si>
  <si>
    <t xml:space="preserve">نهال الظفري </t>
  </si>
  <si>
    <t xml:space="preserve">نزار ندى </t>
  </si>
  <si>
    <t>نيفين جمعه</t>
  </si>
  <si>
    <t>رؤوف</t>
  </si>
  <si>
    <t>هناء المصري</t>
  </si>
  <si>
    <t>هنادي قاووق</t>
  </si>
  <si>
    <t>ولاء النحاس</t>
  </si>
  <si>
    <t>يارا انطون</t>
  </si>
  <si>
    <t>سهير ابورافع</t>
  </si>
  <si>
    <t>شروق الخجا</t>
  </si>
  <si>
    <t>يارا الحاج علي</t>
  </si>
  <si>
    <t>احمد المحمود</t>
  </si>
  <si>
    <t>اسماء الشماط</t>
  </si>
  <si>
    <t>الاء صالح</t>
  </si>
  <si>
    <t>الهام مربيه</t>
  </si>
  <si>
    <t>امنه السبسبي</t>
  </si>
  <si>
    <t>ايمان الغربي</t>
  </si>
  <si>
    <t>ايمان بريش</t>
  </si>
  <si>
    <t>ايناس اليلداني</t>
  </si>
  <si>
    <t xml:space="preserve">حسين بركات </t>
  </si>
  <si>
    <t>حلا سعد الدين</t>
  </si>
  <si>
    <t>دعاء جبان</t>
  </si>
  <si>
    <t>دعاء يونس</t>
  </si>
  <si>
    <t>راما قطيط</t>
  </si>
  <si>
    <t>محمد برهان</t>
  </si>
  <si>
    <t>رشا الجزائري</t>
  </si>
  <si>
    <t>رغد جمعه</t>
  </si>
  <si>
    <t>هبه الله</t>
  </si>
  <si>
    <t>رفيف الحوز</t>
  </si>
  <si>
    <t>رنا العاقل</t>
  </si>
  <si>
    <t>رهف صيوح</t>
  </si>
  <si>
    <t>ريم زين الدين</t>
  </si>
  <si>
    <t xml:space="preserve">زينب حماد </t>
  </si>
  <si>
    <t>دموع</t>
  </si>
  <si>
    <t>ساره السيد</t>
  </si>
  <si>
    <t>سعيد بركات</t>
  </si>
  <si>
    <t>سهير ريمة</t>
  </si>
  <si>
    <t>صفاء الحلو</t>
  </si>
  <si>
    <t>صفاء زين</t>
  </si>
  <si>
    <t>علا الشناعه</t>
  </si>
  <si>
    <t>غالية مارديني</t>
  </si>
  <si>
    <t>غفران الحلبي</t>
  </si>
  <si>
    <t>فاطمه العلبي</t>
  </si>
  <si>
    <t>فاطمه سماحه</t>
  </si>
  <si>
    <t>قمر الشيخ</t>
  </si>
  <si>
    <t>كنانة موزي</t>
  </si>
  <si>
    <t>لينا علي آغا</t>
  </si>
  <si>
    <t>مروه القبلان</t>
  </si>
  <si>
    <t>مروه كامل</t>
  </si>
  <si>
    <t>مشلين اسحق</t>
  </si>
  <si>
    <t xml:space="preserve">ميرنا سكيكر </t>
  </si>
  <si>
    <t>ناريمان كحل</t>
  </si>
  <si>
    <t>نورشان المصري</t>
  </si>
  <si>
    <t>وديان العلي</t>
  </si>
  <si>
    <t>نهله فرهود نعيم</t>
  </si>
  <si>
    <t xml:space="preserve">عبير الغماز </t>
  </si>
  <si>
    <t>يارا المحمود</t>
  </si>
  <si>
    <t>دملج</t>
  </si>
  <si>
    <t>اسامه ابراهيم</t>
  </si>
  <si>
    <t xml:space="preserve">اسراء مرعي </t>
  </si>
  <si>
    <t xml:space="preserve">حميد </t>
  </si>
  <si>
    <t xml:space="preserve">اسراء نظام </t>
  </si>
  <si>
    <t>اسماء المغربي</t>
  </si>
  <si>
    <t>اسماءالجبر</t>
  </si>
  <si>
    <t>افلين شاهين</t>
  </si>
  <si>
    <t xml:space="preserve">الاء الصالح الجاسم </t>
  </si>
  <si>
    <t xml:space="preserve">الاء مبروكة </t>
  </si>
  <si>
    <t xml:space="preserve">انشراح البقاعي </t>
  </si>
  <si>
    <t xml:space="preserve">ايات الفرا </t>
  </si>
  <si>
    <t>ايمان فياض</t>
  </si>
  <si>
    <t xml:space="preserve">ايمان كلش </t>
  </si>
  <si>
    <t>ايناس مبارك</t>
  </si>
  <si>
    <t xml:space="preserve">بتول اجنيد </t>
  </si>
  <si>
    <t xml:space="preserve">بتول الخليل </t>
  </si>
  <si>
    <t xml:space="preserve">بتول دعبول </t>
  </si>
  <si>
    <t xml:space="preserve">بتول ذي النون </t>
  </si>
  <si>
    <t xml:space="preserve">بتول مرزة </t>
  </si>
  <si>
    <t>بدور زين</t>
  </si>
  <si>
    <t>تمارا رسوق</t>
  </si>
  <si>
    <t>خديجه اللحام</t>
  </si>
  <si>
    <t>رفيقه</t>
  </si>
  <si>
    <t xml:space="preserve">دانيا الاحمر </t>
  </si>
  <si>
    <t xml:space="preserve">دعاء زغلول </t>
  </si>
  <si>
    <t>دلال زيتون</t>
  </si>
  <si>
    <t>ديما عمار</t>
  </si>
  <si>
    <t>راما خليفة</t>
  </si>
  <si>
    <t xml:space="preserve">عبد المالك </t>
  </si>
  <si>
    <t xml:space="preserve">راما دياب </t>
  </si>
  <si>
    <t xml:space="preserve">عبد الجليل </t>
  </si>
  <si>
    <t xml:space="preserve">راما شيخو </t>
  </si>
  <si>
    <t xml:space="preserve">رامه همداني </t>
  </si>
  <si>
    <t xml:space="preserve">رغد فاخوري </t>
  </si>
  <si>
    <t xml:space="preserve">رلا فضول </t>
  </si>
  <si>
    <t xml:space="preserve">جريس </t>
  </si>
  <si>
    <t>رهف زنبوعه</t>
  </si>
  <si>
    <t>رهف كبريته</t>
  </si>
  <si>
    <t>روان نفوج</t>
  </si>
  <si>
    <t>روى الحلح</t>
  </si>
  <si>
    <t>نشأة</t>
  </si>
  <si>
    <t>رؤى طالب</t>
  </si>
  <si>
    <t>ريم شروف</t>
  </si>
  <si>
    <t>نهيله</t>
  </si>
  <si>
    <t>ريم طربيه</t>
  </si>
  <si>
    <t xml:space="preserve">صباح </t>
  </si>
  <si>
    <t xml:space="preserve">ريمه سلمان </t>
  </si>
  <si>
    <t>سارة الشامي</t>
  </si>
  <si>
    <t xml:space="preserve">سراب حاجي حسن </t>
  </si>
  <si>
    <t>سعدية حامد</t>
  </si>
  <si>
    <t>سلام مهايني</t>
  </si>
  <si>
    <t>سماح القصير</t>
  </si>
  <si>
    <t>سماح ريحاوي</t>
  </si>
  <si>
    <t xml:space="preserve">سمر يحيى </t>
  </si>
  <si>
    <t xml:space="preserve">سناء عم علي </t>
  </si>
  <si>
    <t>سهير صقر</t>
  </si>
  <si>
    <t>سوزان لقيس</t>
  </si>
  <si>
    <t xml:space="preserve">صفا زليخه </t>
  </si>
  <si>
    <t>عبير نجار</t>
  </si>
  <si>
    <t>عصمت محفوض</t>
  </si>
  <si>
    <t>تبارك</t>
  </si>
  <si>
    <t>غالية قدور</t>
  </si>
  <si>
    <t>غاليه سرحان</t>
  </si>
  <si>
    <t>غصون العوده</t>
  </si>
  <si>
    <t>غنوه بوحمدان</t>
  </si>
  <si>
    <t>غنى النجار</t>
  </si>
  <si>
    <t xml:space="preserve">فريدة ابراهيم </t>
  </si>
  <si>
    <t xml:space="preserve">لانا ابو الذهب </t>
  </si>
  <si>
    <t xml:space="preserve">لبنى الرواس </t>
  </si>
  <si>
    <t>لمى وسوف</t>
  </si>
  <si>
    <t>عبد الزاق</t>
  </si>
  <si>
    <t>ماري سلوم</t>
  </si>
  <si>
    <t>محاسن ملحم</t>
  </si>
  <si>
    <t xml:space="preserve">محمد حمود </t>
  </si>
  <si>
    <t xml:space="preserve">حكمت </t>
  </si>
  <si>
    <t>محمد نزير  احمدو</t>
  </si>
  <si>
    <t xml:space="preserve">عبد الغفور </t>
  </si>
  <si>
    <t>مرام  ابو عراج</t>
  </si>
  <si>
    <t>مرح رحال</t>
  </si>
  <si>
    <t>مرح عبود</t>
  </si>
  <si>
    <t>مروه الغريب</t>
  </si>
  <si>
    <t>مريم خرفان</t>
  </si>
  <si>
    <t xml:space="preserve">مزيد النصر الله </t>
  </si>
  <si>
    <t>جوليت</t>
  </si>
  <si>
    <t>منيره بودي</t>
  </si>
  <si>
    <t>ناديا شوربه</t>
  </si>
  <si>
    <t>محممد</t>
  </si>
  <si>
    <t>ناريمان الغريب</t>
  </si>
  <si>
    <t xml:space="preserve">ناريمان قره مان </t>
  </si>
  <si>
    <t>نانسي دحدل</t>
  </si>
  <si>
    <t>مرثا</t>
  </si>
  <si>
    <t xml:space="preserve">ناهد عريضة </t>
  </si>
  <si>
    <t xml:space="preserve">توفيق </t>
  </si>
  <si>
    <t>سديمة</t>
  </si>
  <si>
    <t>نسرين البصار</t>
  </si>
  <si>
    <t xml:space="preserve">نهى الصواف </t>
  </si>
  <si>
    <t>نور عيروض</t>
  </si>
  <si>
    <t>نور نداف</t>
  </si>
  <si>
    <t>نوره السوسي</t>
  </si>
  <si>
    <t xml:space="preserve">هدى عز الدين </t>
  </si>
  <si>
    <t>هلا العايدي</t>
  </si>
  <si>
    <t>نده</t>
  </si>
  <si>
    <t>وفيقه حيمور</t>
  </si>
  <si>
    <t>ديما الشماع</t>
  </si>
  <si>
    <t>منى عماد</t>
  </si>
  <si>
    <t>ريم حنون</t>
  </si>
  <si>
    <t>اسراء ابو خليفة</t>
  </si>
  <si>
    <t xml:space="preserve">اسراء بيكو </t>
  </si>
  <si>
    <t xml:space="preserve">اكرام اسامي </t>
  </si>
  <si>
    <t>اميرة الشيخ</t>
  </si>
  <si>
    <t xml:space="preserve">انوار سعد الدين </t>
  </si>
  <si>
    <t>ايات غاوي</t>
  </si>
  <si>
    <t>عابده</t>
  </si>
  <si>
    <t xml:space="preserve">ايمان الحمد </t>
  </si>
  <si>
    <t xml:space="preserve">ثلجي </t>
  </si>
  <si>
    <t>ايمان القهوجي</t>
  </si>
  <si>
    <t xml:space="preserve">بيلسان الحميدي </t>
  </si>
  <si>
    <t>جمال الطالب</t>
  </si>
  <si>
    <t>زعيله</t>
  </si>
  <si>
    <t>دعاء عموش</t>
  </si>
  <si>
    <t xml:space="preserve">ديما فهد </t>
  </si>
  <si>
    <t xml:space="preserve">نبيه </t>
  </si>
  <si>
    <t xml:space="preserve">راما العقاد </t>
  </si>
  <si>
    <t xml:space="preserve">راما قاسم </t>
  </si>
  <si>
    <t xml:space="preserve">رحاب ابراهيم </t>
  </si>
  <si>
    <t xml:space="preserve">رشا زينة </t>
  </si>
  <si>
    <t xml:space="preserve">رنا الجيرودي </t>
  </si>
  <si>
    <t xml:space="preserve">رهف الحاج علي </t>
  </si>
  <si>
    <t xml:space="preserve">جاد الكريم </t>
  </si>
  <si>
    <t>روان عبد اللطيف</t>
  </si>
  <si>
    <t xml:space="preserve">روضة كنج </t>
  </si>
  <si>
    <t xml:space="preserve">محمد ايهاب </t>
  </si>
  <si>
    <t>روعة حمودة</t>
  </si>
  <si>
    <t xml:space="preserve">نور </t>
  </si>
  <si>
    <t xml:space="preserve">ريم العمار </t>
  </si>
  <si>
    <t>ريم درويشة</t>
  </si>
  <si>
    <t xml:space="preserve">ريم يرته </t>
  </si>
  <si>
    <t xml:space="preserve">ريما زهرية </t>
  </si>
  <si>
    <t xml:space="preserve">زينب الاحمد </t>
  </si>
  <si>
    <t xml:space="preserve">سمر الخضري </t>
  </si>
  <si>
    <t xml:space="preserve">عبد الباسط </t>
  </si>
  <si>
    <t xml:space="preserve">ضحى دقاق </t>
  </si>
  <si>
    <t xml:space="preserve">عالية البابا </t>
  </si>
  <si>
    <t xml:space="preserve">عمر طلفاح </t>
  </si>
  <si>
    <t>غيداء الدندن</t>
  </si>
  <si>
    <t>متعب</t>
  </si>
  <si>
    <t>غيداء عبد الله</t>
  </si>
  <si>
    <t xml:space="preserve">فاطمه وطفه </t>
  </si>
  <si>
    <t xml:space="preserve">كارولين منصور </t>
  </si>
  <si>
    <t xml:space="preserve">عطا الله </t>
  </si>
  <si>
    <t xml:space="preserve">لوريس صيداوي </t>
  </si>
  <si>
    <t xml:space="preserve">اديب </t>
  </si>
  <si>
    <t>محمد الشحود</t>
  </si>
  <si>
    <t>محمد امجد النخاز</t>
  </si>
  <si>
    <t xml:space="preserve">محمد حسان خادم الجامع </t>
  </si>
  <si>
    <t xml:space="preserve">مرام شعبان </t>
  </si>
  <si>
    <t>مرح وسوف</t>
  </si>
  <si>
    <t xml:space="preserve">مروة الحرش </t>
  </si>
  <si>
    <t>مسره سقا</t>
  </si>
  <si>
    <t xml:space="preserve">وحيد </t>
  </si>
  <si>
    <t>ميساء التاز</t>
  </si>
  <si>
    <t>نائلة ابو النصر</t>
  </si>
  <si>
    <t>نرمين الصخري</t>
  </si>
  <si>
    <t xml:space="preserve">نور حبوب </t>
  </si>
  <si>
    <t>هاله الخياط</t>
  </si>
  <si>
    <t xml:space="preserve">هبا الزعبي </t>
  </si>
  <si>
    <t xml:space="preserve">خضر </t>
  </si>
  <si>
    <t xml:space="preserve">هبه غلاب </t>
  </si>
  <si>
    <t xml:space="preserve">مزيد </t>
  </si>
  <si>
    <t xml:space="preserve">هدى الخضري </t>
  </si>
  <si>
    <t xml:space="preserve">محمد باقر </t>
  </si>
  <si>
    <t>هدى العبد لله</t>
  </si>
  <si>
    <t xml:space="preserve">هدية الشوى </t>
  </si>
  <si>
    <t>هلا الراعي</t>
  </si>
  <si>
    <t>وجيهة الصالح</t>
  </si>
  <si>
    <t xml:space="preserve">وعد فلوح </t>
  </si>
  <si>
    <t>وعد منصور</t>
  </si>
  <si>
    <t>ولاء الحلبي</t>
  </si>
  <si>
    <t>تهاني عرنوس</t>
  </si>
  <si>
    <t>عدنا ن</t>
  </si>
  <si>
    <t>راما البلعة</t>
  </si>
  <si>
    <t>احمد خضر</t>
  </si>
  <si>
    <t>عوده</t>
  </si>
  <si>
    <t>اسماء الدوله</t>
  </si>
  <si>
    <t>اسماء مرعي</t>
  </si>
  <si>
    <t>اعتدال خزعه</t>
  </si>
  <si>
    <t>الاء الاخضر</t>
  </si>
  <si>
    <t>الاء أيوبي</t>
  </si>
  <si>
    <t>اية الطرح</t>
  </si>
  <si>
    <t>ايلاف رقيه</t>
  </si>
  <si>
    <t>ايمان البزري</t>
  </si>
  <si>
    <t>ايمان الحمصي</t>
  </si>
  <si>
    <t>ايناس شيتي</t>
  </si>
  <si>
    <t>بتول ادريس</t>
  </si>
  <si>
    <t>بتول معتوق</t>
  </si>
  <si>
    <t>بيان السمور</t>
  </si>
  <si>
    <t>تسنيم خيمي</t>
  </si>
  <si>
    <t>محمد مهند</t>
  </si>
  <si>
    <t>تسنيم قزمول</t>
  </si>
  <si>
    <t>ثائرة حمزة عبد القادر</t>
  </si>
  <si>
    <t>جهان سعد</t>
  </si>
  <si>
    <t>جودي صباح</t>
  </si>
  <si>
    <t>جويل كلش</t>
  </si>
  <si>
    <t>حميده السيف</t>
  </si>
  <si>
    <t>حنان شهاب</t>
  </si>
  <si>
    <t>حنان عسقول</t>
  </si>
  <si>
    <t>انشراح</t>
  </si>
  <si>
    <t>دانيا حبش</t>
  </si>
  <si>
    <t>راما دبوس</t>
  </si>
  <si>
    <t>ربا عباره</t>
  </si>
  <si>
    <t>عطر</t>
  </si>
  <si>
    <t>رشا الحوراني</t>
  </si>
  <si>
    <t>رغد حديد</t>
  </si>
  <si>
    <t>روان ايوبي</t>
  </si>
  <si>
    <t>مسرة</t>
  </si>
  <si>
    <t>رود الشويكي</t>
  </si>
  <si>
    <t>زينب جاسم</t>
  </si>
  <si>
    <t>توهان</t>
  </si>
  <si>
    <t>زينب فياض</t>
  </si>
  <si>
    <t>على</t>
  </si>
  <si>
    <t>ساره صالح</t>
  </si>
  <si>
    <t>شاديه محمد</t>
  </si>
  <si>
    <t>شذى تللو</t>
  </si>
  <si>
    <t>محمدموفق</t>
  </si>
  <si>
    <t>شيرين جاموس</t>
  </si>
  <si>
    <t>صفوت الحكيم</t>
  </si>
  <si>
    <t>ليده</t>
  </si>
  <si>
    <t>ضياء الخطيب</t>
  </si>
  <si>
    <t>نهاده</t>
  </si>
  <si>
    <t>طيف أباظلي</t>
  </si>
  <si>
    <t>عائشه ورده</t>
  </si>
  <si>
    <t>غاده سلمان</t>
  </si>
  <si>
    <t>غزل رزق</t>
  </si>
  <si>
    <t>غيداء هلال</t>
  </si>
  <si>
    <t>فاطمة كريز</t>
  </si>
  <si>
    <t>فاطمه الحمدان</t>
  </si>
  <si>
    <t>فاطمه جحا</t>
  </si>
  <si>
    <t>فرح سعد</t>
  </si>
  <si>
    <t>لمه الاديب</t>
  </si>
  <si>
    <t>ليلى سيف</t>
  </si>
  <si>
    <t>رؤية</t>
  </si>
  <si>
    <t>لين تلو</t>
  </si>
  <si>
    <t>لين مريري</t>
  </si>
  <si>
    <t>محمدمامون</t>
  </si>
  <si>
    <t>مجد الحوراني</t>
  </si>
  <si>
    <t>مجد شحادة</t>
  </si>
  <si>
    <t>محمد البرشه</t>
  </si>
  <si>
    <t>مرام علي</t>
  </si>
  <si>
    <t>مرح المحيثاوي</t>
  </si>
  <si>
    <t>مروه مراد</t>
  </si>
  <si>
    <t>مريم شودب</t>
  </si>
  <si>
    <t>منال حمود</t>
  </si>
  <si>
    <t>منال شنب</t>
  </si>
  <si>
    <t>منى عيد</t>
  </si>
  <si>
    <t>موفق عمر</t>
  </si>
  <si>
    <t>حسون</t>
  </si>
  <si>
    <t>ميار عبد اللطيف</t>
  </si>
  <si>
    <t>محمدسالم</t>
  </si>
  <si>
    <t>رله</t>
  </si>
  <si>
    <t>نجلاء الرفاعي</t>
  </si>
  <si>
    <t>نجلاء حنيضل</t>
  </si>
  <si>
    <t>صدر الدين</t>
  </si>
  <si>
    <t>نسرين القاضي</t>
  </si>
  <si>
    <t>نهى مفلح</t>
  </si>
  <si>
    <t>نور رستم</t>
  </si>
  <si>
    <t>هدى حسن</t>
  </si>
  <si>
    <t>هند عريج</t>
  </si>
  <si>
    <t>هيفاء الكوز</t>
  </si>
  <si>
    <t>وجدان الخالد</t>
  </si>
  <si>
    <t xml:space="preserve">ديمة الظاهر </t>
  </si>
  <si>
    <t>اتحاد</t>
  </si>
  <si>
    <t>احمد النور</t>
  </si>
  <si>
    <t>اسمى المحمد</t>
  </si>
  <si>
    <t>انوار العر</t>
  </si>
  <si>
    <t>بتول داؤود</t>
  </si>
  <si>
    <t>بيان اسامي</t>
  </si>
  <si>
    <t>بيداء سعيد</t>
  </si>
  <si>
    <t>ثريا عنقود</t>
  </si>
  <si>
    <t>ثناء الخطيب</t>
  </si>
  <si>
    <t>حسن دياب</t>
  </si>
  <si>
    <t>حمزه عليشه</t>
  </si>
  <si>
    <t>حياة عبود</t>
  </si>
  <si>
    <t>خديجه السيد</t>
  </si>
  <si>
    <t>خليل الحوراني</t>
  </si>
  <si>
    <t>خولة الأحمد</t>
  </si>
  <si>
    <t>دعاء الساعور</t>
  </si>
  <si>
    <t>راما الحمصي</t>
  </si>
  <si>
    <t>رامه حمامي</t>
  </si>
  <si>
    <t>ربى زين الدين</t>
  </si>
  <si>
    <t>رهف ادريس</t>
  </si>
  <si>
    <t>روضة الهندي</t>
  </si>
  <si>
    <t>زينب حمزه</t>
  </si>
  <si>
    <t>ساجدة تميم</t>
  </si>
  <si>
    <t>سالي صابوني</t>
  </si>
  <si>
    <t>سران بارسيك</t>
  </si>
  <si>
    <t>رشدي</t>
  </si>
  <si>
    <t>سعاد الحافظ</t>
  </si>
  <si>
    <t>طه خضر</t>
  </si>
  <si>
    <t>عبد السلام بطش</t>
  </si>
  <si>
    <t>رمزية</t>
  </si>
  <si>
    <t>عفراء علي</t>
  </si>
  <si>
    <t>عمر بلاش</t>
  </si>
  <si>
    <t>غزل عوده</t>
  </si>
  <si>
    <t>قمر الهاشمي</t>
  </si>
  <si>
    <t>نالده</t>
  </si>
  <si>
    <t>كوثر أبو حوا</t>
  </si>
  <si>
    <t>كونه</t>
  </si>
  <si>
    <t>ماريا محيو</t>
  </si>
  <si>
    <t>مأمون يونس</t>
  </si>
  <si>
    <t>محمود حاجي صالح</t>
  </si>
  <si>
    <t>مرام الخالدي</t>
  </si>
  <si>
    <t>محمدناظم</t>
  </si>
  <si>
    <t>مريم البطش</t>
  </si>
  <si>
    <t>مريم السمحان</t>
  </si>
  <si>
    <t>ثوره</t>
  </si>
  <si>
    <t>معاذ العوده الله</t>
  </si>
  <si>
    <t>بريه</t>
  </si>
  <si>
    <t>منال الحاجي</t>
  </si>
  <si>
    <t>منال الشيخ</t>
  </si>
  <si>
    <t>ناتالي الضاهر عزام</t>
  </si>
  <si>
    <t>مهانه</t>
  </si>
  <si>
    <t>نهى خطاب</t>
  </si>
  <si>
    <t>عبدالشافي</t>
  </si>
  <si>
    <t>نور الجغصي</t>
  </si>
  <si>
    <t>نورة اللحلوح</t>
  </si>
  <si>
    <t>نورما كبول</t>
  </si>
  <si>
    <t>هبة اسماعيل</t>
  </si>
  <si>
    <t>هبه الدريكيشي</t>
  </si>
  <si>
    <t>هديل الحاج حسن</t>
  </si>
  <si>
    <t>همسه الجمعه</t>
  </si>
  <si>
    <t>هيام الاغا</t>
  </si>
  <si>
    <t>شهبا</t>
  </si>
  <si>
    <t>يمان القصاب الحمصي</t>
  </si>
  <si>
    <t>محمدعبدالرحيم</t>
  </si>
  <si>
    <t>رفيف البوظه</t>
  </si>
  <si>
    <t>ادريس</t>
  </si>
  <si>
    <t>عفراء فنتور</t>
  </si>
  <si>
    <t>غنوة قره علي</t>
  </si>
  <si>
    <t>فاطمة الصنانه</t>
  </si>
  <si>
    <t>نتالي جمل</t>
  </si>
  <si>
    <t>مطانيوس</t>
  </si>
  <si>
    <t>هانية خزام</t>
  </si>
  <si>
    <t>رؤى سليمان</t>
  </si>
  <si>
    <t>سماح الخطيب</t>
  </si>
  <si>
    <t xml:space="preserve">فاضل </t>
  </si>
  <si>
    <t>نور غانم</t>
  </si>
  <si>
    <t>فرح غنام</t>
  </si>
  <si>
    <t>كنده بدر الدين</t>
  </si>
  <si>
    <t>مرام جابر</t>
  </si>
  <si>
    <t>سها محمود المناصره</t>
  </si>
  <si>
    <t>ايات  ظاظا</t>
  </si>
  <si>
    <t xml:space="preserve">فاتن خليفة </t>
  </si>
  <si>
    <t>مريانا الداهوك</t>
  </si>
  <si>
    <t xml:space="preserve">اريج خطار </t>
  </si>
  <si>
    <t>زيده</t>
  </si>
  <si>
    <t xml:space="preserve">بتول حلبية </t>
  </si>
  <si>
    <t xml:space="preserve">حسام الدين </t>
  </si>
  <si>
    <t xml:space="preserve">تمارة علم الدين </t>
  </si>
  <si>
    <t xml:space="preserve">راما سفرجلاني </t>
  </si>
  <si>
    <t>رشا الخطيب الجشي</t>
  </si>
  <si>
    <t xml:space="preserve">رنيم الابرص </t>
  </si>
  <si>
    <t xml:space="preserve">غزل قيروط </t>
  </si>
  <si>
    <t xml:space="preserve">نجدت </t>
  </si>
  <si>
    <t xml:space="preserve">مايا ديوب </t>
  </si>
  <si>
    <t xml:space="preserve">ابي </t>
  </si>
  <si>
    <t xml:space="preserve">نور الخطيب الجشي </t>
  </si>
  <si>
    <t xml:space="preserve">نور عباس </t>
  </si>
  <si>
    <t>ثريا لقيس</t>
  </si>
  <si>
    <t>جميلة الخضر</t>
  </si>
  <si>
    <t>جوليا حسين</t>
  </si>
  <si>
    <t>فرج الله</t>
  </si>
  <si>
    <t>دانيا هندي</t>
  </si>
  <si>
    <t>دعاء الشيخه</t>
  </si>
  <si>
    <t>راما فليون</t>
  </si>
  <si>
    <t>محمد سليمان</t>
  </si>
  <si>
    <t>رنا المحمدالعبودالصالح</t>
  </si>
  <si>
    <t>رنيم خطاب</t>
  </si>
  <si>
    <t>مقداد</t>
  </si>
  <si>
    <t>سمر غصون</t>
  </si>
  <si>
    <t>سوزان عبد الباقي</t>
  </si>
  <si>
    <t>معلروف</t>
  </si>
  <si>
    <t>مريم  عبود</t>
  </si>
  <si>
    <t>ميساء خميس</t>
  </si>
  <si>
    <t>ناريمان عباس</t>
  </si>
  <si>
    <t>نتالي الملاح</t>
  </si>
  <si>
    <t>نداء منعم</t>
  </si>
  <si>
    <t>عبدالحليم</t>
  </si>
  <si>
    <t>ندوة احمد</t>
  </si>
  <si>
    <t>نيرمين ابو خير</t>
  </si>
  <si>
    <t>هديل عبود</t>
  </si>
  <si>
    <t>يسر الزركلي</t>
  </si>
  <si>
    <t>صفا جمعة</t>
  </si>
  <si>
    <t>اريج ابو مره</t>
  </si>
  <si>
    <t>بشرى ابو رافع</t>
  </si>
  <si>
    <t>تهاني درباس</t>
  </si>
  <si>
    <t>جروح النبهان</t>
  </si>
  <si>
    <t>جلنار القاق</t>
  </si>
  <si>
    <t>حنان الديك</t>
  </si>
  <si>
    <t>خديجه الثامر</t>
  </si>
  <si>
    <t>رزان حوالعيسى</t>
  </si>
  <si>
    <t xml:space="preserve"> عامر</t>
  </si>
  <si>
    <t>رشا الاشقر</t>
  </si>
  <si>
    <t>رنيم دياب</t>
  </si>
  <si>
    <t>روان العيد</t>
  </si>
  <si>
    <t>زينب الغزول</t>
  </si>
  <si>
    <t>سماح شربك</t>
  </si>
  <si>
    <t>سناء سلوم</t>
  </si>
  <si>
    <t>سوزان الشهابي</t>
  </si>
  <si>
    <t>شام كعدان</t>
  </si>
  <si>
    <t>صبا صيرفي</t>
  </si>
  <si>
    <t>فرح مطر</t>
  </si>
  <si>
    <t>كنانة محمود</t>
  </si>
  <si>
    <t>لينا دعمش</t>
  </si>
  <si>
    <t>منال عزالدين</t>
  </si>
  <si>
    <t>نجود حسن</t>
  </si>
  <si>
    <t>محد</t>
  </si>
  <si>
    <t>نسرين حمزه</t>
  </si>
  <si>
    <t>نهداء اسماعيل</t>
  </si>
  <si>
    <t>هاديه حليمه</t>
  </si>
  <si>
    <t>رندله</t>
  </si>
  <si>
    <t>وعد قويدر</t>
  </si>
  <si>
    <t>محمد الكفري</t>
  </si>
  <si>
    <t>احمد بربش</t>
  </si>
  <si>
    <t>احمد ريحان</t>
  </si>
  <si>
    <t>اسراء حبو</t>
  </si>
  <si>
    <t>اكتمال ملقط</t>
  </si>
  <si>
    <t>الكوثر الشاهين</t>
  </si>
  <si>
    <t>الين النبواني</t>
  </si>
  <si>
    <t>اميره علامة</t>
  </si>
  <si>
    <t>اية المرعي</t>
  </si>
  <si>
    <t>اية كيطون</t>
  </si>
  <si>
    <t>ايناس رعد</t>
  </si>
  <si>
    <t>بشرى الكوساني</t>
  </si>
  <si>
    <t>بشرى النابلسي</t>
  </si>
  <si>
    <t>بلقيس اللباد</t>
  </si>
  <si>
    <t>حلا البزره</t>
  </si>
  <si>
    <t>سعدي</t>
  </si>
  <si>
    <t>حياة الفهاد</t>
  </si>
  <si>
    <t>دعاء بكر</t>
  </si>
  <si>
    <t>رانيا منذر</t>
  </si>
  <si>
    <t>ريم البزر</t>
  </si>
  <si>
    <t>عبدي</t>
  </si>
  <si>
    <t>ريم حمصي</t>
  </si>
  <si>
    <t>سارة المرابط</t>
  </si>
  <si>
    <t>ساميه الطعاني</t>
  </si>
  <si>
    <t>ساميه خضور</t>
  </si>
  <si>
    <t>سلام السليمان</t>
  </si>
  <si>
    <t>سمر خضور</t>
  </si>
  <si>
    <t>سمه عيروط</t>
  </si>
  <si>
    <t>سميده موسى</t>
  </si>
  <si>
    <t>سوسن الاسماعيل</t>
  </si>
  <si>
    <t>سيدره المنتهى النجار</t>
  </si>
  <si>
    <t>محمدفهد</t>
  </si>
  <si>
    <t>شاديه البقاعي</t>
  </si>
  <si>
    <t>عبير شعبان</t>
  </si>
  <si>
    <t>فاطمة ملحم</t>
  </si>
  <si>
    <t>فاطمه النوري</t>
  </si>
  <si>
    <t>قمر الكيلاني</t>
  </si>
  <si>
    <t>كوثر قصار</t>
  </si>
  <si>
    <t>لين غانم</t>
  </si>
  <si>
    <t>مادلين المغوش</t>
  </si>
  <si>
    <t>مروه عربي كاتبي</t>
  </si>
  <si>
    <t>منى شيخ حسين</t>
  </si>
  <si>
    <t>ميرام زين العابدين</t>
  </si>
  <si>
    <t>ندى مخيبر</t>
  </si>
  <si>
    <t>نرمين ميماس</t>
  </si>
  <si>
    <t>نسرين الزعبي</t>
  </si>
  <si>
    <t>نور محلول</t>
  </si>
  <si>
    <t>نورا حمزة</t>
  </si>
  <si>
    <t>نويل ميدع</t>
  </si>
  <si>
    <t>هبا الصعوب</t>
  </si>
  <si>
    <t>هيام سريوي</t>
  </si>
  <si>
    <t>وفاء سعدالدين الجباوي</t>
  </si>
  <si>
    <t>محمدفتحي</t>
  </si>
  <si>
    <t>هدبل مستت</t>
  </si>
  <si>
    <t>نور بك</t>
  </si>
  <si>
    <t>محمد لطيف</t>
  </si>
  <si>
    <t>اليسار مرزوق</t>
  </si>
  <si>
    <t>مرزوق</t>
  </si>
  <si>
    <t>الفين الخلف</t>
  </si>
  <si>
    <t>فرح الصباغ</t>
  </si>
  <si>
    <t>احلام صالح</t>
  </si>
  <si>
    <t>بتول صقر</t>
  </si>
  <si>
    <t>لميس الشومري</t>
  </si>
  <si>
    <t xml:space="preserve">هنادي عبد السلام </t>
  </si>
  <si>
    <t xml:space="preserve">ابرار الصوص </t>
  </si>
  <si>
    <t>دالية ابراهيم</t>
  </si>
  <si>
    <t>عانود</t>
  </si>
  <si>
    <t>رجاء الحمادي</t>
  </si>
  <si>
    <t>رجاء خورشيد العبدلله</t>
  </si>
  <si>
    <t xml:space="preserve">رزان قسام </t>
  </si>
  <si>
    <t>موفق لا</t>
  </si>
  <si>
    <t>ريم العلي</t>
  </si>
  <si>
    <t xml:space="preserve">علياء صالح </t>
  </si>
  <si>
    <t>فاطمه خلف حمود</t>
  </si>
  <si>
    <t>فاطمه يوسف</t>
  </si>
  <si>
    <t>كوثر السرغاني</t>
  </si>
  <si>
    <t>مؤمنات كوكش</t>
  </si>
  <si>
    <t xml:space="preserve">ميرفت الخطيب </t>
  </si>
  <si>
    <t xml:space="preserve">ميسم نصري </t>
  </si>
  <si>
    <t xml:space="preserve">نبيله ابو روميه </t>
  </si>
  <si>
    <t>نور ابو جيب</t>
  </si>
  <si>
    <t xml:space="preserve">يارا حديفة </t>
  </si>
  <si>
    <t xml:space="preserve">رمزي </t>
  </si>
  <si>
    <t>مرح اسعيد</t>
  </si>
  <si>
    <t xml:space="preserve">الاء السمان </t>
  </si>
  <si>
    <t>انعام نصرالله</t>
  </si>
  <si>
    <t>تحسين</t>
  </si>
  <si>
    <t>انوار الغزالي</t>
  </si>
  <si>
    <t xml:space="preserve">بيان غباش </t>
  </si>
  <si>
    <t xml:space="preserve">رهام رجب </t>
  </si>
  <si>
    <t xml:space="preserve">روان الحامض </t>
  </si>
  <si>
    <t>ريم النجار</t>
  </si>
  <si>
    <t>زهرية العمري</t>
  </si>
  <si>
    <t xml:space="preserve">سوزان طالب </t>
  </si>
  <si>
    <t xml:space="preserve">محمد اسعد </t>
  </si>
  <si>
    <t>عتاب سيف</t>
  </si>
  <si>
    <t>عزيزة حسن</t>
  </si>
  <si>
    <t>كولونيا</t>
  </si>
  <si>
    <t xml:space="preserve">ولاء دوفش </t>
  </si>
  <si>
    <t xml:space="preserve">محمد اسامة </t>
  </si>
  <si>
    <t>اريام العبدالله</t>
  </si>
  <si>
    <t>امل الخضراء</t>
  </si>
  <si>
    <t>امل الذياب</t>
  </si>
  <si>
    <t>ايمان الباشا</t>
  </si>
  <si>
    <t>باسله ونوس</t>
  </si>
  <si>
    <t>بتول فتوح</t>
  </si>
  <si>
    <t>تريز عجوري</t>
  </si>
  <si>
    <t>حنان شحادة</t>
  </si>
  <si>
    <t>خديجه النجار</t>
  </si>
  <si>
    <t>محمد حكمت</t>
  </si>
  <si>
    <t>خلود غنام</t>
  </si>
  <si>
    <t>روان الرهوان</t>
  </si>
  <si>
    <t>روان فاعور</t>
  </si>
  <si>
    <t>سفانا عزام</t>
  </si>
  <si>
    <t>سناء الجفان</t>
  </si>
  <si>
    <t>فاطمه ناصر الدين</t>
  </si>
  <si>
    <t>لينا الحلبي</t>
  </si>
  <si>
    <t>سوهيلا</t>
  </si>
  <si>
    <t>نوران النحلاوي</t>
  </si>
  <si>
    <t>نوفا المنصور</t>
  </si>
  <si>
    <t>وعد المليص</t>
  </si>
  <si>
    <t>اسراء شحرور</t>
  </si>
  <si>
    <t>اشواق عباس</t>
  </si>
  <si>
    <t>بشرى خرما</t>
  </si>
  <si>
    <t>ختام علي</t>
  </si>
  <si>
    <t>دانه كوجان</t>
  </si>
  <si>
    <t>دعاء الفاضل</t>
  </si>
  <si>
    <t>روان العاص</t>
  </si>
  <si>
    <t>ساره شريده</t>
  </si>
  <si>
    <t>سميره المدني</t>
  </si>
  <si>
    <t>أحمدسمير</t>
  </si>
  <si>
    <t>شذى الحسن</t>
  </si>
  <si>
    <t>عائشه عقله</t>
  </si>
  <si>
    <t>لميس حمزه</t>
  </si>
  <si>
    <t>مرح شلبي</t>
  </si>
  <si>
    <t>نور ابوشاله</t>
  </si>
  <si>
    <t>هلا الاحمد</t>
  </si>
  <si>
    <t>وعد شاهين</t>
  </si>
  <si>
    <t>بيان رجوب</t>
  </si>
  <si>
    <t>رنا ابراهيم</t>
  </si>
  <si>
    <t>امنيه</t>
  </si>
  <si>
    <t>سارة حمود</t>
  </si>
  <si>
    <t>مسيله</t>
  </si>
  <si>
    <t>سلام السوسي</t>
  </si>
  <si>
    <t>فيتون الريس</t>
  </si>
  <si>
    <t xml:space="preserve">نجيب </t>
  </si>
  <si>
    <t>ولاء صقر</t>
  </si>
  <si>
    <t>هناء العبيد</t>
  </si>
  <si>
    <t>ايفا احمد</t>
  </si>
  <si>
    <t>داليا القوصي</t>
  </si>
  <si>
    <t>هبة قتلان</t>
  </si>
  <si>
    <t>وئام الحريدين</t>
  </si>
  <si>
    <t>لوردي البني</t>
  </si>
  <si>
    <t xml:space="preserve">مروة نوفل </t>
  </si>
  <si>
    <t>رهف جودية</t>
  </si>
  <si>
    <t>رهف علوان</t>
  </si>
  <si>
    <t>لينا عابدين</t>
  </si>
  <si>
    <t>ايلين سلطان</t>
  </si>
  <si>
    <t>دارين الديري</t>
  </si>
  <si>
    <t>فضا</t>
  </si>
  <si>
    <t>رنا محمح</t>
  </si>
  <si>
    <t>ريم المحمود</t>
  </si>
  <si>
    <t>شذى نصار</t>
  </si>
  <si>
    <t>علياء قنوع</t>
  </si>
  <si>
    <t>مروة العمارين</t>
  </si>
  <si>
    <t>منار المحمود</t>
  </si>
  <si>
    <t>نغم ابو مغضب</t>
  </si>
  <si>
    <t>هبة العلي</t>
  </si>
  <si>
    <t>هبه حاتم</t>
  </si>
  <si>
    <t>هنادي المصلح</t>
  </si>
  <si>
    <t>ربا خرده جي</t>
  </si>
  <si>
    <t>محمد  رضوان</t>
  </si>
  <si>
    <t>اناس السلفيتي</t>
  </si>
  <si>
    <t>ريم الشريف</t>
  </si>
  <si>
    <t>ريم الضماد</t>
  </si>
  <si>
    <t>محمدمحسن</t>
  </si>
  <si>
    <t>سارة عتمة</t>
  </si>
  <si>
    <t>مرح المحاميد</t>
  </si>
  <si>
    <t>نور العلوة</t>
  </si>
  <si>
    <t>هيلة</t>
  </si>
  <si>
    <t>نورالنحاس</t>
  </si>
  <si>
    <t>هديل سبع</t>
  </si>
  <si>
    <t>ياسمين مضاوي</t>
  </si>
  <si>
    <t>بيان الزبداني</t>
  </si>
  <si>
    <t>دعاء شعبان</t>
  </si>
  <si>
    <t>رؤى المحمد</t>
  </si>
  <si>
    <t>سوسن نده</t>
  </si>
  <si>
    <t>علا بعجكها</t>
  </si>
  <si>
    <t>لينا البسطاطي</t>
  </si>
  <si>
    <t>مرح البدوي</t>
  </si>
  <si>
    <t>ميرفت أبو حسن</t>
  </si>
  <si>
    <t>نور الهدىاندر</t>
  </si>
  <si>
    <t>لواحظ</t>
  </si>
  <si>
    <t>هيفرون شيخ عيسى</t>
  </si>
  <si>
    <t>شروق عامر</t>
  </si>
  <si>
    <t>مروه عرموش</t>
  </si>
  <si>
    <t>الاء ابو سمرة</t>
  </si>
  <si>
    <t>الاءالفندي</t>
  </si>
  <si>
    <t>انمار هاشم</t>
  </si>
  <si>
    <t>اشواق</t>
  </si>
  <si>
    <t>خزامه جعفر</t>
  </si>
  <si>
    <t>دارين هوز</t>
  </si>
  <si>
    <t>دعاء كوران</t>
  </si>
  <si>
    <t>محمد مرعي</t>
  </si>
  <si>
    <t>روان السمان</t>
  </si>
  <si>
    <t>سارة احمد</t>
  </si>
  <si>
    <t>لبنى مصطفى</t>
  </si>
  <si>
    <t>هبة بكر</t>
  </si>
  <si>
    <t>شفاء</t>
  </si>
  <si>
    <t>هبه الميدعاني</t>
  </si>
  <si>
    <t>كريستينا ابو عضل</t>
  </si>
  <si>
    <t>اسراء البوش</t>
  </si>
  <si>
    <t>اسراء الشياح</t>
  </si>
  <si>
    <t>اسراء سوار</t>
  </si>
  <si>
    <t>الاء الاكراد</t>
  </si>
  <si>
    <t>هازار</t>
  </si>
  <si>
    <t>الاء السنيدي</t>
  </si>
  <si>
    <t xml:space="preserve">ايناس حميض </t>
  </si>
  <si>
    <t>منتصر</t>
  </si>
  <si>
    <t>تسنيم البلخي</t>
  </si>
  <si>
    <t xml:space="preserve">تسنيم خضره </t>
  </si>
  <si>
    <t xml:space="preserve">حلا معزو </t>
  </si>
  <si>
    <t>دانا قرعوني</t>
  </si>
  <si>
    <t xml:space="preserve">دعاء معتوق </t>
  </si>
  <si>
    <t>ديما الاحمد</t>
  </si>
  <si>
    <t xml:space="preserve">راما رمضان اغا </t>
  </si>
  <si>
    <t xml:space="preserve">رحاب بدران </t>
  </si>
  <si>
    <t xml:space="preserve">حمزة </t>
  </si>
  <si>
    <t xml:space="preserve">رشا الحاج </t>
  </si>
  <si>
    <t xml:space="preserve">رغد الفارس </t>
  </si>
  <si>
    <t>رنا بطرس</t>
  </si>
  <si>
    <t xml:space="preserve">رهام اوطه باشي </t>
  </si>
  <si>
    <t>سوهاج</t>
  </si>
  <si>
    <t>رهف الحايك</t>
  </si>
  <si>
    <t>رهف طيبه</t>
  </si>
  <si>
    <t>جوليا</t>
  </si>
  <si>
    <t xml:space="preserve">روان السمير الحديدي </t>
  </si>
  <si>
    <t>سارة الذياب</t>
  </si>
  <si>
    <t xml:space="preserve">سحر ذيب </t>
  </si>
  <si>
    <t xml:space="preserve">سعاد المعارك </t>
  </si>
  <si>
    <t>سكينة رهبان</t>
  </si>
  <si>
    <t xml:space="preserve">صبا عباس </t>
  </si>
  <si>
    <t xml:space="preserve">عائشة ابو ذراع </t>
  </si>
  <si>
    <t>عبيرالسلوم</t>
  </si>
  <si>
    <t>عفراء حبيب</t>
  </si>
  <si>
    <t>غدير سنوبر</t>
  </si>
  <si>
    <t>فاطمه السلطان</t>
  </si>
  <si>
    <t>فرحه</t>
  </si>
  <si>
    <t>شهناز</t>
  </si>
  <si>
    <t>قمر تقي</t>
  </si>
  <si>
    <t xml:space="preserve">كاتية غزال </t>
  </si>
  <si>
    <t>منى سعد</t>
  </si>
  <si>
    <t>لمى صالح</t>
  </si>
  <si>
    <t>ليلى ديركي</t>
  </si>
  <si>
    <t>منار جديد</t>
  </si>
  <si>
    <t>ندى الصباغ</t>
  </si>
  <si>
    <t>نور المحيثاوي</t>
  </si>
  <si>
    <t>نور الهدى  الدباس قبلان</t>
  </si>
  <si>
    <t>نور الهدى ناصر</t>
  </si>
  <si>
    <t>نور حين</t>
  </si>
  <si>
    <t xml:space="preserve">نور زينو </t>
  </si>
  <si>
    <t>كمالة</t>
  </si>
  <si>
    <t>نوار سعدي</t>
  </si>
  <si>
    <t>نوره الحلبوني</t>
  </si>
  <si>
    <t xml:space="preserve">هبه سليمان </t>
  </si>
  <si>
    <t>وعد حمود</t>
  </si>
  <si>
    <t>وفاء البري</t>
  </si>
  <si>
    <t xml:space="preserve">ولاء الحسن </t>
  </si>
  <si>
    <t xml:space="preserve">رمضان </t>
  </si>
  <si>
    <t>ولاء الصمادي</t>
  </si>
  <si>
    <t>ريتا الحسين</t>
  </si>
  <si>
    <t>هناء الزعبي</t>
  </si>
  <si>
    <t>فايزة السلمان</t>
  </si>
  <si>
    <t xml:space="preserve">اباء طرابية </t>
  </si>
  <si>
    <t xml:space="preserve">امل الحسين </t>
  </si>
  <si>
    <t xml:space="preserve">فتح الدين </t>
  </si>
  <si>
    <t xml:space="preserve">امينة الرجلة </t>
  </si>
  <si>
    <t xml:space="preserve">بشرى حسن </t>
  </si>
  <si>
    <t xml:space="preserve">بياد جنيد </t>
  </si>
  <si>
    <t xml:space="preserve">تسنيم شنكان </t>
  </si>
  <si>
    <t xml:space="preserve">ثراء جعفر </t>
  </si>
  <si>
    <t>يمنه</t>
  </si>
  <si>
    <t>ثريازالامين</t>
  </si>
  <si>
    <t xml:space="preserve">ثناء ورده </t>
  </si>
  <si>
    <t>حلا عمران</t>
  </si>
  <si>
    <t>دانية الخطيب</t>
  </si>
  <si>
    <t>محمد نعيم</t>
  </si>
  <si>
    <t xml:space="preserve">ديانا بركات </t>
  </si>
  <si>
    <t xml:space="preserve">بركات </t>
  </si>
  <si>
    <t xml:space="preserve">رئبال السلامات </t>
  </si>
  <si>
    <t xml:space="preserve">رحاب الحناوي </t>
  </si>
  <si>
    <t>سلامه</t>
  </si>
  <si>
    <t xml:space="preserve">رزان القصيباتي </t>
  </si>
  <si>
    <t xml:space="preserve">رشا الحاج علي </t>
  </si>
  <si>
    <t xml:space="preserve">رشا علي </t>
  </si>
  <si>
    <t xml:space="preserve">رشا مراد </t>
  </si>
  <si>
    <t xml:space="preserve">رغدالتحفة </t>
  </si>
  <si>
    <t>رفاء المهتار</t>
  </si>
  <si>
    <t xml:space="preserve"> سليم </t>
  </si>
  <si>
    <t>نوهال</t>
  </si>
  <si>
    <t>رنا الكردي</t>
  </si>
  <si>
    <t xml:space="preserve">رنيم جقميري </t>
  </si>
  <si>
    <t xml:space="preserve">رهف ابو شاله </t>
  </si>
  <si>
    <t xml:space="preserve">رهف فروج </t>
  </si>
  <si>
    <t xml:space="preserve">حسيب </t>
  </si>
  <si>
    <t>ثروات</t>
  </si>
  <si>
    <t xml:space="preserve">روان الطحان </t>
  </si>
  <si>
    <t>رولا محمد</t>
  </si>
  <si>
    <t xml:space="preserve">ريم الروماني </t>
  </si>
  <si>
    <t xml:space="preserve">ريم صليبي </t>
  </si>
  <si>
    <t xml:space="preserve">ريما رومية </t>
  </si>
  <si>
    <t xml:space="preserve">ريما غريب </t>
  </si>
  <si>
    <t xml:space="preserve">زينب علي </t>
  </si>
  <si>
    <t xml:space="preserve">زينة السقا </t>
  </si>
  <si>
    <t xml:space="preserve">معتز </t>
  </si>
  <si>
    <t xml:space="preserve">سارا عوده </t>
  </si>
  <si>
    <t>سارة الحلبي</t>
  </si>
  <si>
    <t>ساندي قاسم</t>
  </si>
  <si>
    <t xml:space="preserve">سلاف فروج </t>
  </si>
  <si>
    <t xml:space="preserve">منصور  </t>
  </si>
  <si>
    <t>سلوى البشاش</t>
  </si>
  <si>
    <t xml:space="preserve">سمر العمري </t>
  </si>
  <si>
    <t xml:space="preserve">سمية اكريم </t>
  </si>
  <si>
    <t>سهى زين العابدين</t>
  </si>
  <si>
    <t>شذى عدرة</t>
  </si>
  <si>
    <t>شروق ياسين</t>
  </si>
  <si>
    <t xml:space="preserve">صفا البدوي </t>
  </si>
  <si>
    <t>عمر القجي</t>
  </si>
  <si>
    <t xml:space="preserve">عنود الجاروف </t>
  </si>
  <si>
    <t xml:space="preserve">مكرم </t>
  </si>
  <si>
    <t xml:space="preserve">غزل حلواني </t>
  </si>
  <si>
    <t xml:space="preserve">غفران اللبان سحلول </t>
  </si>
  <si>
    <t>غيداء حسن</t>
  </si>
  <si>
    <t>سلامة</t>
  </si>
  <si>
    <t xml:space="preserve">فاطمة تقي </t>
  </si>
  <si>
    <t>فاطمة عبد الله</t>
  </si>
  <si>
    <t>فاطمة يوسف</t>
  </si>
  <si>
    <t>فدوى مان الدين نصر</t>
  </si>
  <si>
    <t>ذوقان</t>
  </si>
  <si>
    <t xml:space="preserve">فرح فطوم </t>
  </si>
  <si>
    <t xml:space="preserve">قمر الاحمر </t>
  </si>
  <si>
    <t xml:space="preserve">كاترين هلالة </t>
  </si>
  <si>
    <t xml:space="preserve">الياس </t>
  </si>
  <si>
    <t>لوسي نصر الدين</t>
  </si>
  <si>
    <t>مؤمنة الخيمي</t>
  </si>
  <si>
    <t xml:space="preserve">محمد المرعي </t>
  </si>
  <si>
    <t>مروة البخاري</t>
  </si>
  <si>
    <t xml:space="preserve">مروة الدمشقي </t>
  </si>
  <si>
    <t xml:space="preserve">مروةالحداد </t>
  </si>
  <si>
    <t>مريم بلوق</t>
  </si>
  <si>
    <t>مريم شمس الدين</t>
  </si>
  <si>
    <t xml:space="preserve">مشلين دعيبس </t>
  </si>
  <si>
    <t xml:space="preserve">مضى ابراهيم </t>
  </si>
  <si>
    <t xml:space="preserve">منال برنبو </t>
  </si>
  <si>
    <t xml:space="preserve">منى عز الدين </t>
  </si>
  <si>
    <t>مها عدس</t>
  </si>
  <si>
    <t>هجرس</t>
  </si>
  <si>
    <t xml:space="preserve">مياس شقللي </t>
  </si>
  <si>
    <t xml:space="preserve">ميس البدي </t>
  </si>
  <si>
    <t xml:space="preserve">ميساء الجاهوش </t>
  </si>
  <si>
    <t xml:space="preserve">محمد شعبان </t>
  </si>
  <si>
    <t>نازك النملي</t>
  </si>
  <si>
    <t>خالدة</t>
  </si>
  <si>
    <t xml:space="preserve">نجاح كوسجي </t>
  </si>
  <si>
    <t xml:space="preserve">ندى عماد </t>
  </si>
  <si>
    <t xml:space="preserve">نهى شقللي </t>
  </si>
  <si>
    <t>نورا قباقيبي</t>
  </si>
  <si>
    <t>هاجرالجبان</t>
  </si>
  <si>
    <t>هادي عرو</t>
  </si>
  <si>
    <t>طراد</t>
  </si>
  <si>
    <t>هانية الهدهد</t>
  </si>
  <si>
    <t>هبة دعبول</t>
  </si>
  <si>
    <t xml:space="preserve">هبة زيود </t>
  </si>
  <si>
    <t xml:space="preserve">هبة كنعان </t>
  </si>
  <si>
    <t xml:space="preserve">هدى عرب </t>
  </si>
  <si>
    <t>عطور</t>
  </si>
  <si>
    <t xml:space="preserve">هديل كشيك </t>
  </si>
  <si>
    <t xml:space="preserve">ولاء المحمد </t>
  </si>
  <si>
    <t>نوار كحول</t>
  </si>
  <si>
    <t>احلام فياض</t>
  </si>
  <si>
    <t>عقيد</t>
  </si>
  <si>
    <t>اروى الاطرش</t>
  </si>
  <si>
    <t>اروى خرنوب</t>
  </si>
  <si>
    <t>اسراء ازدحمد</t>
  </si>
  <si>
    <t>اسراء حسن</t>
  </si>
  <si>
    <t>اسراء دخيل</t>
  </si>
  <si>
    <t>اسراء هلال</t>
  </si>
  <si>
    <t>اسعاف شرف الدين</t>
  </si>
  <si>
    <t>اسما صوان</t>
  </si>
  <si>
    <t>اسماء سكاف</t>
  </si>
  <si>
    <t>اسماء هيكل</t>
  </si>
  <si>
    <t>محمد ثابت</t>
  </si>
  <si>
    <t>الاء الحموي</t>
  </si>
  <si>
    <t>الاء الكردي</t>
  </si>
  <si>
    <t>الاء عرابي</t>
  </si>
  <si>
    <t>امل علاء الدين</t>
  </si>
  <si>
    <t>اية ابو بكر</t>
  </si>
  <si>
    <t>رصاد</t>
  </si>
  <si>
    <t>اية اسماعيل</t>
  </si>
  <si>
    <t>اية الكردي</t>
  </si>
  <si>
    <t>عز الدين</t>
  </si>
  <si>
    <t>اية سليمان</t>
  </si>
  <si>
    <t>اية موالدي</t>
  </si>
  <si>
    <t>ايمان الزرير</t>
  </si>
  <si>
    <t>عايشه</t>
  </si>
  <si>
    <t>ايمان غنام</t>
  </si>
  <si>
    <t>ايه خضرو</t>
  </si>
  <si>
    <t>هويدى</t>
  </si>
  <si>
    <t>بتريسيا العين</t>
  </si>
  <si>
    <t>بتول البيرقدار</t>
  </si>
  <si>
    <t>بتول عبد الله</t>
  </si>
  <si>
    <t>بدور باره</t>
  </si>
  <si>
    <t>براءة معطي</t>
  </si>
  <si>
    <t>وسى الام اميرة</t>
  </si>
  <si>
    <t>بيان الزايد</t>
  </si>
  <si>
    <t>محمدرشاد</t>
  </si>
  <si>
    <t>بيداء السحلي</t>
  </si>
  <si>
    <t>تاج الجبان</t>
  </si>
  <si>
    <t>سيما</t>
  </si>
  <si>
    <t>تركيه سكاف</t>
  </si>
  <si>
    <t>تسنيم سعيد</t>
  </si>
  <si>
    <t>تغريد الحميد</t>
  </si>
  <si>
    <t>تغريد الدكاك</t>
  </si>
  <si>
    <t>ثريا شن علي</t>
  </si>
  <si>
    <t>جودي شويكاني</t>
  </si>
  <si>
    <t>جوليانا ساره</t>
  </si>
  <si>
    <t>اسمى</t>
  </si>
  <si>
    <t>حميده هلال</t>
  </si>
  <si>
    <t>حنان الحسين</t>
  </si>
  <si>
    <t>حنان طبش</t>
  </si>
  <si>
    <t>خديجة حموده العطار</t>
  </si>
  <si>
    <t>خديجه أبورياح</t>
  </si>
  <si>
    <t>خديجه داود</t>
  </si>
  <si>
    <t>خلود عامر</t>
  </si>
  <si>
    <t>داليه دبوس</t>
  </si>
  <si>
    <t>دانا الشمالي</t>
  </si>
  <si>
    <t>دانه أبوعبده</t>
  </si>
  <si>
    <t>دانه داوود</t>
  </si>
  <si>
    <t>دانيه بطحيش</t>
  </si>
  <si>
    <t>دعاء الحمصي</t>
  </si>
  <si>
    <t>راما الصفدي</t>
  </si>
  <si>
    <t>راما المصري</t>
  </si>
  <si>
    <t>راما حامد</t>
  </si>
  <si>
    <t>راما شيخ سالم</t>
  </si>
  <si>
    <t>راما صفدي</t>
  </si>
  <si>
    <t>ربا ابوسرحان</t>
  </si>
  <si>
    <t>ردينه السحاري</t>
  </si>
  <si>
    <t>حماد</t>
  </si>
  <si>
    <t>رزان العودة</t>
  </si>
  <si>
    <t>رغد سالم</t>
  </si>
  <si>
    <t>رغد سليق</t>
  </si>
  <si>
    <t>رغد نكد</t>
  </si>
  <si>
    <t>رغداء عوض</t>
  </si>
  <si>
    <t>رنا دردر</t>
  </si>
  <si>
    <t>رنى صالح العبده</t>
  </si>
  <si>
    <t>رنيم الهبج</t>
  </si>
  <si>
    <t>رنيم أبو تاج</t>
  </si>
  <si>
    <t>رنيم خليل</t>
  </si>
  <si>
    <t>رهام  مصطفى</t>
  </si>
  <si>
    <t>رهف جاكيش</t>
  </si>
  <si>
    <t>رهف ساره</t>
  </si>
  <si>
    <t>روجينا مزهر</t>
  </si>
  <si>
    <t>فانيا</t>
  </si>
  <si>
    <t>روعة غنام</t>
  </si>
  <si>
    <t>ريتا صالح</t>
  </si>
  <si>
    <t>لودي</t>
  </si>
  <si>
    <t>ريحان الحلبوني</t>
  </si>
  <si>
    <t>ريم ابو الحسن</t>
  </si>
  <si>
    <t>ريم الحاج علي</t>
  </si>
  <si>
    <t>نهديه</t>
  </si>
  <si>
    <t>حجازي</t>
  </si>
  <si>
    <t>ريم محفوظ</t>
  </si>
  <si>
    <t>ريهام رحيباني</t>
  </si>
  <si>
    <t>زينب الاسعد</t>
  </si>
  <si>
    <t>زينه حوراني</t>
  </si>
  <si>
    <t>ساره زينو</t>
  </si>
  <si>
    <t>رودينا</t>
  </si>
  <si>
    <t>ساره شموط</t>
  </si>
  <si>
    <t>سحر الخليل</t>
  </si>
  <si>
    <t>سدره كليه</t>
  </si>
  <si>
    <t>سلام زاهد</t>
  </si>
  <si>
    <t>سميه البديوي</t>
  </si>
  <si>
    <t>سناء الرميله</t>
  </si>
  <si>
    <t>سناء المحمد</t>
  </si>
  <si>
    <t>سندس غندور</t>
  </si>
  <si>
    <t>سندس محارب</t>
  </si>
  <si>
    <t>شعاع</t>
  </si>
  <si>
    <t>شذا عبود</t>
  </si>
  <si>
    <t>شذى افندر</t>
  </si>
  <si>
    <t>شمس مناوي</t>
  </si>
  <si>
    <t>شيما بنيان</t>
  </si>
  <si>
    <t>صفاء الحلاق</t>
  </si>
  <si>
    <t>صفيه سقرق</t>
  </si>
  <si>
    <t>ضحى برهمجي</t>
  </si>
  <si>
    <t>عبير ابو زيد</t>
  </si>
  <si>
    <t>عبير خلوف</t>
  </si>
  <si>
    <t>علياء ناصر</t>
  </si>
  <si>
    <t>ريهان</t>
  </si>
  <si>
    <t>غاليه الغزي</t>
  </si>
  <si>
    <t>غزل الباشا</t>
  </si>
  <si>
    <t>فاطمة شخاشيرو</t>
  </si>
  <si>
    <t>فاطمة همهم</t>
  </si>
  <si>
    <t>خاتون</t>
  </si>
  <si>
    <t>فاطمه العبسي</t>
  </si>
  <si>
    <t>فداء منعم</t>
  </si>
  <si>
    <t>كاترين زحلاوي</t>
  </si>
  <si>
    <t>كارين شلهوب</t>
  </si>
  <si>
    <t>لبنه الحوراني</t>
  </si>
  <si>
    <t>لجين سعيد</t>
  </si>
  <si>
    <t>لمى مغربي</t>
  </si>
  <si>
    <t>لودة قبلان</t>
  </si>
  <si>
    <t>ليالي رمضان</t>
  </si>
  <si>
    <t>ليدي زحلاوي</t>
  </si>
  <si>
    <t>ليلى سبسوب</t>
  </si>
  <si>
    <t>لينه البشعان</t>
  </si>
  <si>
    <t>مايا سليطين</t>
  </si>
  <si>
    <t>مرح ابراهيم</t>
  </si>
  <si>
    <t>مرح ابو اللبن</t>
  </si>
  <si>
    <t>محمد عارف</t>
  </si>
  <si>
    <t>مرح نوفل</t>
  </si>
  <si>
    <t>مروة يعقوب</t>
  </si>
  <si>
    <t>مريانا ناصيف</t>
  </si>
  <si>
    <t>معالي قاسم</t>
  </si>
  <si>
    <t>منار سعد</t>
  </si>
  <si>
    <t>منال البدر</t>
  </si>
  <si>
    <t>مها سلمان</t>
  </si>
  <si>
    <t>ميادة  الحوري</t>
  </si>
  <si>
    <t>عبد المولى</t>
  </si>
  <si>
    <t>مياس شبعانيه</t>
  </si>
  <si>
    <t>محمد سهيل</t>
  </si>
  <si>
    <t>ميس جبر</t>
  </si>
  <si>
    <t>صافيناز</t>
  </si>
  <si>
    <t>ميسم حمدان</t>
  </si>
  <si>
    <t>نادين نعمة</t>
  </si>
  <si>
    <t>ناهده مارديني</t>
  </si>
  <si>
    <t>محمدصبحي</t>
  </si>
  <si>
    <t>نبيلة شحاده</t>
  </si>
  <si>
    <t>ندى سليمان</t>
  </si>
  <si>
    <t>ندى معن</t>
  </si>
  <si>
    <t>نسرين المشعان</t>
  </si>
  <si>
    <t>نها الحاج علي</t>
  </si>
  <si>
    <t>حسيبة</t>
  </si>
  <si>
    <t>نور الخطيب</t>
  </si>
  <si>
    <t>نور الشيخة</t>
  </si>
  <si>
    <t>نور جواد</t>
  </si>
  <si>
    <t>نور عوده</t>
  </si>
  <si>
    <t>نور محمد</t>
  </si>
  <si>
    <t>نورا سلهب</t>
  </si>
  <si>
    <t>نوران جمال الدين</t>
  </si>
  <si>
    <t xml:space="preserve"> فؤاد</t>
  </si>
  <si>
    <t>نورهان شريط</t>
  </si>
  <si>
    <t>نيرمين نضر</t>
  </si>
  <si>
    <t>هالة الهندي</t>
  </si>
  <si>
    <t>هبة احمد</t>
  </si>
  <si>
    <t>هبه المسالمه</t>
  </si>
  <si>
    <t>هبه موريكي</t>
  </si>
  <si>
    <t>هدى الشن</t>
  </si>
  <si>
    <t>هديل الحلبي</t>
  </si>
  <si>
    <t>هديل حامد</t>
  </si>
  <si>
    <t>نجود</t>
  </si>
  <si>
    <t>هديل مرتضى</t>
  </si>
  <si>
    <t>هلا الشيخ</t>
  </si>
  <si>
    <t xml:space="preserve">هلا قصيباتي </t>
  </si>
  <si>
    <t>همسه حمزه</t>
  </si>
  <si>
    <t>هناء الشيخه</t>
  </si>
  <si>
    <t>هيفاء الحلبي</t>
  </si>
  <si>
    <t>وجدان الحمود</t>
  </si>
  <si>
    <t>وداد دحروج</t>
  </si>
  <si>
    <t>وفاء ابو عساف</t>
  </si>
  <si>
    <t>يارا فارس</t>
  </si>
  <si>
    <t>يارا كاتبه</t>
  </si>
  <si>
    <t>يسرى كنعان</t>
  </si>
  <si>
    <t>نسرين كنعان</t>
  </si>
  <si>
    <t>الخنساء حامد ناجي</t>
  </si>
  <si>
    <t>الاء الدولة</t>
  </si>
  <si>
    <t>راما نقشبندي</t>
  </si>
  <si>
    <t>ندى فياض</t>
  </si>
  <si>
    <t>رزان كريم الدين</t>
  </si>
  <si>
    <t>احلام المحمد</t>
  </si>
  <si>
    <t>اريج السوادي</t>
  </si>
  <si>
    <t>اسماء رشيد</t>
  </si>
  <si>
    <t>اعتماد عبدالخالق</t>
  </si>
  <si>
    <t>الاء الهاشمي</t>
  </si>
  <si>
    <t>الفت برهان</t>
  </si>
  <si>
    <t>الهام ابراهيم</t>
  </si>
  <si>
    <t>الهام المهاوش</t>
  </si>
  <si>
    <t>امارة النقار</t>
  </si>
  <si>
    <t>امال العلام</t>
  </si>
  <si>
    <t>امل الحمد</t>
  </si>
  <si>
    <t>شرجي</t>
  </si>
  <si>
    <t>انتصار الغز</t>
  </si>
  <si>
    <t>ايات الريس</t>
  </si>
  <si>
    <t>ايمان نابلسي</t>
  </si>
  <si>
    <t>ايناس بلان</t>
  </si>
  <si>
    <t>ايناس شن علي</t>
  </si>
  <si>
    <t>ايه زيدان</t>
  </si>
  <si>
    <t>ايه عباس</t>
  </si>
  <si>
    <t>بتول سليمان</t>
  </si>
  <si>
    <t>بشرى الحريري</t>
  </si>
  <si>
    <t>يوكسال</t>
  </si>
  <si>
    <t>بشيره حمود</t>
  </si>
  <si>
    <t>بلقيس الخطيب</t>
  </si>
  <si>
    <t>تقى بكر</t>
  </si>
  <si>
    <t>بكر</t>
  </si>
  <si>
    <t>ثريه ابوعوده</t>
  </si>
  <si>
    <t>جمانة الاسعد</t>
  </si>
  <si>
    <t>حلا وفا</t>
  </si>
  <si>
    <t>سندس</t>
  </si>
  <si>
    <t>حميدة المنديل</t>
  </si>
  <si>
    <t>حنان سواحة</t>
  </si>
  <si>
    <t>محمد فياض</t>
  </si>
  <si>
    <t>حنان أبو لبده</t>
  </si>
  <si>
    <t>عتاب</t>
  </si>
  <si>
    <t>حنان يوسف</t>
  </si>
  <si>
    <t>محمدعماد</t>
  </si>
  <si>
    <t>خزامه بركات</t>
  </si>
  <si>
    <t>خلود ياسين</t>
  </si>
  <si>
    <t>دارين بسما</t>
  </si>
  <si>
    <t>دانا رنكوسي</t>
  </si>
  <si>
    <t>دانا سمير</t>
  </si>
  <si>
    <t>دانيا الصالح</t>
  </si>
  <si>
    <t>دانيه الصباغ</t>
  </si>
  <si>
    <t>دعاء اخوان</t>
  </si>
  <si>
    <t>دعاء السويدان</t>
  </si>
  <si>
    <t>درغام</t>
  </si>
  <si>
    <t>تحرير</t>
  </si>
  <si>
    <t>دعاء العلي</t>
  </si>
  <si>
    <t>دعاء بكار</t>
  </si>
  <si>
    <t>دعاء حسون</t>
  </si>
  <si>
    <t>دعاء مراد</t>
  </si>
  <si>
    <t>ديانا الحريري</t>
  </si>
  <si>
    <t>داليا</t>
  </si>
  <si>
    <t>دينا النابلسي</t>
  </si>
  <si>
    <t>رؤى عثمان</t>
  </si>
  <si>
    <t>راما البرغلي</t>
  </si>
  <si>
    <t>الاء</t>
  </si>
  <si>
    <t>رانية العقادالشماع</t>
  </si>
  <si>
    <t>محمدياسر</t>
  </si>
  <si>
    <t>ربا فخرو</t>
  </si>
  <si>
    <t>ربى شيخ اكريم</t>
  </si>
  <si>
    <t>محمدعزت</t>
  </si>
  <si>
    <t>ربيعه نصر</t>
  </si>
  <si>
    <t>رزان عرفات</t>
  </si>
  <si>
    <t>رشا الدعاس</t>
  </si>
  <si>
    <t>صمادي</t>
  </si>
  <si>
    <t>رشا الزغيب</t>
  </si>
  <si>
    <t>رشا وهبه</t>
  </si>
  <si>
    <t>رغد الابراهيم</t>
  </si>
  <si>
    <t>رغد الخضري</t>
  </si>
  <si>
    <t>رغد ريدان</t>
  </si>
  <si>
    <t>رنا دره</t>
  </si>
  <si>
    <t>زمرده</t>
  </si>
  <si>
    <t>رنيم سبيناتي</t>
  </si>
  <si>
    <t>روان الحلبي</t>
  </si>
  <si>
    <t>محمدعبدالناصر</t>
  </si>
  <si>
    <t>روان مريش</t>
  </si>
  <si>
    <t>رويدة القهوه جي</t>
  </si>
  <si>
    <t>ريم الشوفي</t>
  </si>
  <si>
    <t>ريهام الداوود</t>
  </si>
  <si>
    <t>زبيده الحنيف الحمد</t>
  </si>
  <si>
    <t>زينب خليفه</t>
  </si>
  <si>
    <t>محمدحسام</t>
  </si>
  <si>
    <t>زينب هرمز</t>
  </si>
  <si>
    <t>سلوى عبدو</t>
  </si>
  <si>
    <t>سماح ديراني</t>
  </si>
  <si>
    <t>سماهر قاسم</t>
  </si>
  <si>
    <t>سميرة مبروكة</t>
  </si>
  <si>
    <t>سناء يوسف</t>
  </si>
  <si>
    <t>سوسن بدريه</t>
  </si>
  <si>
    <t>سوسن زين</t>
  </si>
  <si>
    <t>شفاء المهاوش</t>
  </si>
  <si>
    <t>صفاء علوش</t>
  </si>
  <si>
    <t>ضحى اسماعيل</t>
  </si>
  <si>
    <t>ضحى الشعار</t>
  </si>
  <si>
    <t>محمدفاروق</t>
  </si>
  <si>
    <t>ضحى العاقل</t>
  </si>
  <si>
    <t>هنده</t>
  </si>
  <si>
    <t>عايشه الحسن</t>
  </si>
  <si>
    <t>شهاب</t>
  </si>
  <si>
    <t>عبد السلام الحوامدة</t>
  </si>
  <si>
    <t>عبدالوهاب شلي</t>
  </si>
  <si>
    <t>عبير بطاح الحصني</t>
  </si>
  <si>
    <t>عفاف سلمان</t>
  </si>
  <si>
    <t>عفراء أسعد</t>
  </si>
  <si>
    <t>جواد</t>
  </si>
  <si>
    <t>عفراء سعد الحاج</t>
  </si>
  <si>
    <t>عفراء كحيل</t>
  </si>
  <si>
    <t>غادة فرج</t>
  </si>
  <si>
    <t>غاده بلعوص</t>
  </si>
  <si>
    <t>غفران شبعاني</t>
  </si>
  <si>
    <t>غيداء الصالح</t>
  </si>
  <si>
    <t>غيداء زهر الدين</t>
  </si>
  <si>
    <t>فاتن حماد</t>
  </si>
  <si>
    <t>فاطمه العيلان</t>
  </si>
  <si>
    <t>بدعي</t>
  </si>
  <si>
    <t>صيته</t>
  </si>
  <si>
    <t>فاطمه النور</t>
  </si>
  <si>
    <t>فاطمه شله</t>
  </si>
  <si>
    <t>فاطمه ليلا</t>
  </si>
  <si>
    <t>فرح غانم</t>
  </si>
  <si>
    <t>قمر القصار</t>
  </si>
  <si>
    <t>قمر جاموس</t>
  </si>
  <si>
    <t>كارول ابراهيم</t>
  </si>
  <si>
    <t>كفاح ابوشعيب</t>
  </si>
  <si>
    <t>لانا الحموي</t>
  </si>
  <si>
    <t>لبانة ابو شاش</t>
  </si>
  <si>
    <t>لبانه حسن</t>
  </si>
  <si>
    <t>لطيفه طلب</t>
  </si>
  <si>
    <t>لميس الدعيبس</t>
  </si>
  <si>
    <t>مقبولي</t>
  </si>
  <si>
    <t>لميس الصفدي</t>
  </si>
  <si>
    <t>ليالي القاق</t>
  </si>
  <si>
    <t>ليلاس البرادعي</t>
  </si>
  <si>
    <t>دانيا</t>
  </si>
  <si>
    <t>ليلى قاسو</t>
  </si>
  <si>
    <t>ليليان نصر</t>
  </si>
  <si>
    <t>لين الحاج عيسى</t>
  </si>
  <si>
    <t>روحي</t>
  </si>
  <si>
    <t>لين علامه</t>
  </si>
  <si>
    <t>نيزار</t>
  </si>
  <si>
    <t>لينا البلخي</t>
  </si>
  <si>
    <t>هاديا</t>
  </si>
  <si>
    <t>لينا واكد</t>
  </si>
  <si>
    <t>ماريا العويس</t>
  </si>
  <si>
    <t>مايا سيف</t>
  </si>
  <si>
    <t>محمد العلان</t>
  </si>
  <si>
    <t>محمدعلي بزازه</t>
  </si>
  <si>
    <t>مرام البردقاني</t>
  </si>
  <si>
    <t>مرام رزق</t>
  </si>
  <si>
    <t>مرح الجباعي</t>
  </si>
  <si>
    <t>مرح العلي</t>
  </si>
  <si>
    <t>مرح أحمد</t>
  </si>
  <si>
    <t>محمدأيمن</t>
  </si>
  <si>
    <t>مرح دوله</t>
  </si>
  <si>
    <t>عبد الاله</t>
  </si>
  <si>
    <t>مرح صوان</t>
  </si>
  <si>
    <t>مروه حميدي</t>
  </si>
  <si>
    <t>كدرم</t>
  </si>
  <si>
    <t>مروه عبيد</t>
  </si>
  <si>
    <t>مريم برغلة</t>
  </si>
  <si>
    <t>مريم طبيش</t>
  </si>
  <si>
    <t>مريم قعدان</t>
  </si>
  <si>
    <t>ملاك ابو حوى</t>
  </si>
  <si>
    <t>منال عباره</t>
  </si>
  <si>
    <t>منور اليوسف</t>
  </si>
  <si>
    <t>مرهج</t>
  </si>
  <si>
    <t>فيده</t>
  </si>
  <si>
    <t>منى عبدالله</t>
  </si>
  <si>
    <t>حلبيه</t>
  </si>
  <si>
    <t>ميار النجار</t>
  </si>
  <si>
    <t>ميرال اليوسف</t>
  </si>
  <si>
    <t>ميريانا ملاك</t>
  </si>
  <si>
    <t>ميريلا الحداد</t>
  </si>
  <si>
    <t>كنده</t>
  </si>
  <si>
    <t>ميس الحريري</t>
  </si>
  <si>
    <t>جمالات</t>
  </si>
  <si>
    <t>ندى الحمصي</t>
  </si>
  <si>
    <t>ندى السالمي</t>
  </si>
  <si>
    <t>نرمين محفوض</t>
  </si>
  <si>
    <t>نسرين خواظ</t>
  </si>
  <si>
    <t>نسرين شرشار</t>
  </si>
  <si>
    <t>نعمات القطيش</t>
  </si>
  <si>
    <t>قطاف</t>
  </si>
  <si>
    <t>نعمه طلب</t>
  </si>
  <si>
    <t>نغم جغنون</t>
  </si>
  <si>
    <t>نغم مخلوف</t>
  </si>
  <si>
    <t>نوار الزعبي</t>
  </si>
  <si>
    <t>نور الدين مؤذن</t>
  </si>
  <si>
    <t>نور العيون جابر</t>
  </si>
  <si>
    <t>نور المحايري</t>
  </si>
  <si>
    <t>نور حمود</t>
  </si>
  <si>
    <t>رضية</t>
  </si>
  <si>
    <t>نور عبدالقادر</t>
  </si>
  <si>
    <t>طيبه</t>
  </si>
  <si>
    <t>هاله صوفان</t>
  </si>
  <si>
    <t>هبا الخطيب</t>
  </si>
  <si>
    <t>هبه الداهوك</t>
  </si>
  <si>
    <t>هبه الطويل</t>
  </si>
  <si>
    <t>هبه العقاد</t>
  </si>
  <si>
    <t>هبه اليوسف</t>
  </si>
  <si>
    <t xml:space="preserve">هبه خير </t>
  </si>
  <si>
    <t>هديل ابو لبده</t>
  </si>
  <si>
    <t xml:space="preserve"> ياسر</t>
  </si>
  <si>
    <t>هنا نكد</t>
  </si>
  <si>
    <t>هوينده شرف الدين</t>
  </si>
  <si>
    <t>هيا الهواش</t>
  </si>
  <si>
    <t>هيفين باجاري</t>
  </si>
  <si>
    <t>ولاء بوادي</t>
  </si>
  <si>
    <t>ولاء فرحات</t>
  </si>
  <si>
    <t>ولاء كمال الدين</t>
  </si>
  <si>
    <t>ياسمين الفلاح</t>
  </si>
  <si>
    <t>نور ابوتك</t>
  </si>
  <si>
    <t>اكرام فرهود</t>
  </si>
  <si>
    <t>مريم الشلبي</t>
  </si>
  <si>
    <t>لين شحرور</t>
  </si>
  <si>
    <t>روان المصري</t>
  </si>
  <si>
    <t>عائدة البيضة</t>
  </si>
  <si>
    <t>محمد عرفان</t>
  </si>
  <si>
    <t>هيا معاون</t>
  </si>
  <si>
    <t>سكينة قديسات</t>
  </si>
  <si>
    <t>هديل سبور</t>
  </si>
  <si>
    <t xml:space="preserve">احمد  </t>
  </si>
  <si>
    <t>نورا علوش</t>
  </si>
  <si>
    <t>فهيم</t>
  </si>
  <si>
    <t>غفران شعبان</t>
  </si>
  <si>
    <t>فتاة</t>
  </si>
  <si>
    <t>لينا كمال الدين</t>
  </si>
  <si>
    <t>براءة حمود</t>
  </si>
  <si>
    <t>اسماء تقوى</t>
  </si>
  <si>
    <t>نور الهدى تواتي</t>
  </si>
  <si>
    <t>حنان الشوفي</t>
  </si>
  <si>
    <t>الاء مصة</t>
  </si>
  <si>
    <t>عبير وردة</t>
  </si>
  <si>
    <t xml:space="preserve">فضيلة قدور </t>
  </si>
  <si>
    <t>هوله</t>
  </si>
  <si>
    <t>راما حافط</t>
  </si>
  <si>
    <t>هديل</t>
  </si>
  <si>
    <t>ابتهال الخطيب</t>
  </si>
  <si>
    <t>اجواء مصلح</t>
  </si>
  <si>
    <t>غانه</t>
  </si>
  <si>
    <t>اروه الفواخيري</t>
  </si>
  <si>
    <t>اروى سته جي</t>
  </si>
  <si>
    <t>اوسامه</t>
  </si>
  <si>
    <t>مياس</t>
  </si>
  <si>
    <t>اريج جردي</t>
  </si>
  <si>
    <t>اسراء البديرة</t>
  </si>
  <si>
    <t>محيز</t>
  </si>
  <si>
    <t>اسراء التقي</t>
  </si>
  <si>
    <t>اسراء الرفاعي</t>
  </si>
  <si>
    <t>اسراء العبيد</t>
  </si>
  <si>
    <t>اسراء توتني</t>
  </si>
  <si>
    <t>اسراء غايرلي</t>
  </si>
  <si>
    <t>اسعاف خليل</t>
  </si>
  <si>
    <t>اسلام البدراني</t>
  </si>
  <si>
    <t>اسماء الحمدان</t>
  </si>
  <si>
    <t>اسماء الصلبي</t>
  </si>
  <si>
    <t>اسماء خضيرة</t>
  </si>
  <si>
    <t>اسيا عثمان</t>
  </si>
  <si>
    <t>عصريه</t>
  </si>
  <si>
    <t>اسيما نفيس</t>
  </si>
  <si>
    <t>اسيمه علي</t>
  </si>
  <si>
    <t>اعتدال الخن</t>
  </si>
  <si>
    <t>اعتدال بلول</t>
  </si>
  <si>
    <t>افتكار شرف</t>
  </si>
  <si>
    <t>اكابر هنيدي</t>
  </si>
  <si>
    <t>الاء الزرازره</t>
  </si>
  <si>
    <t>الاء الكاتب</t>
  </si>
  <si>
    <t>الاء المجاهد</t>
  </si>
  <si>
    <t>محمدكمال</t>
  </si>
  <si>
    <t>الاء المصطفى</t>
  </si>
  <si>
    <t>الاء حجازي</t>
  </si>
  <si>
    <t>الاء شعبان</t>
  </si>
  <si>
    <t>الاء موسى</t>
  </si>
  <si>
    <t>الاء نصر</t>
  </si>
  <si>
    <t>الاء هواري</t>
  </si>
  <si>
    <t>الزهراء حسن</t>
  </si>
  <si>
    <t>الفت بوحسون</t>
  </si>
  <si>
    <t>راؤف</t>
  </si>
  <si>
    <t>ذهبيه</t>
  </si>
  <si>
    <t>الفت شدود</t>
  </si>
  <si>
    <t>اماني المقداد</t>
  </si>
  <si>
    <t>اماني بطحه</t>
  </si>
  <si>
    <t>امل الرفاعي</t>
  </si>
  <si>
    <t>امنة دقو</t>
  </si>
  <si>
    <t>امنة محمد</t>
  </si>
  <si>
    <t>امنه طالب</t>
  </si>
  <si>
    <t>امنه غاليه الصفدي</t>
  </si>
  <si>
    <t>اميره صالح</t>
  </si>
  <si>
    <t>مفلح</t>
  </si>
  <si>
    <t>اميره معطي</t>
  </si>
  <si>
    <t>اميمه الطحان</t>
  </si>
  <si>
    <t>اميمه جراح</t>
  </si>
  <si>
    <t>اناس شيخه</t>
  </si>
  <si>
    <t>اناس مصطفى</t>
  </si>
  <si>
    <t>انسام احمد</t>
  </si>
  <si>
    <t>انطوانيت رزق</t>
  </si>
  <si>
    <t>انغام عدبه</t>
  </si>
  <si>
    <t>انيسه شدود</t>
  </si>
  <si>
    <t>سارينا</t>
  </si>
  <si>
    <t>ايات العلدوني</t>
  </si>
  <si>
    <t>ايات بياض</t>
  </si>
  <si>
    <t>ايات درويش</t>
  </si>
  <si>
    <t>ايات شعيريه</t>
  </si>
  <si>
    <t>ايات طالب</t>
  </si>
  <si>
    <t>اية هدية</t>
  </si>
  <si>
    <t>ايمان الحجلي</t>
  </si>
  <si>
    <t>ايمان الزعبي</t>
  </si>
  <si>
    <t>ايمان الشيخ قويدر</t>
  </si>
  <si>
    <t>ايمان المعدنلي</t>
  </si>
  <si>
    <t>ايمان أسعد</t>
  </si>
  <si>
    <t>ايمان مريري</t>
  </si>
  <si>
    <t>ايناس الحمصي</t>
  </si>
  <si>
    <t>ايه الرهونجي</t>
  </si>
  <si>
    <t>ايه المحاسنه</t>
  </si>
  <si>
    <t>ايه سليمان</t>
  </si>
  <si>
    <t>إيناس البواب</t>
  </si>
  <si>
    <t>باسل أسد غزال</t>
  </si>
  <si>
    <t>باسمه عزوز</t>
  </si>
  <si>
    <t>بانه محمد</t>
  </si>
  <si>
    <t>بتول جوهره</t>
  </si>
  <si>
    <t>حكماة</t>
  </si>
  <si>
    <t>بثينه ابوقاسم</t>
  </si>
  <si>
    <t>بثينه الظواهري</t>
  </si>
  <si>
    <t>بثينه عراط</t>
  </si>
  <si>
    <t>براء عبدالعزيز</t>
  </si>
  <si>
    <t>محمدراشد</t>
  </si>
  <si>
    <t>براءة حاج حسن</t>
  </si>
  <si>
    <t>براءه الدهبي</t>
  </si>
  <si>
    <t>براءه السيبراني</t>
  </si>
  <si>
    <t>براءه العواجي</t>
  </si>
  <si>
    <t>براءه زريق</t>
  </si>
  <si>
    <t>برلنت سلوم</t>
  </si>
  <si>
    <t>بسمة الموصللي</t>
  </si>
  <si>
    <t>بسمة حاج علي</t>
  </si>
  <si>
    <t>بشرى الاباظه</t>
  </si>
  <si>
    <t>بشرى الفاعوري</t>
  </si>
  <si>
    <t>بشرى المصري</t>
  </si>
  <si>
    <t>بشرى عبد القادر</t>
  </si>
  <si>
    <t>بهيره منذر</t>
  </si>
  <si>
    <t>تبارك الموسى</t>
  </si>
  <si>
    <t>تغريد الفروح</t>
  </si>
  <si>
    <t>عطا</t>
  </si>
  <si>
    <t>تقى محمود</t>
  </si>
  <si>
    <t>تهاني أبو الحطب</t>
  </si>
  <si>
    <t>تيماء النبواني</t>
  </si>
  <si>
    <t>خزامه</t>
  </si>
  <si>
    <t>ثراء بركه</t>
  </si>
  <si>
    <t>ثروت حمدان</t>
  </si>
  <si>
    <t>ثناء محمود</t>
  </si>
  <si>
    <t>ثنيه الناصر</t>
  </si>
  <si>
    <t>جاكلين حاطوم</t>
  </si>
  <si>
    <t>جزيل الياس</t>
  </si>
  <si>
    <t>عبد المسيح</t>
  </si>
  <si>
    <t>جمانه القده</t>
  </si>
  <si>
    <t>جمانه خلف زين الدين</t>
  </si>
  <si>
    <t>جمانه دحلا</t>
  </si>
  <si>
    <t>جودي العبسي الجندي</t>
  </si>
  <si>
    <t>محمد إياد</t>
  </si>
  <si>
    <t>جودي حسواني</t>
  </si>
  <si>
    <t>جودي كريشان</t>
  </si>
  <si>
    <t>لبابه</t>
  </si>
  <si>
    <t>حسن ريحه</t>
  </si>
  <si>
    <t>حسناء الطرح</t>
  </si>
  <si>
    <t>صافي</t>
  </si>
  <si>
    <t>حليمه العبدالله الجنيد</t>
  </si>
  <si>
    <t>حمده غصن</t>
  </si>
  <si>
    <t>حنان القواريط</t>
  </si>
  <si>
    <t>حنان حماد</t>
  </si>
  <si>
    <t>محمد جوهر</t>
  </si>
  <si>
    <t>حنان صالح</t>
  </si>
  <si>
    <t>حنان لطفي</t>
  </si>
  <si>
    <t>حنان ملاعب</t>
  </si>
  <si>
    <t>حنين النجار</t>
  </si>
  <si>
    <t>حنين دالي</t>
  </si>
  <si>
    <t>حياة المحروس</t>
  </si>
  <si>
    <t>خلود دياب</t>
  </si>
  <si>
    <t>خلود غميض</t>
  </si>
  <si>
    <t>دارين ابراهيم</t>
  </si>
  <si>
    <t>وسيم</t>
  </si>
  <si>
    <t>دالين اسود</t>
  </si>
  <si>
    <t>دانه سليك</t>
  </si>
  <si>
    <t>دانيا شيخ الارض</t>
  </si>
  <si>
    <t>دجانة محيسن</t>
  </si>
  <si>
    <t>مرضيه</t>
  </si>
  <si>
    <t>دعاء السيد</t>
  </si>
  <si>
    <t>دعاء حميد</t>
  </si>
  <si>
    <t>دعاء دركشلي</t>
  </si>
  <si>
    <t>دعاء شبيب</t>
  </si>
  <si>
    <t>دعاء علي خلوصي</t>
  </si>
  <si>
    <t>دعاء ملحم</t>
  </si>
  <si>
    <t>دلال حسين</t>
  </si>
  <si>
    <t>دلال غزال</t>
  </si>
  <si>
    <t>دلال غصن</t>
  </si>
  <si>
    <t>دنيا الجط</t>
  </si>
  <si>
    <t>اجيه</t>
  </si>
  <si>
    <t>دنيا السيده</t>
  </si>
  <si>
    <t>دونيز رهوان</t>
  </si>
  <si>
    <t>ديالا اندراوس</t>
  </si>
  <si>
    <t>مدلين</t>
  </si>
  <si>
    <t>ديانا الشيخ برنيه</t>
  </si>
  <si>
    <t>ديانا صقر</t>
  </si>
  <si>
    <t>ديما جردي</t>
  </si>
  <si>
    <t>ميلو</t>
  </si>
  <si>
    <t>دينا علي</t>
  </si>
  <si>
    <t>رؤى اسحق</t>
  </si>
  <si>
    <t>فائق</t>
  </si>
  <si>
    <t>وصاله</t>
  </si>
  <si>
    <t>رؤى الدرويش</t>
  </si>
  <si>
    <t>رؤى شمحل</t>
  </si>
  <si>
    <t>رؤى مصمص</t>
  </si>
  <si>
    <t>راغدة شاهين</t>
  </si>
  <si>
    <t>راما اسعد</t>
  </si>
  <si>
    <t>عبد الحسيب</t>
  </si>
  <si>
    <t>راما الامير</t>
  </si>
  <si>
    <t>راما عابدين</t>
  </si>
  <si>
    <t>راما فضه</t>
  </si>
  <si>
    <t>راما كحلوس</t>
  </si>
  <si>
    <t>رانية الحلاق</t>
  </si>
  <si>
    <t>ربا الاطرش</t>
  </si>
  <si>
    <t>ربا صباغ</t>
  </si>
  <si>
    <t>محمد عزت</t>
  </si>
  <si>
    <t>رتوه الساعي</t>
  </si>
  <si>
    <t>رزان الحاج حسين</t>
  </si>
  <si>
    <t>رزان موسى</t>
  </si>
  <si>
    <t>رشا الجباوي</t>
  </si>
  <si>
    <t>رشا أبوعاصي</t>
  </si>
  <si>
    <t>رشا سكيكر</t>
  </si>
  <si>
    <t>رشا سويد</t>
  </si>
  <si>
    <t>رشا شحاده</t>
  </si>
  <si>
    <t>رشا محمد</t>
  </si>
  <si>
    <t>ديوب</t>
  </si>
  <si>
    <t>مثيلا</t>
  </si>
  <si>
    <t>رضوه المفلح</t>
  </si>
  <si>
    <t>رغاب ناخوز</t>
  </si>
  <si>
    <t>رغد الحايك</t>
  </si>
  <si>
    <t>رغد الحسنيه</t>
  </si>
  <si>
    <t>رغد جبر</t>
  </si>
  <si>
    <t>حموده</t>
  </si>
  <si>
    <t>رغد حمامي</t>
  </si>
  <si>
    <t>رغد مرشاق</t>
  </si>
  <si>
    <t>رقيا عبدالفتاح</t>
  </si>
  <si>
    <t>رقيه ابوحويلي</t>
  </si>
  <si>
    <t>رنا أبوعائشه</t>
  </si>
  <si>
    <t>رنا جماهيري</t>
  </si>
  <si>
    <t>رنيم الفوال</t>
  </si>
  <si>
    <t>رهام شدود</t>
  </si>
  <si>
    <t>جوزفين</t>
  </si>
  <si>
    <t>رهام صقر</t>
  </si>
  <si>
    <t>رهف أبوركبه</t>
  </si>
  <si>
    <t>رهف عيسى</t>
  </si>
  <si>
    <t>رهف كحاله</t>
  </si>
  <si>
    <t>روئه كيلاني</t>
  </si>
  <si>
    <t>روان احمد</t>
  </si>
  <si>
    <t>راجي</t>
  </si>
  <si>
    <t>روزان علاءالدين</t>
  </si>
  <si>
    <t>رولا حيدر</t>
  </si>
  <si>
    <t>رولا سيد احمد</t>
  </si>
  <si>
    <t>عبد الباقي</t>
  </si>
  <si>
    <t>ريم الحمد</t>
  </si>
  <si>
    <t>ريم العثمان</t>
  </si>
  <si>
    <t>ريم القداح</t>
  </si>
  <si>
    <t>ريم ضايع</t>
  </si>
  <si>
    <t>ريم كريزان</t>
  </si>
  <si>
    <t>ريم ناصوري</t>
  </si>
  <si>
    <t>ريم نصر</t>
  </si>
  <si>
    <t>ريم نعسان</t>
  </si>
  <si>
    <t>ريم يعقوب</t>
  </si>
  <si>
    <t>ريما المنصور</t>
  </si>
  <si>
    <t>ريما ديوب</t>
  </si>
  <si>
    <t>زهور حريب</t>
  </si>
  <si>
    <t>زينب الصعيدي</t>
  </si>
  <si>
    <t>زينب رضا</t>
  </si>
  <si>
    <t>زينب زيفه</t>
  </si>
  <si>
    <t>زينة محمد</t>
  </si>
  <si>
    <t>سارة القصاص</t>
  </si>
  <si>
    <t>ساره الحريري</t>
  </si>
  <si>
    <t>ساره عوض</t>
  </si>
  <si>
    <t>سارية المليجي</t>
  </si>
  <si>
    <t>سحر فهد</t>
  </si>
  <si>
    <t>سعاد الحاج سعيد</t>
  </si>
  <si>
    <t>سعيده علي</t>
  </si>
  <si>
    <t>سلفانا كرباج</t>
  </si>
  <si>
    <t>سلمى القصاب</t>
  </si>
  <si>
    <t>سلوى العرنوس</t>
  </si>
  <si>
    <t>سليمان الخطاب</t>
  </si>
  <si>
    <t>سميه السيد</t>
  </si>
  <si>
    <t>سندس العلي</t>
  </si>
  <si>
    <t>سها حداد</t>
  </si>
  <si>
    <t>سهى ابوحلا</t>
  </si>
  <si>
    <t>سهير عباس</t>
  </si>
  <si>
    <t>سوار الجوهري</t>
  </si>
  <si>
    <t>سوسن السعيد</t>
  </si>
  <si>
    <t>سبته</t>
  </si>
  <si>
    <t>سوسن الطه</t>
  </si>
  <si>
    <t>سوسن جوهره</t>
  </si>
  <si>
    <t>شاديا خضر</t>
  </si>
  <si>
    <t>شذا العلي</t>
  </si>
  <si>
    <t>شذى الخمري</t>
  </si>
  <si>
    <t>شذى شموط</t>
  </si>
  <si>
    <t>شهيره الطحان</t>
  </si>
  <si>
    <t>شيماء فرهود</t>
  </si>
  <si>
    <t>صبا سلمان</t>
  </si>
  <si>
    <t>صباح التيناوي</t>
  </si>
  <si>
    <t>صفا شوربه</t>
  </si>
  <si>
    <t>صفا ضويحي</t>
  </si>
  <si>
    <t>صفاء كريم</t>
  </si>
  <si>
    <t>صفيه جاموس</t>
  </si>
  <si>
    <t>ضحى الحمصي</t>
  </si>
  <si>
    <t>ضحى النصيرات</t>
  </si>
  <si>
    <t>ضحى عباس</t>
  </si>
  <si>
    <t>ضحى كيوان</t>
  </si>
  <si>
    <t>خطار</t>
  </si>
  <si>
    <t>عالية الحبال</t>
  </si>
  <si>
    <t>محمدنورالدين</t>
  </si>
  <si>
    <t>عبد الرحمن رشيد</t>
  </si>
  <si>
    <t>عبير النمر</t>
  </si>
  <si>
    <t>عبير ناصر</t>
  </si>
  <si>
    <t>عتاب قرموشي</t>
  </si>
  <si>
    <t>عزيزة الخطيب</t>
  </si>
  <si>
    <t>عصمت الفارس</t>
  </si>
  <si>
    <t>عفراء الطحان</t>
  </si>
  <si>
    <t>عفراء بالي</t>
  </si>
  <si>
    <t>عفراء عبدربو</t>
  </si>
  <si>
    <t>علا حمود</t>
  </si>
  <si>
    <t>علا خليل</t>
  </si>
  <si>
    <t>علا سلمون</t>
  </si>
  <si>
    <t>علوان ريحان</t>
  </si>
  <si>
    <t>برده</t>
  </si>
  <si>
    <t>علي سلمان</t>
  </si>
  <si>
    <t>عليا محمدعلي</t>
  </si>
  <si>
    <t>عنود ايوب</t>
  </si>
  <si>
    <t>غالية الاغواني</t>
  </si>
  <si>
    <t>غاليه حكيم</t>
  </si>
  <si>
    <t>غرام المحمد</t>
  </si>
  <si>
    <t>غصون ابوكيف</t>
  </si>
  <si>
    <t>محمدصياح</t>
  </si>
  <si>
    <t>غصون فرهود</t>
  </si>
  <si>
    <t>غفران الحاج</t>
  </si>
  <si>
    <t>غفران قرطه</t>
  </si>
  <si>
    <t>فاديا مطر</t>
  </si>
  <si>
    <t>فاديه النزال</t>
  </si>
  <si>
    <t>أيوب</t>
  </si>
  <si>
    <t>رفقه</t>
  </si>
  <si>
    <t>فاطمة الخلف</t>
  </si>
  <si>
    <t>فاطمة السلوم</t>
  </si>
  <si>
    <t>فاطمة العلي</t>
  </si>
  <si>
    <t>فاطمة المطلق</t>
  </si>
  <si>
    <t>فاطمة الهمس</t>
  </si>
  <si>
    <t>فاطمة ناصر الدين</t>
  </si>
  <si>
    <t>فاطمه الابير</t>
  </si>
  <si>
    <t>فاطمه جرار</t>
  </si>
  <si>
    <t>فاطمه حيدر</t>
  </si>
  <si>
    <t>فاطمه ريحان</t>
  </si>
  <si>
    <t>فاطمه سنوبر</t>
  </si>
  <si>
    <t>فرح الدعاس</t>
  </si>
  <si>
    <t>فرح سليمان</t>
  </si>
  <si>
    <t>فرح عنتابلي</t>
  </si>
  <si>
    <t>فردوس عيسى</t>
  </si>
  <si>
    <t>فضه الاشقر</t>
  </si>
  <si>
    <t>كارلا سليق</t>
  </si>
  <si>
    <t>احمد بلال</t>
  </si>
  <si>
    <t>كارولين محفوض</t>
  </si>
  <si>
    <t>كميليا عامر</t>
  </si>
  <si>
    <t>عسكريه</t>
  </si>
  <si>
    <t>كنانه طعمه</t>
  </si>
  <si>
    <t>كوثر طربوش</t>
  </si>
  <si>
    <t>لبنى العبد الرزاق</t>
  </si>
  <si>
    <t>لطيفه العبده</t>
  </si>
  <si>
    <t>لطيفه طراش</t>
  </si>
  <si>
    <t>ضياءالدين</t>
  </si>
  <si>
    <t>لما البزره</t>
  </si>
  <si>
    <t>لما القريمه</t>
  </si>
  <si>
    <t>لمى الشمعه</t>
  </si>
  <si>
    <t>محمد نسيب</t>
  </si>
  <si>
    <t>لميس الاباظة</t>
  </si>
  <si>
    <t>لميس الفارس</t>
  </si>
  <si>
    <t>لوتس خضور</t>
  </si>
  <si>
    <t>لورا الاحمد</t>
  </si>
  <si>
    <t>ميلان</t>
  </si>
  <si>
    <t>لوسي نوح</t>
  </si>
  <si>
    <t>دانيل</t>
  </si>
  <si>
    <t>ليلى فرج</t>
  </si>
  <si>
    <t>جادالله</t>
  </si>
  <si>
    <t>ليليان أبو حلا</t>
  </si>
  <si>
    <t>ليليان خضر</t>
  </si>
  <si>
    <t>لينا ابو صعب</t>
  </si>
  <si>
    <t>لينا حسين</t>
  </si>
  <si>
    <t>لينا عزالرجال</t>
  </si>
  <si>
    <t>ماجد المحاميد</t>
  </si>
  <si>
    <t>مادلين زهرالدين</t>
  </si>
  <si>
    <t>ماري الأحمر</t>
  </si>
  <si>
    <t>زهوة</t>
  </si>
  <si>
    <t>مايا شلش</t>
  </si>
  <si>
    <t>مثايل الشيخ</t>
  </si>
  <si>
    <t>مجدلين نصر</t>
  </si>
  <si>
    <t>مرح خميس</t>
  </si>
  <si>
    <t>مرح طاهر</t>
  </si>
  <si>
    <t>مرح علي</t>
  </si>
  <si>
    <t>زين</t>
  </si>
  <si>
    <t>مرح عمر</t>
  </si>
  <si>
    <t>ايسر</t>
  </si>
  <si>
    <t>مروة الشربجي</t>
  </si>
  <si>
    <t>مروة الشويتي</t>
  </si>
  <si>
    <t>مروه الفرخ</t>
  </si>
  <si>
    <t>مريم المرعي</t>
  </si>
  <si>
    <t>مريم جربنده</t>
  </si>
  <si>
    <t>مريم عمار</t>
  </si>
  <si>
    <t>معالي جومر</t>
  </si>
  <si>
    <t>عبيده</t>
  </si>
  <si>
    <t>ملاك خطاب</t>
  </si>
  <si>
    <t>ملداء الاخرس</t>
  </si>
  <si>
    <t>منال الصفير</t>
  </si>
  <si>
    <t>منال جولان</t>
  </si>
  <si>
    <t>بهيج</t>
  </si>
  <si>
    <t>منال دركزنلي</t>
  </si>
  <si>
    <t>منال رزوق</t>
  </si>
  <si>
    <t>منال عدس</t>
  </si>
  <si>
    <t>منال عز الدين الصغير</t>
  </si>
  <si>
    <t>منى الشاوي</t>
  </si>
  <si>
    <t>منى النعمان</t>
  </si>
  <si>
    <t>منى أبو شلة</t>
  </si>
  <si>
    <t>عذره</t>
  </si>
  <si>
    <t>مي رزمه</t>
  </si>
  <si>
    <t>مي مقصود</t>
  </si>
  <si>
    <t>مياده قريطم</t>
  </si>
  <si>
    <t>ميريل الصيرفي</t>
  </si>
  <si>
    <t>ميرين شلغين</t>
  </si>
  <si>
    <t>ميساء ناقور</t>
  </si>
  <si>
    <t>ميسم الجاجه</t>
  </si>
  <si>
    <t>محمدتوفيق</t>
  </si>
  <si>
    <t>فرح</t>
  </si>
  <si>
    <t>ميسون دقاق</t>
  </si>
  <si>
    <t>ميشلين الناقولا</t>
  </si>
  <si>
    <t>جرجي</t>
  </si>
  <si>
    <t>نائله البالوش</t>
  </si>
  <si>
    <t>نارمين نصر</t>
  </si>
  <si>
    <t>سيطان</t>
  </si>
  <si>
    <t>ناريمان سليمان</t>
  </si>
  <si>
    <t>ميمون</t>
  </si>
  <si>
    <t>ناريمان محمد</t>
  </si>
  <si>
    <t>نانسي غوكه</t>
  </si>
  <si>
    <t>ناهد كنو</t>
  </si>
  <si>
    <t>نايفه داود</t>
  </si>
  <si>
    <t>نجلاء شهاب</t>
  </si>
  <si>
    <t>ندى الحراكي</t>
  </si>
  <si>
    <t>ندى المصري</t>
  </si>
  <si>
    <t>نرمين الحلبي</t>
  </si>
  <si>
    <t>نسرين الدكاك</t>
  </si>
  <si>
    <t>نسرين شلدح</t>
  </si>
  <si>
    <t>نسرين عباس</t>
  </si>
  <si>
    <t>نشأت شهيب</t>
  </si>
  <si>
    <t>معذي</t>
  </si>
  <si>
    <t>فتنه</t>
  </si>
  <si>
    <t>نضال دواه</t>
  </si>
  <si>
    <t>افتخار</t>
  </si>
  <si>
    <t>نغم عبدالخالق</t>
  </si>
  <si>
    <t>نزيرة</t>
  </si>
  <si>
    <t>نغم قسام</t>
  </si>
  <si>
    <t>نهله طالب</t>
  </si>
  <si>
    <t>نور الحبوس</t>
  </si>
  <si>
    <t>نور الحلاق</t>
  </si>
  <si>
    <t>نور العودة الله</t>
  </si>
  <si>
    <t>نور جاموس</t>
  </si>
  <si>
    <t>نور حيدر</t>
  </si>
  <si>
    <t>نور محي الدين</t>
  </si>
  <si>
    <t>نور نجم</t>
  </si>
  <si>
    <t>نور نصرالله</t>
  </si>
  <si>
    <t>نور نضر</t>
  </si>
  <si>
    <t>نورالهدى الصمادي</t>
  </si>
  <si>
    <t>نورالهدى فضل الله</t>
  </si>
  <si>
    <t>نوره عبدالله</t>
  </si>
  <si>
    <t>هاله سعادة</t>
  </si>
  <si>
    <t>هبا خلوف</t>
  </si>
  <si>
    <t>لورنس</t>
  </si>
  <si>
    <t>هبه الايوبي</t>
  </si>
  <si>
    <t>هبه البحش</t>
  </si>
  <si>
    <t>هبه شخاشيرو</t>
  </si>
  <si>
    <t>محمددياب</t>
  </si>
  <si>
    <t>هبه علما</t>
  </si>
  <si>
    <t>هدى المطر</t>
  </si>
  <si>
    <t>هدى كرام</t>
  </si>
  <si>
    <t>سلوة</t>
  </si>
  <si>
    <t>هديل عيسى</t>
  </si>
  <si>
    <t>هزار حلوي</t>
  </si>
  <si>
    <t>هلا العتمة</t>
  </si>
  <si>
    <t>هلا بطحه</t>
  </si>
  <si>
    <t>هلا ناصر</t>
  </si>
  <si>
    <t>هنا خير الدين</t>
  </si>
  <si>
    <t>هناء ابوشاهين</t>
  </si>
  <si>
    <t>هند العبد الله</t>
  </si>
  <si>
    <t>ريد</t>
  </si>
  <si>
    <t>هند حافظ</t>
  </si>
  <si>
    <t>هند علوان</t>
  </si>
  <si>
    <t>وديان الأصفر</t>
  </si>
  <si>
    <t>وفاء المرابع</t>
  </si>
  <si>
    <t>ولاء احكيمه</t>
  </si>
  <si>
    <t>ولاء بطحيش</t>
  </si>
  <si>
    <t>ولاء سنجاب</t>
  </si>
  <si>
    <t>يارا حماده</t>
  </si>
  <si>
    <t>يارا زيتون</t>
  </si>
  <si>
    <t>ياره قزيح</t>
  </si>
  <si>
    <t>ياسمين محمد</t>
  </si>
  <si>
    <t>ياسمين العالول</t>
  </si>
  <si>
    <t>يسرا بلشة</t>
  </si>
  <si>
    <t>نوار خطاب</t>
  </si>
  <si>
    <t>مروى ملقط</t>
  </si>
  <si>
    <t>راما قطان</t>
  </si>
  <si>
    <t>راميا كاظم</t>
  </si>
  <si>
    <t>فاطمة نجم</t>
  </si>
  <si>
    <t>فداء ميهوب</t>
  </si>
  <si>
    <t>مرح الطباع</t>
  </si>
  <si>
    <t>ملك ناعم</t>
  </si>
  <si>
    <t>الاء جبلي</t>
  </si>
  <si>
    <t>رؤى عبد السلام</t>
  </si>
  <si>
    <t>يارا ابراهيم</t>
  </si>
  <si>
    <t>فصل ثاني 2020-2021</t>
  </si>
  <si>
    <t>فصل أول 2021-2022</t>
  </si>
  <si>
    <t>استنفذت بنتيجة امتحانات الفصل الأول للعام 2021-2022</t>
  </si>
  <si>
    <t>استنفذت بنتيجة امتحانات الفصل الثاني للعام 2020-2021</t>
  </si>
  <si>
    <t>الفصل الأول من العام الدراسي 2021-2022</t>
  </si>
  <si>
    <t>رشا اسماعيل</t>
  </si>
  <si>
    <t>نقولا</t>
  </si>
  <si>
    <t>نبيهة</t>
  </si>
  <si>
    <t>ساره قرعوني</t>
  </si>
  <si>
    <t>بلسم سعود</t>
  </si>
  <si>
    <t>جانيت الخزعل</t>
  </si>
  <si>
    <t>حنين زكريا</t>
  </si>
  <si>
    <t>سلطانة</t>
  </si>
  <si>
    <t>ربيعة القهوجي</t>
  </si>
  <si>
    <t>رشا صقور</t>
  </si>
  <si>
    <t>رلى عباس</t>
  </si>
  <si>
    <t>رهف المعيوف</t>
  </si>
  <si>
    <t>روعة حسون</t>
  </si>
  <si>
    <t>زهرة كاظم</t>
  </si>
  <si>
    <t>عتوك</t>
  </si>
  <si>
    <t>علا سعيد</t>
  </si>
  <si>
    <t>لما خلوف</t>
  </si>
  <si>
    <t>ماريا العوابدة</t>
  </si>
  <si>
    <t>جول</t>
  </si>
  <si>
    <t>مروى الحمصي</t>
  </si>
  <si>
    <t>محمد عبد القادر</t>
  </si>
  <si>
    <t>نادين الحموي</t>
  </si>
  <si>
    <t>نضال الحاج علي</t>
  </si>
  <si>
    <t>ولاء زيدان</t>
  </si>
  <si>
    <t>B</t>
  </si>
  <si>
    <t>A</t>
  </si>
  <si>
    <t>الاستنفاذ</t>
  </si>
  <si>
    <t>الاستمارة الخاصة بتسجيل طلاب برنامج رياض الأطفال في الفصل الثاني للعام الدراسي 2022/2021</t>
  </si>
  <si>
    <t xml:space="preserve">                                                       المقررات المسجلة في الفصل الثاني للعام الدراسي 2021/ 2022
ملاحظة 1:تقع اختيار جميع هذه المقررات على مسؤولية الطالب.
ملاحظة 2 :لا تعدل هذه المقررات أو يضاف تسجيل أي مقرر بعد تسديد الرسوم وتثبيت التسجيل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</si>
</sst>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ل.س.‏&quot;"/>
    <numFmt numFmtId="165" formatCode="[$-1010000]yyyy/mm/dd;@"/>
  </numFmts>
  <fonts count="106" x14ac:knownFonts="1">
    <font>
      <sz val="11"/>
      <color theme="1"/>
      <name val="Calibri"/>
      <family val="2"/>
      <scheme val="minor"/>
    </font>
    <font>
      <b/>
      <sz val="10"/>
      <name val="Arial"/>
      <family val="2"/>
    </font>
    <font>
      <b/>
      <sz val="16"/>
      <name val="Arial"/>
      <family val="2"/>
    </font>
    <font>
      <b/>
      <sz val="12"/>
      <name val="Arial"/>
      <family val="2"/>
    </font>
    <font>
      <sz val="10"/>
      <color indexed="8"/>
      <name val="Arial"/>
      <family val="2"/>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Calibri"/>
      <family val="2"/>
      <scheme val="minor"/>
    </font>
    <font>
      <u/>
      <sz val="10"/>
      <color theme="10"/>
      <name val="Arial"/>
      <family val="2"/>
    </font>
    <font>
      <sz val="11"/>
      <color rgb="FFFF0000"/>
      <name val="Calibri"/>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Calibri"/>
      <family val="2"/>
      <scheme val="minor"/>
    </font>
    <font>
      <b/>
      <sz val="12"/>
      <color theme="1"/>
      <name val="Calibri"/>
      <family val="2"/>
      <scheme val="minor"/>
    </font>
    <font>
      <b/>
      <sz val="12"/>
      <color rgb="FFFF0000"/>
      <name val="Calibri"/>
      <family val="2"/>
      <scheme val="minor"/>
    </font>
    <font>
      <b/>
      <sz val="14"/>
      <color theme="1"/>
      <name val="Calibri"/>
      <family val="2"/>
      <scheme val="minor"/>
    </font>
    <font>
      <b/>
      <sz val="12"/>
      <color theme="1"/>
      <name val="Sakkal Majalla"/>
    </font>
    <font>
      <b/>
      <sz val="16"/>
      <color theme="0"/>
      <name val="Arial"/>
      <family val="2"/>
    </font>
    <font>
      <b/>
      <sz val="11"/>
      <name val="Calibri"/>
      <family val="2"/>
      <scheme val="minor"/>
    </font>
    <font>
      <sz val="11"/>
      <name val="Calibri"/>
      <family val="2"/>
      <scheme val="minor"/>
    </font>
    <font>
      <b/>
      <sz val="14"/>
      <color theme="0"/>
      <name val="Calibri"/>
      <family val="2"/>
      <scheme val="minor"/>
    </font>
    <font>
      <b/>
      <sz val="14"/>
      <color theme="8" tint="-0.249977111117893"/>
      <name val="Calibri"/>
      <family val="2"/>
      <scheme val="minor"/>
    </font>
    <font>
      <b/>
      <sz val="12"/>
      <name val="Calibri"/>
      <family val="2"/>
      <scheme val="minor"/>
    </font>
    <font>
      <b/>
      <sz val="12"/>
      <color theme="8" tint="-0.249977111117893"/>
      <name val="Calibri"/>
      <family val="2"/>
      <scheme val="minor"/>
    </font>
    <font>
      <b/>
      <sz val="16"/>
      <color theme="1"/>
      <name val="Calibri"/>
      <family val="2"/>
      <scheme val="minor"/>
    </font>
    <font>
      <sz val="14"/>
      <color theme="10"/>
      <name val="Arial"/>
      <family val="2"/>
    </font>
    <font>
      <b/>
      <sz val="14"/>
      <color theme="7" tint="0.59999389629810485"/>
      <name val="Calibri"/>
      <family val="2"/>
      <scheme val="minor"/>
    </font>
    <font>
      <b/>
      <u/>
      <sz val="12"/>
      <color theme="10"/>
      <name val="Arial"/>
      <family val="2"/>
    </font>
    <font>
      <sz val="16"/>
      <color theme="1"/>
      <name val="Calibri"/>
      <family val="2"/>
      <scheme val="minor"/>
    </font>
    <font>
      <b/>
      <sz val="14"/>
      <name val="Calibri"/>
      <family val="2"/>
      <scheme val="minor"/>
    </font>
    <font>
      <b/>
      <sz val="12"/>
      <color theme="0"/>
      <name val="Arial"/>
      <family val="2"/>
    </font>
    <font>
      <b/>
      <sz val="16"/>
      <color theme="0"/>
      <name val="Calibri"/>
      <family val="2"/>
      <scheme val="minor"/>
    </font>
    <font>
      <sz val="12"/>
      <color theme="0"/>
      <name val="Calibri"/>
      <family val="2"/>
      <scheme val="minor"/>
    </font>
    <font>
      <b/>
      <sz val="13"/>
      <color rgb="FFFF0000"/>
      <name val="Calibri"/>
      <family val="2"/>
      <scheme val="minor"/>
    </font>
    <font>
      <b/>
      <sz val="8"/>
      <name val="Calibri"/>
      <family val="2"/>
      <scheme val="minor"/>
    </font>
    <font>
      <sz val="8"/>
      <color theme="1"/>
      <name val="Calibri"/>
      <family val="2"/>
      <scheme val="minor"/>
    </font>
    <font>
      <b/>
      <sz val="16"/>
      <color theme="1"/>
      <name val="Sakkal Majalla"/>
    </font>
    <font>
      <sz val="11"/>
      <color theme="5" tint="0.79998168889431442"/>
      <name val="Calibri"/>
      <family val="2"/>
      <scheme val="minor"/>
    </font>
    <font>
      <b/>
      <sz val="11"/>
      <color theme="5" tint="0.79998168889431442"/>
      <name val="Arial"/>
      <family val="2"/>
    </font>
    <font>
      <sz val="14"/>
      <color theme="1"/>
      <name val="Sakkal Majalla"/>
    </font>
    <font>
      <sz val="11"/>
      <color theme="1"/>
      <name val="Sakkal Majalla"/>
    </font>
    <font>
      <b/>
      <sz val="18"/>
      <color theme="1"/>
      <name val="Sakkal Majalla"/>
    </font>
    <font>
      <b/>
      <sz val="14"/>
      <color rgb="FFFF0000"/>
      <name val="Sakkal Majalla"/>
    </font>
    <font>
      <b/>
      <sz val="14"/>
      <color theme="1"/>
      <name val="Sakkal Majalla"/>
    </font>
    <font>
      <b/>
      <u/>
      <sz val="12"/>
      <color theme="10"/>
      <name val="Sakkal Majalla"/>
    </font>
    <font>
      <b/>
      <sz val="16"/>
      <color rgb="FF0070C0"/>
      <name val="Sakkal Majalla"/>
    </font>
    <font>
      <sz val="14"/>
      <color theme="0"/>
      <name val="Sakkal Majalla"/>
    </font>
    <font>
      <b/>
      <u/>
      <sz val="16"/>
      <color theme="0"/>
      <name val="Sakkal Majalla"/>
    </font>
    <font>
      <b/>
      <u/>
      <sz val="14"/>
      <color theme="0"/>
      <name val="Sakkal Majalla"/>
    </font>
    <font>
      <b/>
      <sz val="14"/>
      <color theme="0"/>
      <name val="Sakkal Majalla"/>
    </font>
    <font>
      <b/>
      <sz val="16"/>
      <color rgb="FFFF0000"/>
      <name val="Sakkal Majalla"/>
    </font>
    <font>
      <b/>
      <sz val="18"/>
      <color rgb="FFFF0000"/>
      <name val="Sakkal Majalla"/>
    </font>
    <font>
      <sz val="11"/>
      <color theme="0"/>
      <name val="Sakkal Majalla"/>
    </font>
    <font>
      <sz val="11"/>
      <name val="Sakkal Majalla"/>
    </font>
    <font>
      <sz val="8"/>
      <name val="Calibri"/>
      <family val="2"/>
      <scheme val="minor"/>
    </font>
    <font>
      <b/>
      <sz val="11"/>
      <color theme="0"/>
      <name val="Calibri"/>
      <family val="2"/>
      <scheme val="minor"/>
    </font>
    <font>
      <b/>
      <sz val="12"/>
      <color theme="0"/>
      <name val="Calibri"/>
      <family val="2"/>
      <scheme val="minor"/>
    </font>
    <font>
      <b/>
      <sz val="12"/>
      <color rgb="FF002060"/>
      <name val="Calibri"/>
      <family val="2"/>
      <scheme val="minor"/>
    </font>
    <font>
      <b/>
      <sz val="16"/>
      <color rgb="FF002060"/>
      <name val="Calibri"/>
      <family val="2"/>
      <scheme val="minor"/>
    </font>
    <font>
      <b/>
      <sz val="10"/>
      <color theme="0"/>
      <name val="Arial"/>
      <family val="2"/>
    </font>
    <font>
      <sz val="14"/>
      <name val="Sakkal Majalla"/>
    </font>
    <font>
      <b/>
      <sz val="16"/>
      <color theme="1"/>
      <name val="Arial"/>
      <family val="2"/>
    </font>
    <font>
      <sz val="20"/>
      <color theme="1"/>
      <name val="Arial"/>
      <family val="2"/>
    </font>
    <font>
      <sz val="11"/>
      <color theme="1"/>
      <name val="Arial"/>
      <family val="2"/>
    </font>
    <font>
      <b/>
      <sz val="10"/>
      <color theme="1"/>
      <name val="Arial"/>
      <family val="2"/>
    </font>
    <font>
      <b/>
      <sz val="10"/>
      <color rgb="FF0070C0"/>
      <name val="Arial"/>
      <family val="2"/>
    </font>
    <font>
      <sz val="10"/>
      <color theme="1"/>
      <name val="Arial"/>
      <family val="2"/>
    </font>
    <font>
      <sz val="10"/>
      <color rgb="FF002060"/>
      <name val="Arial"/>
      <family val="2"/>
    </font>
    <font>
      <b/>
      <sz val="16"/>
      <color theme="0"/>
      <name val="Sakkal Majalla"/>
    </font>
    <font>
      <sz val="14"/>
      <color rgb="FFFF0000"/>
      <name val="Sakkal Majalla"/>
    </font>
    <font>
      <b/>
      <sz val="11"/>
      <color rgb="FF002060"/>
      <name val="Arial"/>
      <family val="2"/>
    </font>
    <font>
      <sz val="9"/>
      <color rgb="FFFF0000"/>
      <name val="Calibri"/>
      <family val="2"/>
      <scheme val="minor"/>
    </font>
    <font>
      <sz val="10"/>
      <color rgb="FFFF0000"/>
      <name val="Calibri"/>
      <family val="2"/>
      <scheme val="minor"/>
    </font>
    <font>
      <b/>
      <sz val="11"/>
      <color rgb="FF002060"/>
      <name val="Calibri"/>
      <family val="2"/>
      <scheme val="minor"/>
    </font>
    <font>
      <b/>
      <sz val="8"/>
      <color rgb="FFFF0000"/>
      <name val="Calibri"/>
      <family val="2"/>
      <scheme val="minor"/>
    </font>
    <font>
      <sz val="10"/>
      <color theme="0"/>
      <name val="Arial"/>
      <family val="2"/>
      <charset val="178"/>
    </font>
    <font>
      <u/>
      <sz val="10"/>
      <name val="Arial"/>
      <family val="2"/>
      <charset val="178"/>
    </font>
    <font>
      <sz val="10"/>
      <color theme="1"/>
      <name val="Calibri"/>
      <family val="2"/>
      <charset val="178"/>
      <scheme val="minor"/>
    </font>
    <font>
      <sz val="10"/>
      <name val="Arial"/>
      <family val="2"/>
      <charset val="178"/>
    </font>
    <font>
      <sz val="10"/>
      <color theme="0"/>
      <name val="Calibri"/>
      <family val="2"/>
      <charset val="178"/>
      <scheme val="minor"/>
    </font>
    <font>
      <sz val="10"/>
      <color theme="0"/>
      <name val="Sakkal Majalla"/>
    </font>
    <font>
      <u/>
      <sz val="10"/>
      <color rgb="FF0070C0"/>
      <name val="Arial"/>
      <family val="2"/>
      <charset val="178"/>
    </font>
    <font>
      <sz val="10"/>
      <color rgb="FFFF0000"/>
      <name val="Arial"/>
      <family val="2"/>
      <charset val="178"/>
    </font>
    <font>
      <sz val="10"/>
      <color rgb="FFFF0000"/>
      <name val="Calibri"/>
      <family val="2"/>
      <charset val="178"/>
      <scheme val="minor"/>
    </font>
    <font>
      <sz val="11"/>
      <color theme="0"/>
      <name val="Calibri"/>
      <family val="2"/>
      <charset val="178"/>
      <scheme val="minor"/>
    </font>
    <font>
      <sz val="9"/>
      <color theme="0"/>
      <name val="Calibri"/>
      <family val="2"/>
      <scheme val="minor"/>
    </font>
    <font>
      <sz val="11"/>
      <color theme="0"/>
      <name val="Arial"/>
      <family val="2"/>
      <charset val="178"/>
    </font>
    <font>
      <sz val="11"/>
      <color theme="0"/>
      <name val="Simplified Arabic"/>
      <family val="1"/>
      <charset val="178"/>
    </font>
    <font>
      <sz val="11"/>
      <color theme="0"/>
      <name val="Traditional Arabic"/>
      <family val="1"/>
      <charset val="178"/>
    </font>
    <font>
      <b/>
      <sz val="9"/>
      <color theme="0"/>
      <name val="Calibri"/>
      <family val="2"/>
      <scheme val="minor"/>
    </font>
  </fonts>
  <fills count="29">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3" tint="-0.249977111117893"/>
        <bgColor indexed="64"/>
      </patternFill>
    </fill>
    <fill>
      <patternFill patternType="solid">
        <fgColor rgb="FF002060"/>
        <bgColor indexed="64"/>
      </patternFill>
    </fill>
    <fill>
      <patternFill patternType="solid">
        <fgColor theme="8" tint="-0.499984740745262"/>
        <bgColor indexed="64"/>
      </patternFill>
    </fill>
    <fill>
      <patternFill patternType="solid">
        <fgColor theme="4" tint="0.59999389629810485"/>
        <bgColor indexed="64"/>
      </patternFill>
    </fill>
    <fill>
      <patternFill patternType="solid">
        <fgColor theme="8"/>
        <bgColor indexed="64"/>
      </patternFill>
    </fill>
    <fill>
      <patternFill patternType="solid">
        <fgColor theme="4" tint="0.39997558519241921"/>
        <bgColor indexed="64"/>
      </patternFill>
    </fill>
    <fill>
      <patternFill patternType="solid">
        <fgColor rgb="FF3855A6"/>
        <bgColor indexed="64"/>
      </patternFill>
    </fill>
    <fill>
      <patternFill patternType="solid">
        <fgColor rgb="FFC00000"/>
        <bgColor indexed="64"/>
      </patternFill>
    </fill>
  </fills>
  <borders count="167">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bottom style="medium">
        <color theme="0"/>
      </bottom>
      <diagonal/>
    </border>
    <border>
      <left/>
      <right/>
      <top style="medium">
        <color theme="0"/>
      </top>
      <bottom/>
      <diagonal/>
    </border>
    <border>
      <left style="thin">
        <color indexed="64"/>
      </left>
      <right/>
      <top/>
      <bottom/>
      <diagonal/>
    </border>
    <border>
      <left/>
      <right style="dashed">
        <color indexed="64"/>
      </right>
      <top style="medium">
        <color indexed="64"/>
      </top>
      <bottom/>
      <diagonal/>
    </border>
    <border>
      <left/>
      <right/>
      <top style="dashed">
        <color theme="0"/>
      </top>
      <bottom style="dashed">
        <color theme="0"/>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style="thin">
        <color indexed="64"/>
      </right>
      <top style="medium">
        <color theme="0"/>
      </top>
      <bottom style="medium">
        <color theme="0"/>
      </bottom>
      <diagonal/>
    </border>
    <border>
      <left style="thin">
        <color indexed="64"/>
      </left>
      <right style="thin">
        <color indexed="64"/>
      </right>
      <top style="medium">
        <color theme="0"/>
      </top>
      <bottom style="medium">
        <color theme="0"/>
      </bottom>
      <diagonal/>
    </border>
    <border>
      <left style="thin">
        <color indexed="64"/>
      </left>
      <right style="medium">
        <color indexed="64"/>
      </right>
      <top style="medium">
        <color theme="0"/>
      </top>
      <bottom style="medium">
        <color theme="0"/>
      </bottom>
      <diagonal/>
    </border>
    <border>
      <left style="medium">
        <color indexed="64"/>
      </left>
      <right/>
      <top style="medium">
        <color theme="0"/>
      </top>
      <bottom/>
      <diagonal/>
    </border>
    <border>
      <left/>
      <right style="medium">
        <color indexed="64"/>
      </right>
      <top style="medium">
        <color theme="0"/>
      </top>
      <bottom/>
      <diagonal/>
    </border>
    <border>
      <left style="medium">
        <color indexed="64"/>
      </left>
      <right/>
      <top/>
      <bottom style="medium">
        <color theme="0"/>
      </bottom>
      <diagonal/>
    </border>
    <border>
      <left/>
      <right style="medium">
        <color indexed="64"/>
      </right>
      <top/>
      <bottom style="medium">
        <color theme="0"/>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thin">
        <color theme="0"/>
      </left>
      <right/>
      <top style="medium">
        <color theme="0"/>
      </top>
      <bottom/>
      <diagonal/>
    </border>
    <border>
      <left/>
      <right style="medium">
        <color theme="0"/>
      </right>
      <top style="medium">
        <color theme="0"/>
      </top>
      <bottom/>
      <diagonal/>
    </border>
    <border>
      <left style="thin">
        <color theme="0"/>
      </left>
      <right/>
      <top/>
      <bottom style="dashed">
        <color theme="0"/>
      </bottom>
      <diagonal/>
    </border>
    <border>
      <left/>
      <right style="medium">
        <color theme="0"/>
      </right>
      <top/>
      <bottom style="dashed">
        <color theme="0"/>
      </bottom>
      <diagonal/>
    </border>
    <border>
      <left style="medium">
        <color theme="0"/>
      </left>
      <right/>
      <top style="dashed">
        <color theme="0"/>
      </top>
      <bottom style="dashed">
        <color theme="0"/>
      </bottom>
      <diagonal/>
    </border>
    <border>
      <left/>
      <right style="thin">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double">
        <color indexed="64"/>
      </left>
      <right style="dashed">
        <color indexed="64"/>
      </right>
      <top style="double">
        <color indexed="64"/>
      </top>
      <bottom style="thin">
        <color indexed="64"/>
      </bottom>
      <diagonal/>
    </border>
    <border>
      <left style="medium">
        <color indexed="64"/>
      </left>
      <right style="medium">
        <color indexed="64"/>
      </right>
      <top style="medium">
        <color indexed="64"/>
      </top>
      <bottom/>
      <diagonal/>
    </border>
    <border>
      <left style="dashed">
        <color indexed="64"/>
      </left>
      <right style="medium">
        <color indexed="64"/>
      </right>
      <top style="thin">
        <color indexed="64"/>
      </top>
      <bottom style="medium">
        <color indexed="64"/>
      </bottom>
      <diagonal/>
    </border>
    <border>
      <left style="dashed">
        <color indexed="64"/>
      </left>
      <right style="dashed">
        <color indexed="64"/>
      </right>
      <top/>
      <bottom/>
      <diagonal/>
    </border>
    <border>
      <left style="medium">
        <color indexed="64"/>
      </left>
      <right/>
      <top/>
      <bottom style="thin">
        <color indexed="64"/>
      </bottom>
      <diagonal/>
    </border>
    <border>
      <left style="dashed">
        <color indexed="64"/>
      </left>
      <right style="dashed">
        <color indexed="64"/>
      </right>
      <top style="double">
        <color indexed="64"/>
      </top>
      <bottom style="thin">
        <color indexed="64"/>
      </bottom>
      <diagonal/>
    </border>
    <border>
      <left style="double">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ouble">
        <color auto="1"/>
      </left>
      <right style="dashed">
        <color auto="1"/>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bottom/>
      <diagonal/>
    </border>
    <border>
      <left/>
      <right/>
      <top style="thin">
        <color theme="0"/>
      </top>
      <bottom style="thin">
        <color theme="0"/>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s>
  <cellStyleXfs count="5">
    <xf numFmtId="0" fontId="0" fillId="0" borderId="0"/>
    <xf numFmtId="0" fontId="14" fillId="0" borderId="0" applyNumberFormat="0" applyFill="0" applyBorder="0" applyAlignment="0" applyProtection="0"/>
    <xf numFmtId="0" fontId="10" fillId="0" borderId="0"/>
    <xf numFmtId="0" fontId="11" fillId="0" borderId="0"/>
    <xf numFmtId="0" fontId="4" fillId="0" borderId="0"/>
  </cellStyleXfs>
  <cellXfs count="625">
    <xf numFmtId="0" fontId="0" fillId="0" borderId="0" xfId="0"/>
    <xf numFmtId="0" fontId="0" fillId="0" borderId="0" xfId="0" applyProtection="1">
      <protection hidden="1"/>
    </xf>
    <xf numFmtId="0" fontId="2" fillId="0" borderId="0" xfId="0" applyFont="1" applyProtection="1">
      <protection hidden="1"/>
    </xf>
    <xf numFmtId="0" fontId="15" fillId="0" borderId="0" xfId="0" applyFont="1" applyProtection="1">
      <protection hidden="1"/>
    </xf>
    <xf numFmtId="0" fontId="16" fillId="0" borderId="0" xfId="0" applyFont="1" applyAlignment="1" applyProtection="1">
      <alignment horizontal="center" vertical="center"/>
      <protection hidden="1"/>
    </xf>
    <xf numFmtId="0" fontId="16" fillId="0" borderId="0" xfId="0" applyFont="1" applyProtection="1">
      <protection hidden="1"/>
    </xf>
    <xf numFmtId="0" fontId="17" fillId="0" borderId="0" xfId="0" applyFont="1" applyProtection="1">
      <protection hidden="1"/>
    </xf>
    <xf numFmtId="0" fontId="16" fillId="0" borderId="0" xfId="0" applyFont="1" applyAlignment="1" applyProtection="1">
      <alignment horizontal="center"/>
      <protection hidden="1"/>
    </xf>
    <xf numFmtId="0" fontId="18" fillId="0" borderId="0" xfId="0" applyFont="1" applyAlignment="1" applyProtection="1">
      <alignment vertical="center"/>
      <protection hidden="1"/>
    </xf>
    <xf numFmtId="0" fontId="18" fillId="0" borderId="0" xfId="0" applyFont="1" applyAlignment="1" applyProtection="1">
      <alignment horizontal="right" vertical="center"/>
      <protection hidden="1"/>
    </xf>
    <xf numFmtId="0" fontId="19" fillId="0" borderId="0" xfId="0" applyFont="1" applyAlignment="1" applyProtection="1">
      <alignment vertical="center"/>
      <protection hidden="1"/>
    </xf>
    <xf numFmtId="0" fontId="20" fillId="0" borderId="0" xfId="1" applyFont="1" applyFill="1" applyBorder="1" applyProtection="1">
      <protection hidden="1"/>
    </xf>
    <xf numFmtId="0" fontId="16" fillId="0" borderId="0" xfId="0" applyFont="1" applyAlignment="1" applyProtection="1">
      <alignment horizontal="center" vertical="center" wrapText="1"/>
      <protection hidden="1"/>
    </xf>
    <xf numFmtId="0" fontId="21" fillId="0" borderId="0" xfId="0" applyFont="1" applyAlignment="1" applyProtection="1">
      <alignment vertical="center"/>
      <protection hidden="1"/>
    </xf>
    <xf numFmtId="0" fontId="22" fillId="0" borderId="0" xfId="0" applyFont="1" applyAlignment="1" applyProtection="1">
      <alignment vertical="center"/>
      <protection hidden="1"/>
    </xf>
    <xf numFmtId="0" fontId="23" fillId="0" borderId="0" xfId="0" applyFont="1" applyAlignment="1" applyProtection="1">
      <alignment vertical="center"/>
      <protection hidden="1"/>
    </xf>
    <xf numFmtId="0" fontId="23" fillId="0" borderId="0" xfId="0" applyFont="1" applyAlignment="1" applyProtection="1">
      <alignment vertical="center" shrinkToFit="1"/>
      <protection hidden="1"/>
    </xf>
    <xf numFmtId="0" fontId="23" fillId="0" borderId="0" xfId="0" applyFont="1" applyAlignment="1" applyProtection="1">
      <alignment horizontal="center" vertical="center"/>
      <protection hidden="1"/>
    </xf>
    <xf numFmtId="0" fontId="23" fillId="0" borderId="0" xfId="0" applyFont="1" applyAlignment="1" applyProtection="1">
      <alignment horizontal="right"/>
      <protection hidden="1"/>
    </xf>
    <xf numFmtId="0" fontId="23" fillId="0" borderId="0" xfId="0" applyFont="1" applyAlignment="1" applyProtection="1">
      <alignment horizontal="center"/>
      <protection hidden="1"/>
    </xf>
    <xf numFmtId="0" fontId="24" fillId="0" borderId="0" xfId="0" applyFont="1" applyAlignment="1" applyProtection="1">
      <alignment horizontal="center"/>
      <protection hidden="1"/>
    </xf>
    <xf numFmtId="0" fontId="23" fillId="0" borderId="0" xfId="0" applyFont="1" applyProtection="1">
      <protection hidden="1"/>
    </xf>
    <xf numFmtId="0" fontId="16" fillId="0" borderId="0" xfId="0" applyFont="1" applyAlignment="1" applyProtection="1">
      <alignment horizontal="right"/>
      <protection hidden="1"/>
    </xf>
    <xf numFmtId="0" fontId="25" fillId="0" borderId="0" xfId="0" applyFont="1" applyProtection="1">
      <protection hidden="1"/>
    </xf>
    <xf numFmtId="0" fontId="25" fillId="0" borderId="0" xfId="0" applyFont="1" applyAlignment="1" applyProtection="1">
      <alignment vertical="center" textRotation="90"/>
      <protection hidden="1"/>
    </xf>
    <xf numFmtId="0" fontId="25" fillId="0" borderId="0" xfId="0" applyFont="1" applyAlignment="1" applyProtection="1">
      <alignment vertical="center"/>
      <protection hidden="1"/>
    </xf>
    <xf numFmtId="0" fontId="16" fillId="0" borderId="0" xfId="0" applyFont="1" applyAlignment="1" applyProtection="1">
      <alignment vertical="center" wrapText="1"/>
      <protection hidden="1"/>
    </xf>
    <xf numFmtId="0" fontId="26" fillId="0" borderId="0" xfId="0" applyFont="1" applyAlignment="1" applyProtection="1">
      <alignment shrinkToFit="1"/>
      <protection hidden="1"/>
    </xf>
    <xf numFmtId="0" fontId="27" fillId="0" borderId="0" xfId="0" applyFont="1" applyProtection="1">
      <protection hidden="1"/>
    </xf>
    <xf numFmtId="0" fontId="28"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1" fillId="3" borderId="9"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protection hidden="1"/>
    </xf>
    <xf numFmtId="0" fontId="28" fillId="0" borderId="0" xfId="0" applyFont="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3" fillId="3" borderId="0" xfId="0" applyFont="1" applyFill="1" applyAlignment="1" applyProtection="1">
      <alignment horizontal="center" vertical="center"/>
      <protection hidden="1"/>
    </xf>
    <xf numFmtId="0" fontId="3" fillId="6" borderId="0" xfId="0" applyFont="1" applyFill="1" applyAlignment="1" applyProtection="1">
      <alignment horizontal="center" vertical="center" textRotation="90"/>
      <protection hidden="1"/>
    </xf>
    <xf numFmtId="0" fontId="3" fillId="3" borderId="30" xfId="0" applyFont="1" applyFill="1" applyBorder="1" applyAlignment="1" applyProtection="1">
      <alignment horizontal="center" vertical="center"/>
      <protection hidden="1"/>
    </xf>
    <xf numFmtId="0" fontId="25" fillId="0" borderId="6" xfId="0" applyFont="1" applyBorder="1" applyProtection="1">
      <protection hidden="1"/>
    </xf>
    <xf numFmtId="0" fontId="0" fillId="5" borderId="38" xfId="0" applyFill="1" applyBorder="1" applyAlignment="1" applyProtection="1">
      <alignment wrapText="1"/>
      <protection locked="0"/>
    </xf>
    <xf numFmtId="0" fontId="13" fillId="0" borderId="0" xfId="0" applyFont="1" applyProtection="1">
      <protection hidden="1"/>
    </xf>
    <xf numFmtId="0" fontId="28" fillId="4" borderId="4" xfId="0" applyFont="1" applyFill="1" applyBorder="1" applyAlignment="1" applyProtection="1">
      <alignment horizontal="center" vertical="center"/>
      <protection hidden="1"/>
    </xf>
    <xf numFmtId="0" fontId="28" fillId="4" borderId="0" xfId="0" applyFont="1" applyFill="1" applyAlignment="1" applyProtection="1">
      <alignment horizontal="center" vertical="center"/>
      <protection hidden="1"/>
    </xf>
    <xf numFmtId="0" fontId="6" fillId="3" borderId="0" xfId="0" applyFont="1" applyFill="1" applyAlignment="1" applyProtection="1">
      <alignment horizontal="center" vertical="center"/>
      <protection hidden="1"/>
    </xf>
    <xf numFmtId="49" fontId="0" fillId="5" borderId="38" xfId="0" applyNumberFormat="1" applyFill="1" applyBorder="1" applyAlignment="1" applyProtection="1">
      <alignment wrapText="1"/>
      <protection locked="0"/>
    </xf>
    <xf numFmtId="0" fontId="3" fillId="0" borderId="0" xfId="0" applyFont="1" applyAlignment="1" applyProtection="1">
      <alignment vertical="center"/>
      <protection hidden="1"/>
    </xf>
    <xf numFmtId="0" fontId="6" fillId="3" borderId="32" xfId="0" applyFont="1" applyFill="1" applyBorder="1" applyAlignment="1" applyProtection="1">
      <alignment vertical="center"/>
      <protection hidden="1"/>
    </xf>
    <xf numFmtId="0" fontId="6" fillId="3" borderId="0" xfId="0" applyFont="1" applyFill="1" applyAlignment="1" applyProtection="1">
      <alignment vertical="center"/>
      <protection hidden="1"/>
    </xf>
    <xf numFmtId="0" fontId="34" fillId="2" borderId="3" xfId="0" applyFont="1" applyFill="1" applyBorder="1" applyAlignment="1" applyProtection="1">
      <alignment horizontal="center" vertical="center" shrinkToFit="1"/>
      <protection hidden="1"/>
    </xf>
    <xf numFmtId="0" fontId="34" fillId="0" borderId="0" xfId="0" applyFont="1" applyAlignment="1" applyProtection="1">
      <alignment vertical="center" shrinkToFit="1"/>
      <protection hidden="1"/>
    </xf>
    <xf numFmtId="0" fontId="34" fillId="0" borderId="0" xfId="0" applyFont="1" applyAlignment="1" applyProtection="1">
      <alignment horizontal="center" vertical="center" shrinkToFit="1"/>
      <protection hidden="1"/>
    </xf>
    <xf numFmtId="0" fontId="6" fillId="0" borderId="0" xfId="0" applyFont="1" applyAlignment="1" applyProtection="1">
      <alignment vertical="center"/>
      <protection hidden="1"/>
    </xf>
    <xf numFmtId="0" fontId="6" fillId="0" borderId="0" xfId="0" applyFont="1" applyAlignment="1" applyProtection="1">
      <alignment vertical="center" wrapText="1"/>
      <protection hidden="1"/>
    </xf>
    <xf numFmtId="0" fontId="51" fillId="0" borderId="42" xfId="0" applyFont="1" applyBorder="1" applyAlignment="1" applyProtection="1">
      <alignment horizontal="center" vertical="center"/>
      <protection hidden="1"/>
    </xf>
    <xf numFmtId="0" fontId="29" fillId="0" borderId="42" xfId="0" applyFont="1" applyBorder="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3" fillId="0" borderId="0" xfId="0" applyFont="1" applyAlignment="1" applyProtection="1">
      <alignment vertical="center" wrapText="1"/>
      <protection hidden="1"/>
    </xf>
    <xf numFmtId="0" fontId="31" fillId="0" borderId="6" xfId="0" applyFont="1" applyBorder="1" applyAlignment="1" applyProtection="1">
      <alignment horizontal="center" vertical="center"/>
      <protection hidden="1"/>
    </xf>
    <xf numFmtId="0" fontId="31" fillId="0" borderId="26" xfId="0" applyFont="1" applyBorder="1" applyAlignment="1" applyProtection="1">
      <alignment horizontal="center" vertical="center"/>
      <protection hidden="1"/>
    </xf>
    <xf numFmtId="0" fontId="31" fillId="0" borderId="0" xfId="0" applyFont="1" applyAlignment="1" applyProtection="1">
      <alignment horizontal="center" vertical="center"/>
      <protection hidden="1"/>
    </xf>
    <xf numFmtId="0" fontId="31" fillId="9" borderId="0" xfId="0" applyFont="1" applyFill="1" applyAlignment="1" applyProtection="1">
      <alignment horizontal="center" vertical="center"/>
      <protection hidden="1"/>
    </xf>
    <xf numFmtId="0" fontId="31" fillId="4" borderId="0" xfId="0" applyFont="1" applyFill="1" applyAlignment="1" applyProtection="1">
      <alignment horizontal="center" vertical="center"/>
      <protection hidden="1"/>
    </xf>
    <xf numFmtId="0" fontId="36" fillId="13" borderId="68" xfId="0" applyFont="1" applyFill="1" applyBorder="1" applyAlignment="1" applyProtection="1">
      <alignment horizontal="center" vertical="center"/>
      <protection hidden="1"/>
    </xf>
    <xf numFmtId="0" fontId="36" fillId="13" borderId="69" xfId="0" applyFont="1" applyFill="1" applyBorder="1" applyAlignment="1" applyProtection="1">
      <alignment horizontal="center" vertical="center"/>
      <protection hidden="1"/>
    </xf>
    <xf numFmtId="14" fontId="36" fillId="13" borderId="69" xfId="0" applyNumberFormat="1" applyFont="1" applyFill="1" applyBorder="1" applyAlignment="1" applyProtection="1">
      <alignment horizontal="center" vertical="center"/>
      <protection hidden="1"/>
    </xf>
    <xf numFmtId="0" fontId="29" fillId="0" borderId="65" xfId="0" applyFont="1" applyBorder="1" applyAlignment="1" applyProtection="1">
      <alignment horizontal="center" vertical="center"/>
      <protection hidden="1"/>
    </xf>
    <xf numFmtId="0" fontId="3" fillId="0" borderId="65" xfId="0" applyFont="1" applyBorder="1" applyAlignment="1" applyProtection="1">
      <alignment vertical="center" shrinkToFit="1"/>
      <protection hidden="1"/>
    </xf>
    <xf numFmtId="0" fontId="3" fillId="0" borderId="65" xfId="0" applyFont="1" applyBorder="1" applyAlignment="1" applyProtection="1">
      <alignment horizontal="center" vertical="center" shrinkToFit="1"/>
      <protection hidden="1"/>
    </xf>
    <xf numFmtId="0" fontId="25" fillId="0" borderId="65" xfId="0" applyFont="1" applyBorder="1" applyAlignment="1" applyProtection="1">
      <alignment vertical="center" shrinkToFit="1"/>
      <protection hidden="1"/>
    </xf>
    <xf numFmtId="0" fontId="30" fillId="0" borderId="65" xfId="0" applyFont="1" applyBorder="1" applyAlignment="1" applyProtection="1">
      <alignment vertical="center"/>
      <protection hidden="1"/>
    </xf>
    <xf numFmtId="0" fontId="37" fillId="13" borderId="68" xfId="0" applyFont="1" applyFill="1" applyBorder="1" applyAlignment="1" applyProtection="1">
      <alignment horizontal="center" vertical="center"/>
      <protection hidden="1"/>
    </xf>
    <xf numFmtId="0" fontId="37" fillId="13" borderId="69" xfId="0" applyFont="1" applyFill="1" applyBorder="1" applyAlignment="1" applyProtection="1">
      <alignment horizontal="center" vertical="center"/>
      <protection hidden="1"/>
    </xf>
    <xf numFmtId="14" fontId="37" fillId="13" borderId="69" xfId="0" applyNumberFormat="1" applyFont="1" applyFill="1" applyBorder="1" applyAlignment="1" applyProtection="1">
      <alignment horizontal="center" vertical="center"/>
      <protection hidden="1"/>
    </xf>
    <xf numFmtId="0" fontId="3" fillId="6" borderId="19" xfId="0" applyFont="1" applyFill="1" applyBorder="1" applyAlignment="1" applyProtection="1">
      <alignment horizontal="center" vertical="center"/>
      <protection hidden="1"/>
    </xf>
    <xf numFmtId="0" fontId="3" fillId="9" borderId="20"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9" borderId="23" xfId="0" applyFont="1" applyFill="1" applyBorder="1" applyAlignment="1" applyProtection="1">
      <alignment horizontal="center" vertical="center"/>
      <protection hidden="1"/>
    </xf>
    <xf numFmtId="0" fontId="3" fillId="6" borderId="24" xfId="0" applyFont="1" applyFill="1" applyBorder="1" applyAlignment="1" applyProtection="1">
      <alignment horizontal="center" vertical="center"/>
      <protection hidden="1"/>
    </xf>
    <xf numFmtId="0" fontId="3" fillId="9" borderId="21" xfId="0" applyFont="1" applyFill="1" applyBorder="1" applyAlignment="1" applyProtection="1">
      <alignment horizontal="center" vertical="center"/>
      <protection hidden="1"/>
    </xf>
    <xf numFmtId="0" fontId="3" fillId="6" borderId="25" xfId="0" applyFont="1" applyFill="1" applyBorder="1" applyAlignment="1" applyProtection="1">
      <alignment horizontal="center" vertical="center"/>
      <protection hidden="1"/>
    </xf>
    <xf numFmtId="0" fontId="29" fillId="0" borderId="0" xfId="0" applyFont="1" applyAlignment="1" applyProtection="1">
      <alignment horizontal="center" vertical="center"/>
      <protection hidden="1"/>
    </xf>
    <xf numFmtId="0" fontId="38" fillId="14" borderId="70" xfId="0" applyFont="1" applyFill="1" applyBorder="1" applyAlignment="1" applyProtection="1">
      <alignment horizontal="center" vertical="center"/>
      <protection hidden="1"/>
    </xf>
    <xf numFmtId="0" fontId="38" fillId="14" borderId="71" xfId="0" applyFont="1" applyFill="1" applyBorder="1" applyAlignment="1" applyProtection="1">
      <alignment horizontal="center" vertical="center"/>
      <protection hidden="1"/>
    </xf>
    <xf numFmtId="14" fontId="38" fillId="14" borderId="71" xfId="0" applyNumberFormat="1" applyFont="1" applyFill="1" applyBorder="1" applyAlignment="1" applyProtection="1">
      <alignment horizontal="center" vertical="center"/>
      <protection hidden="1"/>
    </xf>
    <xf numFmtId="0" fontId="38" fillId="14" borderId="72" xfId="0" applyFont="1" applyFill="1" applyBorder="1" applyAlignment="1" applyProtection="1">
      <alignment horizontal="center" vertical="center"/>
      <protection hidden="1"/>
    </xf>
    <xf numFmtId="0" fontId="30" fillId="4" borderId="87" xfId="0" applyFont="1" applyFill="1" applyBorder="1" applyAlignment="1" applyProtection="1">
      <alignment horizontal="center" vertical="center"/>
      <protection hidden="1"/>
    </xf>
    <xf numFmtId="0" fontId="30" fillId="4" borderId="90" xfId="0" applyFont="1" applyFill="1" applyBorder="1" applyAlignment="1" applyProtection="1">
      <alignment horizontal="center" vertical="center"/>
      <protection hidden="1"/>
    </xf>
    <xf numFmtId="0" fontId="30" fillId="4" borderId="89" xfId="0" applyFont="1" applyFill="1" applyBorder="1" applyAlignment="1" applyProtection="1">
      <alignment horizontal="center" vertical="center" wrapText="1"/>
      <protection hidden="1"/>
    </xf>
    <xf numFmtId="0" fontId="38" fillId="11" borderId="73" xfId="0" applyFont="1" applyFill="1" applyBorder="1" applyAlignment="1" applyProtection="1">
      <alignment horizontal="center" vertical="center"/>
      <protection hidden="1"/>
    </xf>
    <xf numFmtId="0" fontId="38" fillId="11" borderId="71" xfId="0" applyFont="1" applyFill="1" applyBorder="1" applyAlignment="1" applyProtection="1">
      <alignment horizontal="center" vertical="center"/>
      <protection hidden="1"/>
    </xf>
    <xf numFmtId="0" fontId="38" fillId="11" borderId="80" xfId="0" applyFont="1" applyFill="1" applyBorder="1" applyAlignment="1" applyProtection="1">
      <alignment horizontal="center" vertical="center"/>
      <protection hidden="1"/>
    </xf>
    <xf numFmtId="0" fontId="30" fillId="15" borderId="79" xfId="0"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 fillId="9" borderId="17"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29" fillId="0" borderId="44" xfId="0" applyFont="1" applyBorder="1" applyAlignment="1" applyProtection="1">
      <alignment horizontal="center" vertical="center"/>
      <protection hidden="1"/>
    </xf>
    <xf numFmtId="0" fontId="29" fillId="0" borderId="43" xfId="0" applyFont="1" applyBorder="1" applyAlignment="1" applyProtection="1">
      <alignment horizontal="center" vertical="center"/>
      <protection hidden="1"/>
    </xf>
    <xf numFmtId="0" fontId="29" fillId="0" borderId="46" xfId="0" applyFont="1" applyBorder="1" applyAlignment="1" applyProtection="1">
      <alignment horizontal="center" vertical="center"/>
      <protection hidden="1"/>
    </xf>
    <xf numFmtId="1" fontId="29" fillId="0" borderId="45" xfId="0" applyNumberFormat="1" applyFont="1" applyBorder="1" applyAlignment="1" applyProtection="1">
      <alignment horizontal="center" vertical="center"/>
      <protection hidden="1"/>
    </xf>
    <xf numFmtId="0" fontId="30" fillId="0" borderId="43" xfId="0" applyFont="1" applyBorder="1" applyAlignment="1" applyProtection="1">
      <alignment horizontal="center" vertical="center"/>
      <protection hidden="1"/>
    </xf>
    <xf numFmtId="0" fontId="39" fillId="0" borderId="39" xfId="0" applyFont="1"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38" xfId="0" applyBorder="1" applyAlignment="1" applyProtection="1">
      <alignment horizontal="center" vertical="center"/>
      <protection hidden="1"/>
    </xf>
    <xf numFmtId="14" fontId="0" fillId="0" borderId="0" xfId="0" applyNumberFormat="1" applyProtection="1">
      <protection hidden="1"/>
    </xf>
    <xf numFmtId="0" fontId="28" fillId="4" borderId="3" xfId="0" applyFont="1" applyFill="1" applyBorder="1" applyAlignment="1" applyProtection="1">
      <alignment horizontal="center" vertical="center"/>
      <protection hidden="1"/>
    </xf>
    <xf numFmtId="0" fontId="0" fillId="4" borderId="3" xfId="0" applyFill="1" applyBorder="1" applyAlignment="1" applyProtection="1">
      <alignment horizontal="center" vertical="center"/>
      <protection hidden="1"/>
    </xf>
    <xf numFmtId="0" fontId="0" fillId="4" borderId="4" xfId="0" applyFill="1" applyBorder="1" applyAlignment="1" applyProtection="1">
      <alignment horizontal="center" vertical="center"/>
      <protection hidden="1"/>
    </xf>
    <xf numFmtId="0" fontId="38" fillId="0" borderId="0" xfId="0" applyFont="1" applyAlignment="1" applyProtection="1">
      <alignment horizontal="center" vertical="center"/>
      <protection hidden="1"/>
    </xf>
    <xf numFmtId="0" fontId="6" fillId="3" borderId="99" xfId="0" applyFont="1" applyFill="1" applyBorder="1" applyAlignment="1" applyProtection="1">
      <alignment vertical="center"/>
      <protection hidden="1"/>
    </xf>
    <xf numFmtId="49" fontId="38" fillId="14" borderId="71" xfId="0" applyNumberFormat="1" applyFont="1" applyFill="1" applyBorder="1" applyAlignment="1" applyProtection="1">
      <alignment horizontal="center" vertical="center"/>
      <protection hidden="1"/>
    </xf>
    <xf numFmtId="49" fontId="30" fillId="4" borderId="88" xfId="0" applyNumberFormat="1" applyFont="1" applyFill="1" applyBorder="1" applyAlignment="1" applyProtection="1">
      <alignment horizontal="center" vertical="center"/>
      <protection hidden="1"/>
    </xf>
    <xf numFmtId="14" fontId="29" fillId="0" borderId="43" xfId="0" applyNumberFormat="1" applyFont="1" applyBorder="1" applyAlignment="1" applyProtection="1">
      <alignment horizontal="center" vertical="center"/>
      <protection hidden="1"/>
    </xf>
    <xf numFmtId="0" fontId="54" fillId="6" borderId="0" xfId="0" applyFont="1" applyFill="1" applyAlignment="1" applyProtection="1">
      <alignment horizontal="center" vertical="center" textRotation="90"/>
      <protection hidden="1"/>
    </xf>
    <xf numFmtId="0" fontId="56" fillId="0" borderId="0" xfId="0" applyFont="1"/>
    <xf numFmtId="0" fontId="59" fillId="0" borderId="0" xfId="0" applyFont="1" applyAlignment="1">
      <alignment horizontal="center"/>
    </xf>
    <xf numFmtId="0" fontId="59" fillId="0" borderId="0" xfId="0" applyFont="1"/>
    <xf numFmtId="0" fontId="55" fillId="0" borderId="0" xfId="0" applyFont="1"/>
    <xf numFmtId="0" fontId="55" fillId="0" borderId="0" xfId="0" applyFont="1" applyAlignment="1">
      <alignment horizontal="center"/>
    </xf>
    <xf numFmtId="0" fontId="64" fillId="21" borderId="105" xfId="1" applyFont="1" applyFill="1" applyBorder="1"/>
    <xf numFmtId="0" fontId="60" fillId="0" borderId="0" xfId="1" applyFont="1" applyFill="1" applyBorder="1" applyAlignment="1">
      <alignment vertical="center" wrapText="1"/>
    </xf>
    <xf numFmtId="0" fontId="60" fillId="0" borderId="0" xfId="1" applyFont="1" applyFill="1" applyAlignment="1"/>
    <xf numFmtId="0" fontId="35" fillId="0" borderId="0" xfId="0" applyFont="1" applyProtection="1">
      <protection hidden="1"/>
    </xf>
    <xf numFmtId="0" fontId="3" fillId="5" borderId="5" xfId="0" applyFont="1" applyFill="1" applyBorder="1" applyAlignment="1" applyProtection="1">
      <alignment horizontal="center" vertical="center" shrinkToFit="1"/>
      <protection hidden="1"/>
    </xf>
    <xf numFmtId="0" fontId="13" fillId="0" borderId="67" xfId="0" applyFont="1" applyBorder="1" applyAlignment="1" applyProtection="1">
      <alignment vertical="center"/>
      <protection hidden="1"/>
    </xf>
    <xf numFmtId="0" fontId="0" fillId="5" borderId="6" xfId="0" applyFill="1" applyBorder="1" applyAlignment="1" applyProtection="1">
      <alignment horizontal="center" vertical="center"/>
      <protection hidden="1"/>
    </xf>
    <xf numFmtId="0" fontId="0" fillId="5" borderId="7"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28" fillId="7" borderId="12" xfId="0" applyFont="1"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3" fillId="3" borderId="18" xfId="0" applyFont="1" applyFill="1" applyBorder="1" applyAlignment="1" applyProtection="1">
      <alignment horizontal="center" vertical="center"/>
      <protection hidden="1"/>
    </xf>
    <xf numFmtId="0" fontId="13" fillId="0" borderId="0" xfId="0" applyFont="1" applyAlignment="1" applyProtection="1">
      <alignment vertical="center"/>
      <protection hidden="1"/>
    </xf>
    <xf numFmtId="0" fontId="13" fillId="0" borderId="0" xfId="0" applyFont="1" applyAlignment="1" applyProtection="1">
      <alignment horizontal="center" vertical="center"/>
      <protection hidden="1"/>
    </xf>
    <xf numFmtId="0" fontId="28" fillId="3" borderId="0" xfId="0" applyFont="1" applyFill="1" applyAlignment="1" applyProtection="1">
      <alignment horizontal="center" vertical="center"/>
      <protection hidden="1"/>
    </xf>
    <xf numFmtId="0" fontId="28" fillId="7" borderId="11" xfId="0" applyFont="1" applyFill="1" applyBorder="1" applyAlignment="1" applyProtection="1">
      <alignment horizontal="center" vertical="center"/>
      <protection locked="0" hidden="1"/>
    </xf>
    <xf numFmtId="0" fontId="6" fillId="5" borderId="0" xfId="0" applyFont="1" applyFill="1" applyAlignment="1" applyProtection="1">
      <alignment horizontal="center" vertical="center"/>
      <protection hidden="1"/>
    </xf>
    <xf numFmtId="0" fontId="69" fillId="5" borderId="129" xfId="0" applyFont="1" applyFill="1" applyBorder="1" applyAlignment="1" applyProtection="1">
      <alignment horizontal="center" vertical="center"/>
      <protection hidden="1"/>
    </xf>
    <xf numFmtId="0" fontId="69" fillId="5" borderId="42" xfId="0" applyFont="1" applyFill="1" applyBorder="1" applyAlignment="1" applyProtection="1">
      <alignment horizontal="center" vertical="center"/>
      <protection hidden="1"/>
    </xf>
    <xf numFmtId="0" fontId="3" fillId="5" borderId="130" xfId="0" applyFont="1" applyFill="1" applyBorder="1" applyAlignment="1" applyProtection="1">
      <alignment horizontal="center" vertical="center" shrinkToFit="1"/>
      <protection hidden="1"/>
    </xf>
    <xf numFmtId="0" fontId="69" fillId="5" borderId="34" xfId="0" applyFont="1" applyFill="1" applyBorder="1" applyAlignment="1" applyProtection="1">
      <alignment horizontal="center" vertical="center"/>
      <protection hidden="1"/>
    </xf>
    <xf numFmtId="0" fontId="69" fillId="5" borderId="33" xfId="0" applyFont="1" applyFill="1" applyBorder="1" applyAlignment="1" applyProtection="1">
      <alignment horizontal="center" vertical="center"/>
      <protection hidden="1"/>
    </xf>
    <xf numFmtId="0" fontId="28" fillId="7" borderId="44" xfId="0" applyFont="1" applyFill="1" applyBorder="1" applyAlignment="1" applyProtection="1">
      <alignment horizontal="center" vertical="center"/>
      <protection locked="0" hidden="1"/>
    </xf>
    <xf numFmtId="0" fontId="28" fillId="4" borderId="94" xfId="0" applyFont="1" applyFill="1" applyBorder="1" applyAlignment="1" applyProtection="1">
      <alignment horizontal="center" vertical="center"/>
      <protection hidden="1"/>
    </xf>
    <xf numFmtId="0" fontId="69" fillId="5" borderId="2" xfId="0" applyFont="1" applyFill="1" applyBorder="1" applyAlignment="1" applyProtection="1">
      <alignment horizontal="center" vertical="center"/>
      <protection hidden="1"/>
    </xf>
    <xf numFmtId="0" fontId="28" fillId="4" borderId="131" xfId="0" applyFont="1" applyFill="1" applyBorder="1" applyAlignment="1" applyProtection="1">
      <alignment horizontal="center" vertical="center"/>
      <protection hidden="1"/>
    </xf>
    <xf numFmtId="0" fontId="3" fillId="3" borderId="132" xfId="0" applyFont="1" applyFill="1" applyBorder="1" applyAlignment="1" applyProtection="1">
      <alignment horizontal="center" vertical="center"/>
      <protection hidden="1"/>
    </xf>
    <xf numFmtId="0" fontId="0" fillId="4" borderId="94" xfId="0" applyFill="1" applyBorder="1" applyAlignment="1" applyProtection="1">
      <alignment horizontal="center" vertical="center"/>
      <protection hidden="1"/>
    </xf>
    <xf numFmtId="0" fontId="0" fillId="4" borderId="131" xfId="0" applyFill="1" applyBorder="1" applyAlignment="1" applyProtection="1">
      <alignment horizontal="center" vertical="center"/>
      <protection hidden="1"/>
    </xf>
    <xf numFmtId="0" fontId="69" fillId="3" borderId="134" xfId="0" applyFont="1" applyFill="1" applyBorder="1" applyAlignment="1" applyProtection="1">
      <alignment horizontal="center" vertical="center"/>
      <protection hidden="1"/>
    </xf>
    <xf numFmtId="0" fontId="69" fillId="3" borderId="44" xfId="0" applyFont="1" applyFill="1" applyBorder="1" applyAlignment="1" applyProtection="1">
      <alignment horizontal="center" vertical="center"/>
      <protection hidden="1"/>
    </xf>
    <xf numFmtId="0" fontId="69" fillId="5" borderId="135" xfId="0" applyFont="1" applyFill="1" applyBorder="1" applyAlignment="1" applyProtection="1">
      <alignment horizontal="center" vertical="center"/>
      <protection hidden="1"/>
    </xf>
    <xf numFmtId="0" fontId="69" fillId="3" borderId="136" xfId="0" applyFont="1" applyFill="1" applyBorder="1" applyAlignment="1" applyProtection="1">
      <alignment horizontal="center" vertical="center"/>
      <protection hidden="1"/>
    </xf>
    <xf numFmtId="0" fontId="69" fillId="5" borderId="137" xfId="0" applyFont="1" applyFill="1" applyBorder="1" applyAlignment="1" applyProtection="1">
      <alignment horizontal="center" vertical="center"/>
      <protection hidden="1"/>
    </xf>
    <xf numFmtId="0" fontId="69" fillId="3" borderId="18" xfId="0" applyFont="1" applyFill="1" applyBorder="1" applyAlignment="1" applyProtection="1">
      <alignment horizontal="center" vertical="center"/>
      <protection hidden="1"/>
    </xf>
    <xf numFmtId="0" fontId="69" fillId="8" borderId="129" xfId="0" applyFont="1" applyFill="1" applyBorder="1" applyAlignment="1" applyProtection="1">
      <alignment horizontal="center" vertical="center"/>
      <protection hidden="1"/>
    </xf>
    <xf numFmtId="0" fontId="69" fillId="8" borderId="134" xfId="0" applyFont="1" applyFill="1" applyBorder="1" applyAlignment="1" applyProtection="1">
      <alignment horizontal="center" vertical="center"/>
      <protection hidden="1"/>
    </xf>
    <xf numFmtId="0" fontId="38" fillId="8" borderId="0" xfId="0" applyFont="1" applyFill="1" applyAlignment="1" applyProtection="1">
      <alignment horizontal="center" vertical="center"/>
      <protection hidden="1"/>
    </xf>
    <xf numFmtId="0" fontId="69" fillId="8" borderId="42" xfId="0" applyFont="1" applyFill="1" applyBorder="1" applyAlignment="1" applyProtection="1">
      <alignment horizontal="center" vertical="center"/>
      <protection hidden="1"/>
    </xf>
    <xf numFmtId="0" fontId="69" fillId="8" borderId="44" xfId="0" applyFont="1" applyFill="1" applyBorder="1" applyAlignment="1" applyProtection="1">
      <alignment horizontal="center" vertical="center"/>
      <protection hidden="1"/>
    </xf>
    <xf numFmtId="0" fontId="35" fillId="8" borderId="0" xfId="0" applyFont="1" applyFill="1" applyProtection="1">
      <protection hidden="1"/>
    </xf>
    <xf numFmtId="0" fontId="0" fillId="0" borderId="94" xfId="0" applyBorder="1" applyAlignment="1" applyProtection="1">
      <alignment horizontal="center" vertical="center" shrinkToFit="1"/>
      <protection hidden="1"/>
    </xf>
    <xf numFmtId="0" fontId="0" fillId="0" borderId="0" xfId="0" applyAlignment="1" applyProtection="1">
      <alignment shrinkToFit="1"/>
      <protection hidden="1"/>
    </xf>
    <xf numFmtId="0" fontId="49" fillId="16" borderId="0" xfId="0" applyFont="1" applyFill="1" applyAlignment="1" applyProtection="1">
      <alignment horizontal="center" vertical="center" shrinkToFit="1"/>
      <protection hidden="1"/>
    </xf>
    <xf numFmtId="0" fontId="28" fillId="0" borderId="0" xfId="0" applyFont="1" applyAlignment="1" applyProtection="1">
      <alignment horizontal="center" vertical="center" shrinkToFit="1"/>
      <protection hidden="1"/>
    </xf>
    <xf numFmtId="0" fontId="50" fillId="2" borderId="34" xfId="0" applyFont="1" applyFill="1" applyBorder="1" applyAlignment="1" applyProtection="1">
      <alignment horizontal="center" vertical="center" shrinkToFit="1"/>
      <protection hidden="1"/>
    </xf>
    <xf numFmtId="0" fontId="34" fillId="2" borderId="11" xfId="0" applyFont="1" applyFill="1" applyBorder="1" applyAlignment="1" applyProtection="1">
      <alignment horizontal="center" vertical="center" shrinkToFit="1"/>
      <protection hidden="1"/>
    </xf>
    <xf numFmtId="0" fontId="34" fillId="2" borderId="0" xfId="0" applyFont="1" applyFill="1" applyAlignment="1" applyProtection="1">
      <alignment horizontal="center" vertical="center" shrinkToFit="1"/>
      <protection hidden="1"/>
    </xf>
    <xf numFmtId="0" fontId="48" fillId="0" borderId="0" xfId="0" applyFont="1" applyAlignment="1" applyProtection="1">
      <alignment horizontal="center" vertical="center" shrinkToFit="1"/>
      <protection hidden="1"/>
    </xf>
    <xf numFmtId="0" fontId="34" fillId="0" borderId="33" xfId="0" applyFont="1" applyBorder="1" applyAlignment="1" applyProtection="1">
      <alignment horizontal="center" vertical="center" shrinkToFit="1"/>
      <protection hidden="1"/>
    </xf>
    <xf numFmtId="0" fontId="0" fillId="0" borderId="44" xfId="0" applyBorder="1" applyAlignment="1" applyProtection="1">
      <alignment horizontal="center" vertical="center" shrinkToFit="1"/>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shrinkToFit="1"/>
      <protection hidden="1"/>
    </xf>
    <xf numFmtId="0" fontId="28" fillId="0" borderId="0" xfId="0" applyFont="1" applyAlignment="1" applyProtection="1">
      <alignment shrinkToFit="1"/>
      <protection hidden="1"/>
    </xf>
    <xf numFmtId="0" fontId="35" fillId="13" borderId="0" xfId="0" applyFont="1" applyFill="1" applyProtection="1">
      <protection hidden="1"/>
    </xf>
    <xf numFmtId="0" fontId="0" fillId="13" borderId="0" xfId="0" applyFill="1" applyProtection="1">
      <protection hidden="1"/>
    </xf>
    <xf numFmtId="0" fontId="29" fillId="13" borderId="0" xfId="0" applyFont="1" applyFill="1" applyProtection="1">
      <protection hidden="1"/>
    </xf>
    <xf numFmtId="0" fontId="25" fillId="0" borderId="0" xfId="0" applyFont="1" applyAlignment="1" applyProtection="1">
      <alignment vertical="center" shrinkToFit="1"/>
      <protection hidden="1"/>
    </xf>
    <xf numFmtId="0" fontId="3" fillId="5" borderId="50" xfId="0" applyFont="1" applyFill="1" applyBorder="1" applyAlignment="1" applyProtection="1">
      <alignment horizontal="center" vertical="center" shrinkToFit="1"/>
      <protection hidden="1"/>
    </xf>
    <xf numFmtId="0" fontId="28" fillId="4" borderId="138" xfId="0" applyFont="1" applyFill="1" applyBorder="1" applyAlignment="1" applyProtection="1">
      <alignment horizontal="center" vertical="center"/>
      <protection hidden="1"/>
    </xf>
    <xf numFmtId="0" fontId="28" fillId="4" borderId="39" xfId="0" applyFont="1" applyFill="1" applyBorder="1" applyAlignment="1" applyProtection="1">
      <alignment horizontal="center" vertical="center"/>
      <protection hidden="1"/>
    </xf>
    <xf numFmtId="0" fontId="28" fillId="4" borderId="139" xfId="0" applyFont="1" applyFill="1" applyBorder="1" applyAlignment="1" applyProtection="1">
      <alignment horizontal="center" vertical="center"/>
      <protection hidden="1"/>
    </xf>
    <xf numFmtId="0" fontId="53" fillId="0" borderId="31" xfId="0" applyFont="1" applyBorder="1" applyAlignment="1" applyProtection="1">
      <alignment vertical="center"/>
      <protection hidden="1"/>
    </xf>
    <xf numFmtId="0" fontId="53" fillId="0" borderId="32" xfId="0" applyFont="1" applyBorder="1" applyAlignment="1" applyProtection="1">
      <alignment vertical="center"/>
      <protection hidden="1"/>
    </xf>
    <xf numFmtId="0" fontId="28" fillId="4" borderId="52" xfId="0" applyFont="1" applyFill="1" applyBorder="1" applyAlignment="1" applyProtection="1">
      <alignment horizontal="center" vertical="center"/>
      <protection hidden="1"/>
    </xf>
    <xf numFmtId="0" fontId="47" fillId="20" borderId="0" xfId="0" applyFont="1" applyFill="1" applyAlignment="1" applyProtection="1">
      <alignment horizontal="center" vertical="center"/>
      <protection hidden="1"/>
    </xf>
    <xf numFmtId="164" fontId="74" fillId="14" borderId="66" xfId="0" applyNumberFormat="1" applyFont="1" applyFill="1" applyBorder="1" applyAlignment="1" applyProtection="1">
      <alignment vertical="center"/>
      <protection hidden="1"/>
    </xf>
    <xf numFmtId="0" fontId="0" fillId="0" borderId="66" xfId="0" applyBorder="1" applyProtection="1">
      <protection hidden="1"/>
    </xf>
    <xf numFmtId="0" fontId="15" fillId="13" borderId="0" xfId="0" applyFont="1" applyFill="1" applyProtection="1">
      <protection hidden="1"/>
    </xf>
    <xf numFmtId="0" fontId="34" fillId="0" borderId="95" xfId="0" applyFont="1" applyBorder="1" applyAlignment="1" applyProtection="1">
      <alignment vertical="center" textRotation="90" shrinkToFit="1"/>
      <protection hidden="1"/>
    </xf>
    <xf numFmtId="0" fontId="0" fillId="0" borderId="95" xfId="0" applyBorder="1" applyAlignment="1" applyProtection="1">
      <alignment horizontal="center" vertical="center" shrinkToFit="1"/>
      <protection hidden="1"/>
    </xf>
    <xf numFmtId="0" fontId="13" fillId="0" borderId="32" xfId="0" applyFont="1" applyBorder="1" applyAlignment="1" applyProtection="1">
      <alignment vertical="center"/>
      <protection hidden="1"/>
    </xf>
    <xf numFmtId="0" fontId="53" fillId="0" borderId="10" xfId="0" applyFont="1" applyBorder="1" applyAlignment="1" applyProtection="1">
      <alignment horizontal="center" vertical="center"/>
      <protection hidden="1"/>
    </xf>
    <xf numFmtId="0" fontId="0" fillId="4" borderId="26" xfId="0" applyFill="1" applyBorder="1" applyAlignment="1" applyProtection="1">
      <alignment horizontal="center" vertical="center"/>
      <protection hidden="1"/>
    </xf>
    <xf numFmtId="0" fontId="31" fillId="0" borderId="0" xfId="0" applyFont="1" applyAlignment="1" applyProtection="1">
      <alignment vertical="center"/>
      <protection hidden="1"/>
    </xf>
    <xf numFmtId="0" fontId="31" fillId="4" borderId="0" xfId="0" applyFont="1" applyFill="1" applyAlignment="1" applyProtection="1">
      <alignment vertical="center"/>
      <protection hidden="1"/>
    </xf>
    <xf numFmtId="0" fontId="31" fillId="0" borderId="26" xfId="0" applyFont="1" applyBorder="1" applyAlignment="1" applyProtection="1">
      <alignment vertical="center"/>
      <protection hidden="1"/>
    </xf>
    <xf numFmtId="0" fontId="3" fillId="5" borderId="7" xfId="0" applyFont="1" applyFill="1" applyBorder="1" applyAlignment="1" applyProtection="1">
      <alignment horizontal="center" vertical="center"/>
      <protection hidden="1"/>
    </xf>
    <xf numFmtId="0" fontId="33" fillId="12" borderId="7" xfId="0"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34" fillId="0" borderId="95" xfId="0" applyFont="1" applyBorder="1" applyAlignment="1" applyProtection="1">
      <alignment horizontal="center" vertical="top" shrinkToFit="1"/>
      <protection hidden="1"/>
    </xf>
    <xf numFmtId="0" fontId="78" fillId="5" borderId="38" xfId="0" applyFont="1" applyFill="1" applyBorder="1" applyAlignment="1" applyProtection="1">
      <alignment horizontal="center" vertical="center" wrapText="1"/>
      <protection locked="0"/>
    </xf>
    <xf numFmtId="0" fontId="78" fillId="0" borderId="98" xfId="0" applyFont="1" applyBorder="1" applyAlignment="1">
      <alignment horizontal="center" vertical="center"/>
    </xf>
    <xf numFmtId="49" fontId="0" fillId="0" borderId="0" xfId="0" applyNumberFormat="1"/>
    <xf numFmtId="0" fontId="32" fillId="11" borderId="37" xfId="0" applyFont="1" applyFill="1" applyBorder="1" applyAlignment="1">
      <alignment horizontal="center" vertical="center"/>
    </xf>
    <xf numFmtId="0" fontId="32" fillId="11" borderId="36" xfId="0" applyFont="1" applyFill="1" applyBorder="1" applyAlignment="1">
      <alignment horizontal="center" vertical="center"/>
    </xf>
    <xf numFmtId="49" fontId="79" fillId="0" borderId="0" xfId="0" applyNumberFormat="1" applyFont="1" applyAlignment="1">
      <alignment shrinkToFit="1"/>
    </xf>
    <xf numFmtId="0" fontId="0" fillId="5" borderId="38" xfId="0" applyFill="1" applyBorder="1" applyAlignment="1">
      <alignment wrapText="1"/>
    </xf>
    <xf numFmtId="0" fontId="0" fillId="0" borderId="0" xfId="0" applyAlignment="1">
      <alignment wrapText="1"/>
    </xf>
    <xf numFmtId="49" fontId="32" fillId="11" borderId="37" xfId="0" applyNumberFormat="1" applyFont="1" applyFill="1" applyBorder="1" applyAlignment="1">
      <alignment horizontal="center" vertical="center"/>
    </xf>
    <xf numFmtId="0" fontId="13" fillId="0" borderId="0" xfId="0" applyFont="1"/>
    <xf numFmtId="0" fontId="0" fillId="27" borderId="0" xfId="0" applyFill="1" applyAlignment="1" applyProtection="1">
      <alignment horizontal="center" vertical="center"/>
      <protection hidden="1"/>
    </xf>
    <xf numFmtId="0" fontId="0" fillId="27" borderId="0" xfId="0" applyFill="1" applyAlignment="1" applyProtection="1">
      <alignment horizontal="center" vertical="center" wrapText="1"/>
      <protection hidden="1"/>
    </xf>
    <xf numFmtId="0" fontId="0" fillId="27" borderId="0" xfId="0" applyFill="1" applyProtection="1">
      <protection hidden="1"/>
    </xf>
    <xf numFmtId="0" fontId="1" fillId="0" borderId="29" xfId="0" applyFont="1" applyBorder="1" applyAlignment="1" applyProtection="1">
      <alignment horizontal="center" vertical="center" shrinkToFit="1"/>
      <protection hidden="1"/>
    </xf>
    <xf numFmtId="0" fontId="1" fillId="0" borderId="27" xfId="0" applyFont="1" applyBorder="1" applyAlignment="1" applyProtection="1">
      <alignment horizontal="left" vertical="center" shrinkToFit="1"/>
      <protection hidden="1"/>
    </xf>
    <xf numFmtId="0" fontId="80" fillId="0" borderId="27" xfId="0" applyFont="1" applyBorder="1" applyAlignment="1" applyProtection="1">
      <alignment horizontal="right" vertical="center" shrinkToFit="1"/>
      <protection hidden="1"/>
    </xf>
    <xf numFmtId="0" fontId="1" fillId="0" borderId="27" xfId="0" applyFont="1" applyBorder="1" applyAlignment="1" applyProtection="1">
      <alignment horizontal="right" vertical="center" shrinkToFit="1"/>
      <protection hidden="1"/>
    </xf>
    <xf numFmtId="0" fontId="80" fillId="0" borderId="28" xfId="0" applyFont="1" applyBorder="1" applyAlignment="1" applyProtection="1">
      <alignment horizontal="right" vertical="center" shrinkToFit="1"/>
      <protection hidden="1"/>
    </xf>
    <xf numFmtId="0" fontId="10" fillId="3" borderId="27" xfId="0" applyFont="1" applyFill="1" applyBorder="1" applyAlignment="1" applyProtection="1">
      <alignment horizontal="center" vertical="center" shrinkToFit="1"/>
      <protection hidden="1"/>
    </xf>
    <xf numFmtId="0" fontId="47" fillId="0" borderId="0" xfId="0" applyFont="1" applyAlignment="1" applyProtection="1">
      <alignment horizontal="center" vertical="center"/>
      <protection hidden="1"/>
    </xf>
    <xf numFmtId="0" fontId="10" fillId="0" borderId="27" xfId="0" applyFont="1" applyBorder="1" applyAlignment="1" applyProtection="1">
      <alignment vertical="center" shrinkToFit="1"/>
      <protection hidden="1"/>
    </xf>
    <xf numFmtId="0" fontId="82" fillId="0" borderId="27" xfId="0" applyFont="1" applyBorder="1" applyAlignment="1" applyProtection="1">
      <alignment horizontal="center" vertical="center" shrinkToFit="1"/>
      <protection hidden="1"/>
    </xf>
    <xf numFmtId="0" fontId="82" fillId="0" borderId="0" xfId="0" applyFont="1" applyAlignment="1" applyProtection="1">
      <alignment shrinkToFit="1"/>
      <protection hidden="1"/>
    </xf>
    <xf numFmtId="0" fontId="82" fillId="3" borderId="27" xfId="0" applyFont="1" applyFill="1" applyBorder="1" applyAlignment="1" applyProtection="1">
      <alignment vertical="center" shrinkToFit="1"/>
      <protection hidden="1"/>
    </xf>
    <xf numFmtId="0" fontId="82" fillId="3" borderId="141" xfId="0" applyFont="1" applyFill="1" applyBorder="1" applyAlignment="1" applyProtection="1">
      <alignment vertical="center" shrinkToFit="1"/>
      <protection hidden="1"/>
    </xf>
    <xf numFmtId="0" fontId="80" fillId="24" borderId="0" xfId="0" applyFont="1" applyFill="1" applyAlignment="1" applyProtection="1">
      <alignment horizontal="center" vertical="center" shrinkToFit="1"/>
      <protection hidden="1"/>
    </xf>
    <xf numFmtId="164" fontId="80" fillId="24" borderId="0" xfId="0" applyNumberFormat="1" applyFont="1" applyFill="1" applyAlignment="1" applyProtection="1">
      <alignment horizontal="center" vertical="center" shrinkToFit="1"/>
      <protection hidden="1"/>
    </xf>
    <xf numFmtId="164" fontId="80" fillId="24" borderId="143" xfId="0" applyNumberFormat="1" applyFont="1" applyFill="1" applyBorder="1" applyAlignment="1" applyProtection="1">
      <alignment horizontal="center" vertical="center" shrinkToFit="1"/>
      <protection hidden="1"/>
    </xf>
    <xf numFmtId="0" fontId="28" fillId="0" borderId="0" xfId="0" applyFont="1" applyProtection="1">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14" fontId="0" fillId="5" borderId="38" xfId="0" applyNumberFormat="1" applyFill="1" applyBorder="1" applyAlignment="1" applyProtection="1">
      <alignment wrapText="1"/>
      <protection locked="0"/>
    </xf>
    <xf numFmtId="0" fontId="52" fillId="11" borderId="142" xfId="0" applyFont="1" applyFill="1" applyBorder="1" applyAlignment="1">
      <alignment vertical="center" wrapText="1"/>
    </xf>
    <xf numFmtId="0" fontId="52" fillId="11" borderId="143" xfId="0" applyFont="1" applyFill="1" applyBorder="1" applyAlignment="1">
      <alignment vertical="center" wrapText="1"/>
    </xf>
    <xf numFmtId="0" fontId="76" fillId="3" borderId="163" xfId="0" applyFont="1" applyFill="1" applyBorder="1" applyAlignment="1">
      <alignment horizontal="center" vertical="center"/>
    </xf>
    <xf numFmtId="0" fontId="76" fillId="3" borderId="38" xfId="0" applyFont="1" applyFill="1" applyBorder="1" applyAlignment="1">
      <alignment horizontal="center" vertical="center"/>
    </xf>
    <xf numFmtId="1" fontId="76" fillId="3" borderId="164" xfId="0" applyNumberFormat="1" applyFont="1" applyFill="1" applyBorder="1" applyAlignment="1">
      <alignment horizontal="center"/>
    </xf>
    <xf numFmtId="0" fontId="76" fillId="3" borderId="164" xfId="0" applyFont="1" applyFill="1" applyBorder="1" applyAlignment="1">
      <alignment horizontal="center"/>
    </xf>
    <xf numFmtId="0" fontId="76" fillId="3" borderId="163" xfId="0" applyFont="1" applyFill="1" applyBorder="1" applyAlignment="1">
      <alignment horizontal="center"/>
    </xf>
    <xf numFmtId="0" fontId="76" fillId="3" borderId="38" xfId="0" applyFont="1" applyFill="1" applyBorder="1" applyAlignment="1">
      <alignment horizontal="center"/>
    </xf>
    <xf numFmtId="0" fontId="85" fillId="3" borderId="38" xfId="0" applyFont="1" applyFill="1" applyBorder="1" applyAlignment="1">
      <alignment horizontal="center"/>
    </xf>
    <xf numFmtId="0" fontId="76" fillId="3" borderId="38" xfId="0" applyFont="1" applyFill="1" applyBorder="1"/>
    <xf numFmtId="0" fontId="76" fillId="3" borderId="164" xfId="0" applyFont="1" applyFill="1" applyBorder="1" applyAlignment="1">
      <alignment horizontal="center" vertical="center"/>
    </xf>
    <xf numFmtId="0" fontId="0" fillId="13" borderId="77" xfId="0" applyFill="1" applyBorder="1" applyAlignment="1">
      <alignment vertical="center"/>
    </xf>
    <xf numFmtId="0" fontId="33" fillId="13" borderId="10" xfId="0" applyFont="1" applyFill="1" applyBorder="1" applyAlignment="1">
      <alignment horizontal="center" vertical="center"/>
    </xf>
    <xf numFmtId="0" fontId="35" fillId="12" borderId="0" xfId="0" applyFont="1" applyFill="1"/>
    <xf numFmtId="0" fontId="91" fillId="13" borderId="147" xfId="0" applyFont="1" applyFill="1" applyBorder="1" applyAlignment="1" applyProtection="1">
      <alignment horizontal="center" vertical="center" shrinkToFit="1"/>
      <protection hidden="1"/>
    </xf>
    <xf numFmtId="0" fontId="93" fillId="6" borderId="147" xfId="0" applyFont="1" applyFill="1" applyBorder="1" applyAlignment="1" applyProtection="1">
      <alignment horizontal="center" vertical="center" shrinkToFit="1"/>
      <protection hidden="1"/>
    </xf>
    <xf numFmtId="0" fontId="94" fillId="3" borderId="147" xfId="1" applyFont="1" applyFill="1" applyBorder="1" applyAlignment="1" applyProtection="1">
      <alignment horizontal="center" vertical="center" shrinkToFit="1"/>
      <protection hidden="1"/>
    </xf>
    <xf numFmtId="0" fontId="91" fillId="27" borderId="147" xfId="0" applyFont="1" applyFill="1" applyBorder="1" applyAlignment="1" applyProtection="1">
      <alignment horizontal="center" vertical="center" shrinkToFit="1"/>
      <protection hidden="1"/>
    </xf>
    <xf numFmtId="0" fontId="95" fillId="12" borderId="147" xfId="0" applyFont="1" applyFill="1" applyBorder="1" applyAlignment="1" applyProtection="1">
      <alignment horizontal="center" vertical="center" shrinkToFit="1"/>
      <protection hidden="1"/>
    </xf>
    <xf numFmtId="0" fontId="96" fillId="12" borderId="147" xfId="0" applyFont="1" applyFill="1" applyBorder="1" applyAlignment="1" applyProtection="1">
      <alignment horizontal="center" vertical="center" shrinkToFit="1"/>
      <protection hidden="1"/>
    </xf>
    <xf numFmtId="0" fontId="94" fillId="3" borderId="147" xfId="0" applyFont="1" applyFill="1" applyBorder="1" applyAlignment="1" applyProtection="1">
      <alignment horizontal="center" vertical="center" shrinkToFit="1"/>
      <protection hidden="1"/>
    </xf>
    <xf numFmtId="0" fontId="97" fillId="6" borderId="147" xfId="1" applyFont="1" applyFill="1" applyBorder="1" applyAlignment="1" applyProtection="1">
      <alignment horizontal="center" vertical="center" shrinkToFit="1"/>
      <protection hidden="1"/>
    </xf>
    <xf numFmtId="0" fontId="91" fillId="12" borderId="147" xfId="0" applyFont="1" applyFill="1" applyBorder="1" applyAlignment="1" applyProtection="1">
      <alignment horizontal="center" vertical="center" shrinkToFit="1"/>
      <protection hidden="1"/>
    </xf>
    <xf numFmtId="0" fontId="98" fillId="6" borderId="147" xfId="0" applyFont="1" applyFill="1" applyBorder="1" applyAlignment="1" applyProtection="1">
      <alignment horizontal="center" vertical="center" shrinkToFit="1"/>
      <protection hidden="1"/>
    </xf>
    <xf numFmtId="49" fontId="94" fillId="3" borderId="147" xfId="0" applyNumberFormat="1" applyFont="1" applyFill="1" applyBorder="1" applyAlignment="1" applyProtection="1">
      <alignment horizontal="center" vertical="center" shrinkToFit="1"/>
      <protection hidden="1"/>
    </xf>
    <xf numFmtId="165" fontId="94" fillId="3" borderId="147" xfId="0" applyNumberFormat="1" applyFont="1" applyFill="1" applyBorder="1" applyAlignment="1" applyProtection="1">
      <alignment horizontal="center" vertical="center" shrinkToFit="1"/>
      <protection locked="0" hidden="1"/>
    </xf>
    <xf numFmtId="0" fontId="95" fillId="0" borderId="147" xfId="0" applyFont="1" applyBorder="1" applyAlignment="1" applyProtection="1">
      <alignment horizontal="center" vertical="center" shrinkToFit="1"/>
      <protection hidden="1"/>
    </xf>
    <xf numFmtId="14" fontId="99" fillId="0" borderId="147" xfId="0" applyNumberFormat="1" applyFont="1" applyBorder="1" applyAlignment="1" applyProtection="1">
      <alignment horizontal="center" vertical="center" shrinkToFit="1"/>
      <protection hidden="1"/>
    </xf>
    <xf numFmtId="0" fontId="13" fillId="0" borderId="0" xfId="0" applyFont="1" applyFill="1"/>
    <xf numFmtId="0" fontId="68" fillId="0" borderId="0" xfId="0" applyFont="1" applyFill="1" applyAlignment="1">
      <alignment horizontal="center" vertical="center"/>
    </xf>
    <xf numFmtId="0" fontId="68" fillId="0" borderId="34" xfId="0" applyFont="1" applyFill="1" applyBorder="1" applyAlignment="1" applyProtection="1">
      <alignment horizontal="center" vertical="center"/>
      <protection hidden="1"/>
    </xf>
    <xf numFmtId="0" fontId="68" fillId="0" borderId="33" xfId="0" applyFont="1" applyFill="1" applyBorder="1" applyAlignment="1" applyProtection="1">
      <alignment horizontal="center" vertical="center"/>
      <protection hidden="1"/>
    </xf>
    <xf numFmtId="0" fontId="68" fillId="0" borderId="2" xfId="0" applyFont="1" applyFill="1" applyBorder="1" applyAlignment="1" applyProtection="1">
      <alignment horizontal="center" vertical="center"/>
      <protection hidden="1"/>
    </xf>
    <xf numFmtId="0" fontId="100" fillId="0" borderId="0" xfId="0" applyFont="1" applyFill="1"/>
    <xf numFmtId="14" fontId="68" fillId="0" borderId="0" xfId="0" applyNumberFormat="1" applyFont="1" applyFill="1" applyAlignment="1">
      <alignment horizontal="center" vertical="center"/>
    </xf>
    <xf numFmtId="0" fontId="101" fillId="0" borderId="0" xfId="0" applyFont="1" applyFill="1" applyAlignment="1" applyProtection="1">
      <alignment horizontal="center" vertical="center"/>
      <protection hidden="1"/>
    </xf>
    <xf numFmtId="0" fontId="102" fillId="0" borderId="0" xfId="0" applyFont="1" applyFill="1" applyAlignment="1">
      <alignment horizontal="right" vertical="center" readingOrder="2"/>
    </xf>
    <xf numFmtId="0" fontId="102" fillId="0" borderId="0" xfId="0" applyFont="1" applyFill="1" applyAlignment="1">
      <alignment horizontal="right"/>
    </xf>
    <xf numFmtId="0" fontId="102" fillId="0" borderId="0" xfId="0" applyFont="1" applyFill="1" applyAlignment="1">
      <alignment horizontal="center" vertical="center" shrinkToFit="1"/>
    </xf>
    <xf numFmtId="0" fontId="102" fillId="0" borderId="0" xfId="3" applyFont="1" applyFill="1" applyAlignment="1">
      <alignment horizontal="center" vertical="center" shrinkToFit="1"/>
    </xf>
    <xf numFmtId="0" fontId="103" fillId="0" borderId="0" xfId="3" applyFont="1" applyFill="1" applyAlignment="1">
      <alignment horizontal="center" vertical="center" shrinkToFit="1"/>
    </xf>
    <xf numFmtId="0" fontId="104" fillId="0" borderId="0" xfId="3" applyFont="1" applyFill="1" applyAlignment="1">
      <alignment horizontal="center" vertical="center" shrinkToFit="1"/>
    </xf>
    <xf numFmtId="0" fontId="105" fillId="0" borderId="0" xfId="0" applyFont="1" applyFill="1" applyAlignment="1" applyProtection="1">
      <alignment horizontal="center" vertical="center"/>
      <protection hidden="1"/>
    </xf>
    <xf numFmtId="0" fontId="61" fillId="0" borderId="31" xfId="0" applyFont="1" applyBorder="1" applyAlignment="1">
      <alignment horizontal="center" wrapText="1"/>
    </xf>
    <xf numFmtId="0" fontId="61" fillId="0" borderId="6" xfId="0" applyFont="1" applyBorder="1" applyAlignment="1">
      <alignment horizontal="center" wrapText="1"/>
    </xf>
    <xf numFmtId="0" fontId="61" fillId="0" borderId="64" xfId="0" applyFont="1" applyBorder="1" applyAlignment="1">
      <alignment horizontal="center" wrapText="1"/>
    </xf>
    <xf numFmtId="0" fontId="61" fillId="0" borderId="32" xfId="0" applyFont="1" applyBorder="1" applyAlignment="1">
      <alignment horizontal="center" wrapText="1"/>
    </xf>
    <xf numFmtId="0" fontId="61" fillId="0" borderId="0" xfId="0" applyFont="1" applyAlignment="1">
      <alignment horizontal="center" wrapText="1"/>
    </xf>
    <xf numFmtId="0" fontId="61" fillId="0" borderId="49" xfId="0" applyFont="1" applyBorder="1" applyAlignment="1">
      <alignment horizontal="center" wrapText="1"/>
    </xf>
    <xf numFmtId="0" fontId="61" fillId="0" borderId="9" xfId="0" applyFont="1" applyBorder="1" applyAlignment="1">
      <alignment horizontal="center" wrapText="1"/>
    </xf>
    <xf numFmtId="0" fontId="61" fillId="0" borderId="10" xfId="0" applyFont="1" applyBorder="1" applyAlignment="1">
      <alignment horizontal="center" wrapText="1"/>
    </xf>
    <xf numFmtId="0" fontId="61" fillId="0" borderId="51" xfId="0" applyFont="1" applyBorder="1" applyAlignment="1">
      <alignment horizontal="center" wrapText="1"/>
    </xf>
    <xf numFmtId="0" fontId="62" fillId="21" borderId="104" xfId="0" applyFont="1" applyFill="1" applyBorder="1" applyAlignment="1">
      <alignment horizontal="right" wrapText="1"/>
    </xf>
    <xf numFmtId="0" fontId="62" fillId="21" borderId="78" xfId="0" applyFont="1" applyFill="1" applyBorder="1" applyAlignment="1">
      <alignment horizontal="right" wrapText="1"/>
    </xf>
    <xf numFmtId="0" fontId="62" fillId="21" borderId="105" xfId="0" applyFont="1" applyFill="1" applyBorder="1" applyAlignment="1">
      <alignment horizontal="right" wrapText="1"/>
    </xf>
    <xf numFmtId="0" fontId="66" fillId="0" borderId="0" xfId="0" applyFont="1" applyAlignment="1">
      <alignment horizontal="center" vertical="center" wrapText="1"/>
    </xf>
    <xf numFmtId="0" fontId="66" fillId="0" borderId="0" xfId="0" applyFont="1" applyAlignment="1">
      <alignment horizontal="center" vertical="center"/>
    </xf>
    <xf numFmtId="0" fontId="62" fillId="21" borderId="97" xfId="0" applyFont="1" applyFill="1" applyBorder="1" applyAlignment="1">
      <alignment horizontal="right" wrapText="1"/>
    </xf>
    <xf numFmtId="0" fontId="62" fillId="21" borderId="0" xfId="0" applyFont="1" applyFill="1" applyAlignment="1">
      <alignment horizontal="right" wrapText="1"/>
    </xf>
    <xf numFmtId="0" fontId="62" fillId="21" borderId="10" xfId="0" applyFont="1" applyFill="1" applyBorder="1" applyAlignment="1">
      <alignment horizontal="right" wrapText="1"/>
    </xf>
    <xf numFmtId="0" fontId="58" fillId="0" borderId="0" xfId="0" applyFont="1" applyAlignment="1">
      <alignment horizontal="right" vertical="center" wrapText="1"/>
    </xf>
    <xf numFmtId="0" fontId="58" fillId="0" borderId="0" xfId="0" applyFont="1" applyAlignment="1">
      <alignment horizontal="center"/>
    </xf>
    <xf numFmtId="0" fontId="62" fillId="21" borderId="104" xfId="0" applyFont="1" applyFill="1" applyBorder="1" applyAlignment="1">
      <alignment horizontal="center"/>
    </xf>
    <xf numFmtId="0" fontId="62" fillId="21" borderId="78" xfId="0" applyFont="1" applyFill="1" applyBorder="1" applyAlignment="1">
      <alignment horizontal="center"/>
    </xf>
    <xf numFmtId="0" fontId="63" fillId="21" borderId="78" xfId="1" applyFont="1" applyFill="1" applyBorder="1" applyAlignment="1">
      <alignment horizontal="center"/>
    </xf>
    <xf numFmtId="0" fontId="63" fillId="21" borderId="105" xfId="1" applyFont="1" applyFill="1" applyBorder="1" applyAlignment="1">
      <alignment horizontal="center"/>
    </xf>
    <xf numFmtId="0" fontId="62" fillId="21" borderId="124" xfId="0" applyFont="1" applyFill="1" applyBorder="1" applyAlignment="1">
      <alignment horizontal="right" vertical="center"/>
    </xf>
    <xf numFmtId="0" fontId="62" fillId="21" borderId="100" xfId="0" applyFont="1" applyFill="1" applyBorder="1" applyAlignment="1">
      <alignment horizontal="right" vertical="center"/>
    </xf>
    <xf numFmtId="0" fontId="62" fillId="21" borderId="125" xfId="0" applyFont="1" applyFill="1" applyBorder="1" applyAlignment="1">
      <alignment horizontal="right" vertical="center"/>
    </xf>
    <xf numFmtId="9" fontId="62" fillId="21" borderId="116" xfId="0" applyNumberFormat="1" applyFont="1" applyFill="1" applyBorder="1" applyAlignment="1">
      <alignment horizontal="right" vertical="center" wrapText="1"/>
    </xf>
    <xf numFmtId="0" fontId="62" fillId="21" borderId="117" xfId="0" applyFont="1" applyFill="1" applyBorder="1" applyAlignment="1">
      <alignment horizontal="right" vertical="center" wrapText="1"/>
    </xf>
    <xf numFmtId="0" fontId="62" fillId="21" borderId="109" xfId="0" applyFont="1" applyFill="1" applyBorder="1" applyAlignment="1">
      <alignment horizontal="center" wrapText="1"/>
    </xf>
    <xf numFmtId="0" fontId="62" fillId="21" borderId="97" xfId="0" applyFont="1" applyFill="1" applyBorder="1" applyAlignment="1">
      <alignment horizontal="center" wrapText="1"/>
    </xf>
    <xf numFmtId="0" fontId="62" fillId="21" borderId="110" xfId="0" applyFont="1" applyFill="1" applyBorder="1" applyAlignment="1">
      <alignment horizontal="center" wrapText="1"/>
    </xf>
    <xf numFmtId="0" fontId="62" fillId="21" borderId="111" xfId="0" applyFont="1" applyFill="1" applyBorder="1" applyAlignment="1">
      <alignment horizontal="center" wrapText="1"/>
    </xf>
    <xf numFmtId="0" fontId="62" fillId="21" borderId="96" xfId="0" applyFont="1" applyFill="1" applyBorder="1" applyAlignment="1">
      <alignment horizontal="center" wrapText="1"/>
    </xf>
    <xf numFmtId="0" fontId="62" fillId="21" borderId="112" xfId="0" applyFont="1" applyFill="1" applyBorder="1" applyAlignment="1">
      <alignment horizontal="center" wrapText="1"/>
    </xf>
    <xf numFmtId="0" fontId="62" fillId="21" borderId="124" xfId="0" applyFont="1" applyFill="1" applyBorder="1" applyAlignment="1">
      <alignment horizontal="right" wrapText="1"/>
    </xf>
    <xf numFmtId="0" fontId="62" fillId="21" borderId="100" xfId="0" applyFont="1" applyFill="1" applyBorder="1" applyAlignment="1">
      <alignment horizontal="right" wrapText="1"/>
    </xf>
    <xf numFmtId="0" fontId="62" fillId="21" borderId="125" xfId="0" applyFont="1" applyFill="1" applyBorder="1" applyAlignment="1">
      <alignment horizontal="right" wrapText="1"/>
    </xf>
    <xf numFmtId="0" fontId="62" fillId="21" borderId="116" xfId="0" applyFont="1" applyFill="1" applyBorder="1" applyAlignment="1">
      <alignment horizontal="right" readingOrder="1"/>
    </xf>
    <xf numFmtId="0" fontId="62" fillId="21" borderId="117" xfId="0" applyFont="1" applyFill="1" applyBorder="1" applyAlignment="1">
      <alignment horizontal="right" readingOrder="1"/>
    </xf>
    <xf numFmtId="0" fontId="62" fillId="21" borderId="126" xfId="0" applyFont="1" applyFill="1" applyBorder="1" applyAlignment="1">
      <alignment horizontal="right" vertical="center"/>
    </xf>
    <xf numFmtId="0" fontId="62" fillId="21" borderId="127" xfId="0" applyFont="1" applyFill="1" applyBorder="1" applyAlignment="1">
      <alignment horizontal="right" vertical="center"/>
    </xf>
    <xf numFmtId="0" fontId="62" fillId="21" borderId="128" xfId="0" applyFont="1" applyFill="1" applyBorder="1" applyAlignment="1">
      <alignment horizontal="right" vertical="center"/>
    </xf>
    <xf numFmtId="9" fontId="62" fillId="21" borderId="118" xfId="0" applyNumberFormat="1" applyFont="1" applyFill="1" applyBorder="1" applyAlignment="1">
      <alignment horizontal="right" vertical="center"/>
    </xf>
    <xf numFmtId="0" fontId="62" fillId="21" borderId="119" xfId="0" applyFont="1" applyFill="1" applyBorder="1" applyAlignment="1">
      <alignment horizontal="right" vertical="center"/>
    </xf>
    <xf numFmtId="0" fontId="62" fillId="21" borderId="104" xfId="0" applyFont="1" applyFill="1" applyBorder="1" applyAlignment="1">
      <alignment horizontal="right"/>
    </xf>
    <xf numFmtId="0" fontId="62" fillId="21" borderId="78" xfId="0" applyFont="1" applyFill="1" applyBorder="1" applyAlignment="1">
      <alignment horizontal="right"/>
    </xf>
    <xf numFmtId="0" fontId="62" fillId="21" borderId="105" xfId="0" applyFont="1" applyFill="1" applyBorder="1" applyAlignment="1">
      <alignment horizontal="right"/>
    </xf>
    <xf numFmtId="0" fontId="62" fillId="21" borderId="124" xfId="0" applyFont="1" applyFill="1" applyBorder="1" applyAlignment="1">
      <alignment horizontal="right"/>
    </xf>
    <xf numFmtId="0" fontId="62" fillId="21" borderId="100" xfId="0" applyFont="1" applyFill="1" applyBorder="1" applyAlignment="1">
      <alignment horizontal="right"/>
    </xf>
    <xf numFmtId="0" fontId="62" fillId="21" borderId="125" xfId="0" applyFont="1" applyFill="1" applyBorder="1" applyAlignment="1">
      <alignment horizontal="right"/>
    </xf>
    <xf numFmtId="9" fontId="62" fillId="21" borderId="116" xfId="0" applyNumberFormat="1" applyFont="1" applyFill="1" applyBorder="1" applyAlignment="1">
      <alignment horizontal="right" vertical="center"/>
    </xf>
    <xf numFmtId="0" fontId="62" fillId="21" borderId="117" xfId="0" applyFont="1" applyFill="1" applyBorder="1" applyAlignment="1">
      <alignment horizontal="right" vertical="center"/>
    </xf>
    <xf numFmtId="0" fontId="62" fillId="21" borderId="115" xfId="0" applyFont="1" applyFill="1" applyBorder="1" applyAlignment="1">
      <alignment horizontal="right" vertical="center" wrapText="1"/>
    </xf>
    <xf numFmtId="0" fontId="62" fillId="21" borderId="116" xfId="0" applyFont="1" applyFill="1" applyBorder="1" applyAlignment="1">
      <alignment horizontal="right" vertical="center" wrapText="1"/>
    </xf>
    <xf numFmtId="0" fontId="62" fillId="21" borderId="116" xfId="0" applyFont="1" applyFill="1" applyBorder="1" applyAlignment="1">
      <alignment horizontal="right"/>
    </xf>
    <xf numFmtId="0" fontId="62" fillId="21" borderId="117" xfId="0" applyFont="1" applyFill="1" applyBorder="1" applyAlignment="1">
      <alignment horizontal="right"/>
    </xf>
    <xf numFmtId="0" fontId="62" fillId="21" borderId="106" xfId="0" applyFont="1" applyFill="1" applyBorder="1" applyAlignment="1">
      <alignment horizontal="right"/>
    </xf>
    <xf numFmtId="0" fontId="62" fillId="21" borderId="107" xfId="0" applyFont="1" applyFill="1" applyBorder="1" applyAlignment="1">
      <alignment horizontal="right"/>
    </xf>
    <xf numFmtId="0" fontId="62" fillId="21" borderId="108" xfId="0" applyFont="1" applyFill="1" applyBorder="1" applyAlignment="1">
      <alignment horizontal="right"/>
    </xf>
    <xf numFmtId="0" fontId="62" fillId="21" borderId="115" xfId="0" applyFont="1" applyFill="1" applyBorder="1" applyAlignment="1">
      <alignment horizontal="right" vertical="center"/>
    </xf>
    <xf numFmtId="0" fontId="62" fillId="21" borderId="116" xfId="0" applyFont="1" applyFill="1" applyBorder="1" applyAlignment="1">
      <alignment horizontal="right" vertical="center"/>
    </xf>
    <xf numFmtId="9" fontId="62" fillId="21" borderId="116" xfId="1" applyNumberFormat="1" applyFont="1" applyFill="1" applyBorder="1" applyAlignment="1">
      <alignment horizontal="right" vertical="center"/>
    </xf>
    <xf numFmtId="0" fontId="62" fillId="21" borderId="117" xfId="1" applyFont="1" applyFill="1" applyBorder="1" applyAlignment="1">
      <alignment horizontal="right" vertical="center"/>
    </xf>
    <xf numFmtId="0" fontId="62" fillId="21" borderId="124" xfId="0" applyFont="1" applyFill="1" applyBorder="1" applyAlignment="1">
      <alignment horizontal="right" vertical="center" wrapText="1"/>
    </xf>
    <xf numFmtId="0" fontId="62" fillId="21" borderId="100" xfId="0" applyFont="1" applyFill="1" applyBorder="1" applyAlignment="1">
      <alignment horizontal="right" vertical="center" wrapText="1"/>
    </xf>
    <xf numFmtId="0" fontId="62" fillId="21" borderId="125" xfId="0" applyFont="1" applyFill="1" applyBorder="1" applyAlignment="1">
      <alignment horizontal="right" vertical="center" wrapText="1"/>
    </xf>
    <xf numFmtId="0" fontId="68" fillId="21" borderId="116" xfId="0" applyFont="1" applyFill="1" applyBorder="1" applyAlignment="1">
      <alignment horizontal="right" vertical="center"/>
    </xf>
    <xf numFmtId="0" fontId="68" fillId="21" borderId="117" xfId="0" applyFont="1" applyFill="1" applyBorder="1" applyAlignment="1">
      <alignment horizontal="right" vertical="center"/>
    </xf>
    <xf numFmtId="0" fontId="64" fillId="21" borderId="104" xfId="1" applyFont="1" applyFill="1" applyBorder="1" applyAlignment="1">
      <alignment horizontal="right"/>
    </xf>
    <xf numFmtId="0" fontId="64" fillId="21" borderId="78" xfId="1" applyFont="1" applyFill="1" applyBorder="1" applyAlignment="1">
      <alignment horizontal="right"/>
    </xf>
    <xf numFmtId="0" fontId="64" fillId="21" borderId="105" xfId="1" applyFont="1" applyFill="1" applyBorder="1" applyAlignment="1">
      <alignment horizontal="right"/>
    </xf>
    <xf numFmtId="0" fontId="57" fillId="0" borderId="0" xfId="0" applyFont="1" applyAlignment="1">
      <alignment horizontal="center"/>
    </xf>
    <xf numFmtId="0" fontId="58" fillId="0" borderId="10" xfId="0" applyFont="1" applyBorder="1" applyAlignment="1">
      <alignment horizontal="right"/>
    </xf>
    <xf numFmtId="0" fontId="67" fillId="21" borderId="113" xfId="0" applyFont="1" applyFill="1" applyBorder="1" applyAlignment="1">
      <alignment horizontal="center" vertical="center"/>
    </xf>
    <xf numFmtId="0" fontId="65" fillId="21" borderId="114" xfId="0" applyFont="1" applyFill="1" applyBorder="1" applyAlignment="1">
      <alignment horizontal="center" vertical="center"/>
    </xf>
    <xf numFmtId="0" fontId="65" fillId="21" borderId="115" xfId="0" applyFont="1" applyFill="1" applyBorder="1" applyAlignment="1">
      <alignment horizontal="center" vertical="center"/>
    </xf>
    <xf numFmtId="0" fontId="65" fillId="21" borderId="116" xfId="0" applyFont="1" applyFill="1" applyBorder="1" applyAlignment="1">
      <alignment horizontal="center" vertical="center"/>
    </xf>
    <xf numFmtId="0" fontId="65" fillId="21" borderId="120" xfId="0" applyFont="1" applyFill="1" applyBorder="1" applyAlignment="1">
      <alignment horizontal="center" vertical="center"/>
    </xf>
    <xf numFmtId="0" fontId="65" fillId="21" borderId="121" xfId="0" applyFont="1" applyFill="1" applyBorder="1" applyAlignment="1">
      <alignment horizontal="center" vertical="center"/>
    </xf>
    <xf numFmtId="0" fontId="65" fillId="21" borderId="122" xfId="0" applyFont="1" applyFill="1" applyBorder="1" applyAlignment="1">
      <alignment horizontal="center" vertical="center"/>
    </xf>
    <xf numFmtId="0" fontId="65" fillId="21" borderId="123" xfId="0" applyFont="1" applyFill="1" applyBorder="1" applyAlignment="1">
      <alignment horizontal="center" vertical="center"/>
    </xf>
    <xf numFmtId="0" fontId="64" fillId="21" borderId="101" xfId="1" applyFont="1" applyFill="1" applyBorder="1" applyAlignment="1">
      <alignment horizontal="right"/>
    </xf>
    <xf numFmtId="0" fontId="64" fillId="21" borderId="102" xfId="1" applyFont="1" applyFill="1" applyBorder="1" applyAlignment="1">
      <alignment horizontal="right"/>
    </xf>
    <xf numFmtId="0" fontId="64" fillId="21" borderId="103" xfId="1" applyFont="1" applyFill="1" applyBorder="1" applyAlignment="1">
      <alignment horizontal="right"/>
    </xf>
    <xf numFmtId="0" fontId="0" fillId="0" borderId="0" xfId="0" applyAlignment="1">
      <alignment horizontal="center"/>
    </xf>
    <xf numFmtId="0" fontId="77" fillId="26" borderId="0" xfId="0" applyFont="1" applyFill="1" applyAlignment="1">
      <alignment horizontal="right" vertical="center"/>
    </xf>
    <xf numFmtId="0" fontId="88" fillId="0" borderId="0" xfId="0" applyFont="1" applyAlignment="1">
      <alignment horizontal="right" vertical="center" wrapText="1"/>
    </xf>
    <xf numFmtId="0" fontId="8" fillId="3" borderId="44" xfId="0" applyFont="1" applyFill="1" applyBorder="1" applyAlignment="1" applyProtection="1">
      <alignment horizontal="center" vertical="center"/>
      <protection hidden="1"/>
    </xf>
    <xf numFmtId="0" fontId="33" fillId="12" borderId="40" xfId="0" applyFont="1" applyFill="1" applyBorder="1" applyAlignment="1" applyProtection="1">
      <alignment horizontal="center" vertical="center"/>
      <protection hidden="1"/>
    </xf>
    <xf numFmtId="0" fontId="33" fillId="12" borderId="7" xfId="0" applyFont="1" applyFill="1" applyBorder="1" applyAlignment="1" applyProtection="1">
      <alignment horizontal="center" vertical="center"/>
      <protection hidden="1"/>
    </xf>
    <xf numFmtId="0" fontId="7" fillId="3" borderId="44" xfId="0" applyFont="1" applyFill="1" applyBorder="1" applyAlignment="1" applyProtection="1">
      <alignment horizontal="center" vertical="center" wrapText="1"/>
      <protection hidden="1"/>
    </xf>
    <xf numFmtId="0" fontId="91" fillId="13" borderId="147" xfId="0" applyFont="1" applyFill="1" applyBorder="1" applyAlignment="1" applyProtection="1">
      <alignment horizontal="center" vertical="center" shrinkToFit="1"/>
      <protection hidden="1"/>
    </xf>
    <xf numFmtId="0" fontId="91" fillId="27" borderId="147" xfId="0" applyFont="1" applyFill="1" applyBorder="1" applyAlignment="1" applyProtection="1">
      <alignment horizontal="center" vertical="center" shrinkToFit="1"/>
      <protection hidden="1"/>
    </xf>
    <xf numFmtId="0" fontId="92" fillId="3" borderId="147" xfId="1" applyFont="1" applyFill="1" applyBorder="1" applyAlignment="1" applyProtection="1">
      <alignment horizontal="center" vertical="center" wrapText="1" shrinkToFit="1"/>
      <protection hidden="1"/>
    </xf>
    <xf numFmtId="0" fontId="92" fillId="3" borderId="147" xfId="1" applyFont="1" applyFill="1" applyBorder="1" applyAlignment="1" applyProtection="1">
      <alignment horizontal="center" vertical="center" shrinkToFit="1"/>
      <protection hidden="1"/>
    </xf>
    <xf numFmtId="0" fontId="94" fillId="3" borderId="147" xfId="1" applyFont="1" applyFill="1" applyBorder="1" applyAlignment="1" applyProtection="1">
      <alignment horizontal="center" vertical="center" shrinkToFit="1"/>
      <protection hidden="1"/>
    </xf>
    <xf numFmtId="165" fontId="94" fillId="3" borderId="147" xfId="1" applyNumberFormat="1" applyFont="1" applyFill="1" applyBorder="1" applyAlignment="1" applyProtection="1">
      <alignment horizontal="center" vertical="center" shrinkToFit="1"/>
      <protection hidden="1"/>
    </xf>
    <xf numFmtId="0" fontId="94" fillId="0" borderId="147" xfId="1" applyFont="1" applyFill="1" applyBorder="1" applyAlignment="1" applyProtection="1">
      <alignment horizontal="center" vertical="center" shrinkToFit="1"/>
      <protection hidden="1"/>
    </xf>
    <xf numFmtId="0" fontId="94" fillId="3" borderId="147" xfId="0" applyFont="1" applyFill="1" applyBorder="1" applyAlignment="1" applyProtection="1">
      <alignment horizontal="center" vertical="center" shrinkToFit="1"/>
      <protection hidden="1"/>
    </xf>
    <xf numFmtId="2" fontId="94" fillId="3" borderId="147" xfId="1" applyNumberFormat="1" applyFont="1" applyFill="1" applyBorder="1" applyAlignment="1" applyProtection="1">
      <alignment horizontal="center" vertical="center" shrinkToFit="1"/>
      <protection locked="0" hidden="1"/>
    </xf>
    <xf numFmtId="0" fontId="33" fillId="13" borderId="9" xfId="0" applyFont="1" applyFill="1" applyBorder="1" applyAlignment="1">
      <alignment horizontal="center" vertical="center"/>
    </xf>
    <xf numFmtId="0" fontId="33" fillId="13" borderId="10" xfId="0" applyFont="1" applyFill="1" applyBorder="1" applyAlignment="1">
      <alignment horizontal="center" vertical="center"/>
    </xf>
    <xf numFmtId="0" fontId="33" fillId="13" borderId="10" xfId="0" applyFont="1" applyFill="1" applyBorder="1" applyAlignment="1">
      <alignment horizontal="center" vertical="center" wrapText="1"/>
    </xf>
    <xf numFmtId="0" fontId="33" fillId="13" borderId="51" xfId="0" applyFont="1" applyFill="1" applyBorder="1" applyAlignment="1">
      <alignment horizontal="center" vertical="center" wrapText="1"/>
    </xf>
    <xf numFmtId="0" fontId="91" fillId="28" borderId="147" xfId="0" applyFont="1" applyFill="1" applyBorder="1" applyAlignment="1" applyProtection="1">
      <alignment horizontal="center" vertical="center" shrinkToFit="1"/>
      <protection hidden="1"/>
    </xf>
    <xf numFmtId="0" fontId="94" fillId="3" borderId="147" xfId="1" applyNumberFormat="1" applyFont="1" applyFill="1" applyBorder="1" applyAlignment="1" applyProtection="1">
      <alignment horizontal="center" vertical="center" shrinkToFit="1"/>
      <protection hidden="1"/>
    </xf>
    <xf numFmtId="49" fontId="94" fillId="3" borderId="147" xfId="1" applyNumberFormat="1" applyFont="1" applyFill="1" applyBorder="1" applyAlignment="1" applyProtection="1">
      <alignment horizontal="center" vertical="center" shrinkToFit="1"/>
      <protection hidden="1"/>
    </xf>
    <xf numFmtId="0" fontId="92" fillId="0" borderId="147" xfId="1" applyFont="1" applyFill="1" applyBorder="1" applyAlignment="1" applyProtection="1">
      <alignment horizontal="center" vertical="center" shrinkToFit="1"/>
      <protection hidden="1"/>
    </xf>
    <xf numFmtId="0" fontId="94" fillId="0" borderId="147" xfId="0" applyFont="1" applyBorder="1" applyAlignment="1" applyProtection="1">
      <alignment horizontal="center" vertical="center" shrinkToFit="1"/>
      <protection hidden="1"/>
    </xf>
    <xf numFmtId="0" fontId="40" fillId="5" borderId="40" xfId="0" applyFont="1" applyFill="1" applyBorder="1" applyAlignment="1" applyProtection="1">
      <alignment horizontal="center" vertical="center"/>
      <protection hidden="1"/>
    </xf>
    <xf numFmtId="0" fontId="40" fillId="5" borderId="7" xfId="0" applyFont="1" applyFill="1" applyBorder="1" applyAlignment="1" applyProtection="1">
      <alignment horizontal="center" vertical="center"/>
      <protection hidden="1"/>
    </xf>
    <xf numFmtId="0" fontId="40" fillId="5" borderId="50" xfId="0" applyFont="1" applyFill="1" applyBorder="1" applyAlignment="1" applyProtection="1">
      <alignment horizontal="center" vertical="center"/>
      <protection hidden="1"/>
    </xf>
    <xf numFmtId="0" fontId="43" fillId="13" borderId="32" xfId="1" applyFont="1" applyFill="1" applyBorder="1" applyAlignment="1" applyProtection="1">
      <alignment horizontal="center" vertical="center"/>
      <protection hidden="1"/>
    </xf>
    <xf numFmtId="0" fontId="43" fillId="13" borderId="0" xfId="1" applyFont="1" applyFill="1" applyBorder="1" applyAlignment="1" applyProtection="1">
      <alignment horizontal="center" vertical="center"/>
      <protection hidden="1"/>
    </xf>
    <xf numFmtId="0" fontId="43" fillId="13" borderId="32" xfId="1" applyFont="1" applyFill="1" applyBorder="1" applyAlignment="1" applyProtection="1">
      <alignment horizontal="center" vertical="center" wrapText="1"/>
      <protection hidden="1"/>
    </xf>
    <xf numFmtId="0" fontId="43" fillId="13" borderId="0" xfId="1" applyFont="1" applyFill="1" applyBorder="1" applyAlignment="1" applyProtection="1">
      <alignment horizontal="center" vertical="center" wrapText="1"/>
      <protection hidden="1"/>
    </xf>
    <xf numFmtId="0" fontId="8" fillId="3" borderId="44" xfId="0" applyFont="1" applyFill="1" applyBorder="1" applyAlignment="1" applyProtection="1">
      <alignment horizontal="center" vertical="center" shrinkToFit="1"/>
      <protection hidden="1"/>
    </xf>
    <xf numFmtId="0" fontId="7" fillId="3" borderId="11" xfId="0" applyFont="1" applyFill="1" applyBorder="1" applyAlignment="1" applyProtection="1">
      <alignment horizontal="center" vertical="center"/>
      <protection hidden="1"/>
    </xf>
    <xf numFmtId="0" fontId="7" fillId="3" borderId="44"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shrinkToFit="1"/>
      <protection hidden="1"/>
    </xf>
    <xf numFmtId="0" fontId="7" fillId="3" borderId="44" xfId="0" applyFont="1" applyFill="1" applyBorder="1" applyAlignment="1" applyProtection="1">
      <alignment horizontal="center" vertical="center" shrinkToFit="1"/>
      <protection hidden="1"/>
    </xf>
    <xf numFmtId="0" fontId="8" fillId="3" borderId="30" xfId="0" applyFont="1" applyFill="1" applyBorder="1" applyAlignment="1" applyProtection="1">
      <alignment horizontal="center" vertical="center"/>
      <protection hidden="1"/>
    </xf>
    <xf numFmtId="0" fontId="8" fillId="3" borderId="11" xfId="0" applyFont="1" applyFill="1" applyBorder="1" applyAlignment="1" applyProtection="1">
      <alignment horizontal="center" vertical="center"/>
      <protection hidden="1"/>
    </xf>
    <xf numFmtId="0" fontId="7" fillId="3" borderId="30" xfId="0" applyFont="1" applyFill="1" applyBorder="1" applyAlignment="1" applyProtection="1">
      <alignment horizontal="center" vertical="center" shrinkToFit="1"/>
      <protection hidden="1"/>
    </xf>
    <xf numFmtId="0" fontId="41" fillId="13" borderId="0" xfId="1"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shrinkToFit="1"/>
      <protection hidden="1"/>
    </xf>
    <xf numFmtId="0" fontId="6" fillId="0" borderId="0" xfId="0" applyFont="1" applyAlignment="1" applyProtection="1">
      <alignment horizontal="center" vertical="center"/>
      <protection hidden="1"/>
    </xf>
    <xf numFmtId="0" fontId="6" fillId="3" borderId="133" xfId="0" applyFont="1" applyFill="1" applyBorder="1" applyAlignment="1" applyProtection="1">
      <alignment horizontal="center" vertical="center"/>
      <protection hidden="1"/>
    </xf>
    <xf numFmtId="0" fontId="6" fillId="3" borderId="26" xfId="0" applyFont="1" applyFill="1" applyBorder="1" applyAlignment="1" applyProtection="1">
      <alignment horizontal="center" vertical="center"/>
      <protection hidden="1"/>
    </xf>
    <xf numFmtId="0" fontId="6" fillId="3" borderId="52" xfId="0" applyFont="1" applyFill="1" applyBorder="1" applyAlignment="1" applyProtection="1">
      <alignment horizontal="center" vertical="center"/>
      <protection hidden="1"/>
    </xf>
    <xf numFmtId="0" fontId="13" fillId="0" borderId="0" xfId="0" applyFont="1" applyAlignment="1" applyProtection="1">
      <alignment horizontal="center"/>
      <protection hidden="1"/>
    </xf>
    <xf numFmtId="0" fontId="7" fillId="3" borderId="30" xfId="0" applyFont="1" applyFill="1" applyBorder="1" applyAlignment="1" applyProtection="1">
      <alignment horizontal="center" vertical="center"/>
      <protection hidden="1"/>
    </xf>
    <xf numFmtId="0" fontId="3" fillId="5" borderId="40" xfId="0" applyFont="1" applyFill="1" applyBorder="1" applyAlignment="1" applyProtection="1">
      <alignment horizontal="center" vertical="center"/>
      <protection hidden="1"/>
    </xf>
    <xf numFmtId="0" fontId="3" fillId="5" borderId="7" xfId="0" applyFont="1" applyFill="1" applyBorder="1" applyAlignment="1" applyProtection="1">
      <alignment horizontal="center" vertical="center"/>
      <protection hidden="1"/>
    </xf>
    <xf numFmtId="0" fontId="3" fillId="5" borderId="50" xfId="0" applyFont="1" applyFill="1" applyBorder="1" applyAlignment="1" applyProtection="1">
      <alignment horizontal="center" vertical="center"/>
      <protection hidden="1"/>
    </xf>
    <xf numFmtId="0" fontId="94" fillId="3" borderId="147" xfId="1" applyFont="1" applyFill="1" applyBorder="1" applyAlignment="1" applyProtection="1">
      <alignment horizontal="center" vertical="center" shrinkToFit="1"/>
      <protection locked="0" hidden="1"/>
    </xf>
    <xf numFmtId="0" fontId="33" fillId="12" borderId="50" xfId="0" applyFont="1" applyFill="1" applyBorder="1" applyAlignment="1" applyProtection="1">
      <alignment horizontal="center" vertical="center"/>
      <protection hidden="1"/>
    </xf>
    <xf numFmtId="0" fontId="75" fillId="23" borderId="0" xfId="0" applyFont="1" applyFill="1" applyAlignment="1" applyProtection="1">
      <alignment horizontal="center" vertical="center"/>
      <protection hidden="1"/>
    </xf>
    <xf numFmtId="0" fontId="46" fillId="23" borderId="0" xfId="0" applyFont="1" applyFill="1" applyAlignment="1" applyProtection="1">
      <alignment horizontal="center" vertical="center" shrinkToFit="1"/>
      <protection hidden="1"/>
    </xf>
    <xf numFmtId="0" fontId="72" fillId="22" borderId="66" xfId="0" applyFont="1" applyFill="1" applyBorder="1" applyAlignment="1" applyProtection="1">
      <alignment horizontal="center" vertical="center"/>
      <protection hidden="1"/>
    </xf>
    <xf numFmtId="0" fontId="7" fillId="3" borderId="30" xfId="0" applyFont="1" applyFill="1" applyBorder="1" applyAlignment="1" applyProtection="1">
      <alignment horizontal="center" vertical="center" wrapText="1"/>
      <protection hidden="1"/>
    </xf>
    <xf numFmtId="0" fontId="10" fillId="3" borderId="44" xfId="0" applyFont="1" applyFill="1" applyBorder="1" applyAlignment="1" applyProtection="1">
      <alignment horizontal="center" vertical="center" wrapText="1"/>
      <protection hidden="1"/>
    </xf>
    <xf numFmtId="0" fontId="8" fillId="3" borderId="30" xfId="0" applyFont="1" applyFill="1" applyBorder="1" applyAlignment="1" applyProtection="1">
      <alignment horizontal="center" vertical="center" shrinkToFit="1"/>
      <protection hidden="1"/>
    </xf>
    <xf numFmtId="0" fontId="53" fillId="0" borderId="0" xfId="0" applyFont="1" applyAlignment="1" applyProtection="1">
      <alignment horizontal="center" vertical="center"/>
      <protection hidden="1"/>
    </xf>
    <xf numFmtId="0" fontId="53" fillId="0" borderId="55" xfId="0" applyFont="1" applyBorder="1" applyAlignment="1" applyProtection="1">
      <alignment horizontal="center" vertical="center"/>
      <protection hidden="1"/>
    </xf>
    <xf numFmtId="0" fontId="86" fillId="6" borderId="0" xfId="0" applyFont="1" applyFill="1" applyAlignment="1" applyProtection="1">
      <alignment horizontal="center"/>
      <protection hidden="1"/>
    </xf>
    <xf numFmtId="164" fontId="89" fillId="3" borderId="66" xfId="0" applyNumberFormat="1" applyFont="1" applyFill="1" applyBorder="1" applyAlignment="1" applyProtection="1">
      <alignment horizontal="center" vertical="center"/>
      <protection hidden="1"/>
    </xf>
    <xf numFmtId="0" fontId="33" fillId="13" borderId="0" xfId="0" applyFont="1" applyFill="1" applyAlignment="1" applyProtection="1">
      <alignment horizontal="center" vertical="center"/>
      <protection hidden="1"/>
    </xf>
    <xf numFmtId="164" fontId="30" fillId="14" borderId="0" xfId="0" applyNumberFormat="1" applyFont="1" applyFill="1" applyAlignment="1" applyProtection="1">
      <alignment horizontal="center" vertical="center" shrinkToFit="1"/>
      <protection hidden="1"/>
    </xf>
    <xf numFmtId="164" fontId="30" fillId="14" borderId="66" xfId="0" applyNumberFormat="1" applyFont="1" applyFill="1" applyBorder="1" applyAlignment="1" applyProtection="1">
      <alignment horizontal="center" vertical="center" shrinkToFit="1"/>
      <protection hidden="1"/>
    </xf>
    <xf numFmtId="0" fontId="71" fillId="22" borderId="66" xfId="0" applyFont="1" applyFill="1" applyBorder="1" applyAlignment="1" applyProtection="1">
      <alignment horizontal="center"/>
      <protection hidden="1"/>
    </xf>
    <xf numFmtId="164" fontId="73" fillId="14" borderId="66" xfId="0" applyNumberFormat="1" applyFont="1" applyFill="1" applyBorder="1" applyAlignment="1" applyProtection="1">
      <alignment horizontal="center" vertical="center" shrinkToFit="1"/>
      <protection hidden="1"/>
    </xf>
    <xf numFmtId="0" fontId="30" fillId="14" borderId="0" xfId="0" applyFont="1" applyFill="1" applyAlignment="1" applyProtection="1">
      <alignment horizontal="center" vertical="center"/>
      <protection locked="0" hidden="1"/>
    </xf>
    <xf numFmtId="164" fontId="29" fillId="14" borderId="66" xfId="0" applyNumberFormat="1" applyFont="1" applyFill="1" applyBorder="1" applyAlignment="1" applyProtection="1">
      <alignment horizontal="center" vertical="center" shrinkToFit="1"/>
      <protection hidden="1"/>
    </xf>
    <xf numFmtId="22" fontId="80" fillId="0" borderId="0" xfId="0" applyNumberFormat="1" applyFont="1" applyAlignment="1" applyProtection="1">
      <alignment horizontal="center" vertical="center" shrinkToFit="1" readingOrder="2"/>
      <protection hidden="1"/>
    </xf>
    <xf numFmtId="0" fontId="1" fillId="0" borderId="154" xfId="0" applyFont="1" applyBorder="1" applyAlignment="1" applyProtection="1">
      <alignment horizontal="right" vertical="center" shrinkToFit="1"/>
      <protection hidden="1"/>
    </xf>
    <xf numFmtId="0" fontId="1" fillId="0" borderId="29" xfId="0" applyFont="1" applyBorder="1" applyAlignment="1" applyProtection="1">
      <alignment horizontal="right" vertical="center" shrinkToFit="1"/>
      <protection hidden="1"/>
    </xf>
    <xf numFmtId="0" fontId="81" fillId="3" borderId="29" xfId="1" applyNumberFormat="1" applyFont="1" applyFill="1" applyBorder="1" applyAlignment="1" applyProtection="1">
      <alignment horizontal="center" vertical="center" shrinkToFit="1"/>
      <protection hidden="1"/>
    </xf>
    <xf numFmtId="0" fontId="1" fillId="0" borderId="29" xfId="0" applyFont="1" applyBorder="1" applyAlignment="1" applyProtection="1">
      <alignment horizontal="center" vertical="center" shrinkToFit="1"/>
      <protection hidden="1"/>
    </xf>
    <xf numFmtId="0" fontId="80" fillId="3" borderId="29" xfId="0" applyFont="1" applyFill="1" applyBorder="1" applyAlignment="1" applyProtection="1">
      <alignment horizontal="center" vertical="center" shrinkToFit="1"/>
      <protection hidden="1"/>
    </xf>
    <xf numFmtId="0" fontId="1" fillId="3" borderId="29" xfId="0" applyFont="1" applyFill="1" applyBorder="1" applyAlignment="1" applyProtection="1">
      <alignment horizontal="center" vertical="center" shrinkToFit="1"/>
      <protection hidden="1"/>
    </xf>
    <xf numFmtId="0" fontId="10" fillId="3" borderId="28" xfId="0" applyFont="1" applyFill="1" applyBorder="1" applyAlignment="1" applyProtection="1">
      <alignment horizontal="center" vertical="center" shrinkToFit="1"/>
      <protection hidden="1"/>
    </xf>
    <xf numFmtId="0" fontId="10" fillId="3" borderId="157" xfId="0" applyFont="1" applyFill="1" applyBorder="1" applyAlignment="1" applyProtection="1">
      <alignment horizontal="center" vertical="center" shrinkToFit="1"/>
      <protection hidden="1"/>
    </xf>
    <xf numFmtId="0" fontId="80" fillId="0" borderId="155" xfId="0" applyFont="1" applyBorder="1" applyAlignment="1" applyProtection="1">
      <alignment horizontal="right" vertical="center" shrinkToFit="1"/>
      <protection hidden="1"/>
    </xf>
    <xf numFmtId="0" fontId="80" fillId="0" borderId="27" xfId="0" applyFont="1" applyBorder="1" applyAlignment="1" applyProtection="1">
      <alignment horizontal="right" vertical="center" shrinkToFit="1"/>
      <protection hidden="1"/>
    </xf>
    <xf numFmtId="0" fontId="82" fillId="3" borderId="27" xfId="0" applyFont="1" applyFill="1" applyBorder="1" applyAlignment="1" applyProtection="1">
      <alignment horizontal="center" vertical="center" shrinkToFit="1"/>
      <protection hidden="1"/>
    </xf>
    <xf numFmtId="0" fontId="1" fillId="3" borderId="138" xfId="0" applyFont="1" applyFill="1" applyBorder="1" applyAlignment="1" applyProtection="1">
      <alignment horizontal="center" vertical="center" shrinkToFit="1"/>
      <protection hidden="1"/>
    </xf>
    <xf numFmtId="0" fontId="80" fillId="0" borderId="27" xfId="0" applyFont="1" applyBorder="1" applyAlignment="1" applyProtection="1">
      <alignment horizontal="left" vertical="center" shrinkToFit="1"/>
      <protection hidden="1"/>
    </xf>
    <xf numFmtId="0" fontId="1" fillId="3" borderId="27" xfId="0" applyFont="1" applyFill="1" applyBorder="1" applyAlignment="1" applyProtection="1">
      <alignment horizontal="center" vertical="center" shrinkToFit="1"/>
      <protection hidden="1"/>
    </xf>
    <xf numFmtId="0" fontId="1" fillId="0" borderId="27" xfId="0" applyFont="1" applyBorder="1" applyAlignment="1" applyProtection="1">
      <alignment horizontal="left" vertical="center" shrinkToFit="1"/>
      <protection hidden="1"/>
    </xf>
    <xf numFmtId="0" fontId="1" fillId="0" borderId="39" xfId="0" applyFont="1" applyBorder="1" applyAlignment="1" applyProtection="1">
      <alignment horizontal="left" vertical="center" shrinkToFit="1"/>
      <protection hidden="1"/>
    </xf>
    <xf numFmtId="0" fontId="80" fillId="0" borderId="10" xfId="0" applyFont="1" applyBorder="1" applyAlignment="1" applyProtection="1">
      <alignment horizontal="center" vertical="center" shrinkToFit="1" readingOrder="2"/>
      <protection hidden="1"/>
    </xf>
    <xf numFmtId="0" fontId="80" fillId="3" borderId="27" xfId="0" applyFont="1" applyFill="1" applyBorder="1" applyAlignment="1" applyProtection="1">
      <alignment horizontal="center" vertical="center" shrinkToFit="1"/>
      <protection hidden="1"/>
    </xf>
    <xf numFmtId="0" fontId="80" fillId="0" borderId="39" xfId="0" applyFont="1" applyBorder="1" applyAlignment="1" applyProtection="1">
      <alignment horizontal="left" vertical="center" shrinkToFit="1"/>
      <protection hidden="1"/>
    </xf>
    <xf numFmtId="0" fontId="80" fillId="24" borderId="41" xfId="0" applyFont="1" applyFill="1" applyBorder="1" applyAlignment="1" applyProtection="1">
      <alignment horizontal="center" vertical="center" shrinkToFit="1"/>
      <protection hidden="1"/>
    </xf>
    <xf numFmtId="0" fontId="80" fillId="24" borderId="28" xfId="0" applyFont="1" applyFill="1" applyBorder="1" applyAlignment="1" applyProtection="1">
      <alignment horizontal="center" vertical="center" shrinkToFit="1"/>
      <protection hidden="1"/>
    </xf>
    <xf numFmtId="164" fontId="80" fillId="24" borderId="28" xfId="0" applyNumberFormat="1" applyFont="1" applyFill="1" applyBorder="1" applyAlignment="1" applyProtection="1">
      <alignment horizontal="center" vertical="center" shrinkToFit="1"/>
      <protection hidden="1"/>
    </xf>
    <xf numFmtId="0" fontId="83" fillId="6" borderId="41" xfId="0" applyFont="1" applyFill="1" applyBorder="1" applyAlignment="1" applyProtection="1">
      <alignment horizontal="center" shrinkToFit="1"/>
      <protection hidden="1"/>
    </xf>
    <xf numFmtId="0" fontId="83" fillId="6" borderId="28" xfId="0" applyFont="1" applyFill="1" applyBorder="1" applyAlignment="1" applyProtection="1">
      <alignment horizontal="center" shrinkToFit="1"/>
      <protection hidden="1"/>
    </xf>
    <xf numFmtId="0" fontId="83" fillId="6" borderId="142" xfId="0" applyFont="1" applyFill="1" applyBorder="1" applyAlignment="1" applyProtection="1">
      <alignment horizontal="center" shrinkToFit="1"/>
      <protection hidden="1"/>
    </xf>
    <xf numFmtId="0" fontId="83" fillId="6" borderId="98" xfId="0" applyFont="1" applyFill="1" applyBorder="1" applyAlignment="1" applyProtection="1">
      <alignment horizontal="center" vertical="center" shrinkToFit="1"/>
      <protection hidden="1"/>
    </xf>
    <xf numFmtId="0" fontId="83" fillId="6" borderId="0" xfId="0" applyFont="1" applyFill="1" applyAlignment="1" applyProtection="1">
      <alignment horizontal="center" vertical="center" shrinkToFit="1"/>
      <protection hidden="1"/>
    </xf>
    <xf numFmtId="0" fontId="83" fillId="6" borderId="143" xfId="0" applyFont="1" applyFill="1" applyBorder="1" applyAlignment="1" applyProtection="1">
      <alignment horizontal="center" vertical="center" shrinkToFit="1"/>
      <protection hidden="1"/>
    </xf>
    <xf numFmtId="0" fontId="1" fillId="0" borderId="155" xfId="0" applyFont="1" applyBorder="1" applyAlignment="1" applyProtection="1">
      <alignment horizontal="right" vertical="center" shrinkToFit="1"/>
      <protection hidden="1"/>
    </xf>
    <xf numFmtId="0" fontId="1" fillId="0" borderId="27" xfId="0" applyFont="1" applyBorder="1" applyAlignment="1" applyProtection="1">
      <alignment horizontal="right" vertical="center" shrinkToFit="1"/>
      <protection hidden="1"/>
    </xf>
    <xf numFmtId="0" fontId="80" fillId="0" borderId="156" xfId="0" applyFont="1" applyBorder="1" applyAlignment="1" applyProtection="1">
      <alignment horizontal="right" vertical="center" shrinkToFit="1"/>
      <protection hidden="1"/>
    </xf>
    <xf numFmtId="0" fontId="80" fillId="0" borderId="28" xfId="0" applyFont="1" applyBorder="1" applyAlignment="1" applyProtection="1">
      <alignment horizontal="right" vertical="center" shrinkToFit="1"/>
      <protection hidden="1"/>
    </xf>
    <xf numFmtId="0" fontId="90" fillId="16" borderId="6" xfId="0" applyFont="1" applyFill="1" applyBorder="1" applyAlignment="1" applyProtection="1">
      <alignment horizontal="right" vertical="top" wrapText="1"/>
      <protection hidden="1"/>
    </xf>
    <xf numFmtId="0" fontId="90" fillId="16" borderId="6" xfId="0" applyFont="1" applyFill="1" applyBorder="1" applyAlignment="1" applyProtection="1">
      <alignment horizontal="right" vertical="top"/>
      <protection hidden="1"/>
    </xf>
    <xf numFmtId="0" fontId="90" fillId="16" borderId="0" xfId="0" applyFont="1" applyFill="1" applyAlignment="1" applyProtection="1">
      <alignment horizontal="right" vertical="top"/>
      <protection hidden="1"/>
    </xf>
    <xf numFmtId="0" fontId="34" fillId="2" borderId="47" xfId="0" applyFont="1" applyFill="1" applyBorder="1" applyAlignment="1" applyProtection="1">
      <alignment horizontal="center" vertical="center" shrinkToFit="1"/>
      <protection hidden="1"/>
    </xf>
    <xf numFmtId="0" fontId="34" fillId="2" borderId="29" xfId="0" applyFont="1" applyFill="1" applyBorder="1" applyAlignment="1" applyProtection="1">
      <alignment horizontal="center" vertical="center" shrinkToFit="1"/>
      <protection hidden="1"/>
    </xf>
    <xf numFmtId="0" fontId="34" fillId="2" borderId="48" xfId="0" applyFont="1" applyFill="1" applyBorder="1" applyAlignment="1" applyProtection="1">
      <alignment horizontal="center" vertical="center" shrinkToFit="1"/>
      <protection hidden="1"/>
    </xf>
    <xf numFmtId="0" fontId="34" fillId="0" borderId="44" xfId="0" applyFont="1" applyBorder="1" applyAlignment="1" applyProtection="1">
      <alignment horizontal="center" vertical="center" shrinkToFit="1"/>
      <protection hidden="1"/>
    </xf>
    <xf numFmtId="0" fontId="10" fillId="3" borderId="27" xfId="0" applyFont="1" applyFill="1" applyBorder="1" applyAlignment="1" applyProtection="1">
      <alignment horizontal="center" vertical="center" shrinkToFit="1"/>
      <protection hidden="1"/>
    </xf>
    <xf numFmtId="0" fontId="82" fillId="3" borderId="39" xfId="0" applyFont="1" applyFill="1" applyBorder="1" applyAlignment="1" applyProtection="1">
      <alignment horizontal="center" vertical="center" shrinkToFit="1"/>
      <protection hidden="1"/>
    </xf>
    <xf numFmtId="49" fontId="10" fillId="3" borderId="28" xfId="0" applyNumberFormat="1" applyFont="1" applyFill="1" applyBorder="1" applyAlignment="1" applyProtection="1">
      <alignment horizontal="center" vertical="center" shrinkToFit="1"/>
      <protection hidden="1"/>
    </xf>
    <xf numFmtId="0" fontId="0" fillId="27" borderId="148" xfId="0" applyFill="1" applyBorder="1" applyAlignment="1" applyProtection="1">
      <alignment horizontal="right" vertical="center" wrapText="1"/>
      <protection hidden="1"/>
    </xf>
    <xf numFmtId="0" fontId="0" fillId="27" borderId="149" xfId="0" applyFill="1" applyBorder="1" applyAlignment="1" applyProtection="1">
      <alignment horizontal="right" vertical="center" wrapText="1"/>
      <protection hidden="1"/>
    </xf>
    <xf numFmtId="0" fontId="0" fillId="27" borderId="150" xfId="0" applyFill="1" applyBorder="1" applyAlignment="1" applyProtection="1">
      <alignment horizontal="right" vertical="center" wrapText="1"/>
      <protection hidden="1"/>
    </xf>
    <xf numFmtId="0" fontId="0" fillId="27" borderId="151" xfId="0" applyFill="1" applyBorder="1" applyAlignment="1" applyProtection="1">
      <alignment horizontal="right" vertical="center" wrapText="1"/>
      <protection hidden="1"/>
    </xf>
    <xf numFmtId="0" fontId="0" fillId="27" borderId="152" xfId="0" applyFill="1" applyBorder="1" applyAlignment="1" applyProtection="1">
      <alignment horizontal="right" vertical="center" wrapText="1"/>
      <protection hidden="1"/>
    </xf>
    <xf numFmtId="0" fontId="0" fillId="27" borderId="153" xfId="0" applyFill="1" applyBorder="1" applyAlignment="1" applyProtection="1">
      <alignment horizontal="right" vertical="center" wrapText="1"/>
      <protection hidden="1"/>
    </xf>
    <xf numFmtId="0" fontId="0" fillId="27" borderId="149" xfId="0" applyFill="1" applyBorder="1" applyAlignment="1" applyProtection="1">
      <alignment horizontal="center" vertical="center"/>
      <protection hidden="1"/>
    </xf>
    <xf numFmtId="164" fontId="82" fillId="3" borderId="27" xfId="0" applyNumberFormat="1" applyFont="1" applyFill="1" applyBorder="1" applyAlignment="1" applyProtection="1">
      <alignment horizontal="right" shrinkToFit="1"/>
      <protection hidden="1"/>
    </xf>
    <xf numFmtId="164" fontId="82" fillId="3" borderId="141" xfId="0" applyNumberFormat="1" applyFont="1" applyFill="1" applyBorder="1" applyAlignment="1" applyProtection="1">
      <alignment horizontal="right" shrinkToFit="1"/>
      <protection hidden="1"/>
    </xf>
    <xf numFmtId="164" fontId="82" fillId="3" borderId="27" xfId="0" applyNumberFormat="1" applyFont="1" applyFill="1" applyBorder="1" applyAlignment="1" applyProtection="1">
      <alignment horizontal="right" vertical="center" shrinkToFit="1"/>
      <protection hidden="1"/>
    </xf>
    <xf numFmtId="164" fontId="82" fillId="3" borderId="141" xfId="0" applyNumberFormat="1" applyFont="1" applyFill="1" applyBorder="1" applyAlignment="1" applyProtection="1">
      <alignment horizontal="right" vertical="center" shrinkToFit="1"/>
      <protection hidden="1"/>
    </xf>
    <xf numFmtId="0" fontId="10" fillId="3" borderId="141" xfId="0" applyFont="1" applyFill="1" applyBorder="1" applyAlignment="1" applyProtection="1">
      <alignment horizontal="center" vertical="center" shrinkToFit="1"/>
      <protection hidden="1"/>
    </xf>
    <xf numFmtId="0" fontId="80" fillId="3" borderId="27" xfId="0" applyFont="1" applyFill="1" applyBorder="1" applyAlignment="1" applyProtection="1">
      <alignment horizontal="right" vertical="center" shrinkToFit="1"/>
      <protection hidden="1"/>
    </xf>
    <xf numFmtId="0" fontId="80" fillId="3" borderId="141" xfId="0" applyFont="1" applyFill="1" applyBorder="1" applyAlignment="1" applyProtection="1">
      <alignment horizontal="right" vertical="center" shrinkToFit="1"/>
      <protection hidden="1"/>
    </xf>
    <xf numFmtId="0" fontId="10" fillId="0" borderId="140" xfId="0" applyFont="1" applyBorder="1" applyAlignment="1" applyProtection="1">
      <alignment horizontal="center" vertical="center" shrinkToFit="1"/>
      <protection hidden="1"/>
    </xf>
    <xf numFmtId="0" fontId="10" fillId="0" borderId="27" xfId="0" applyFont="1" applyBorder="1" applyAlignment="1" applyProtection="1">
      <alignment horizontal="center" vertical="center" shrinkToFit="1"/>
      <protection hidden="1"/>
    </xf>
    <xf numFmtId="165" fontId="82" fillId="3" borderId="27" xfId="0" applyNumberFormat="1" applyFont="1" applyFill="1" applyBorder="1" applyAlignment="1" applyProtection="1">
      <alignment horizontal="center" vertical="center" shrinkToFit="1"/>
      <protection hidden="1"/>
    </xf>
    <xf numFmtId="0" fontId="10" fillId="0" borderId="140" xfId="0" applyFont="1" applyBorder="1" applyAlignment="1" applyProtection="1">
      <alignment horizontal="right" vertical="center" shrinkToFit="1"/>
      <protection hidden="1"/>
    </xf>
    <xf numFmtId="0" fontId="10" fillId="0" borderId="27" xfId="0" applyFont="1" applyBorder="1" applyAlignment="1" applyProtection="1">
      <alignment horizontal="right" vertical="center" shrinkToFit="1"/>
      <protection hidden="1"/>
    </xf>
    <xf numFmtId="49" fontId="82" fillId="3" borderId="28" xfId="0" applyNumberFormat="1" applyFont="1" applyFill="1" applyBorder="1" applyAlignment="1" applyProtection="1">
      <alignment horizontal="center" vertical="center" shrinkToFit="1"/>
      <protection hidden="1"/>
    </xf>
    <xf numFmtId="0" fontId="82" fillId="3" borderId="28" xfId="0" applyFont="1" applyFill="1" applyBorder="1" applyAlignment="1" applyProtection="1">
      <alignment horizontal="center" vertical="center" shrinkToFit="1"/>
      <protection hidden="1"/>
    </xf>
    <xf numFmtId="0" fontId="87" fillId="0" borderId="26" xfId="0" applyFont="1" applyBorder="1" applyAlignment="1" applyProtection="1">
      <alignment horizontal="right" vertical="center" wrapText="1" shrinkToFit="1"/>
      <protection hidden="1"/>
    </xf>
    <xf numFmtId="0" fontId="5" fillId="0" borderId="28" xfId="0" applyFont="1" applyBorder="1" applyAlignment="1" applyProtection="1">
      <alignment horizontal="center" vertical="center" shrinkToFit="1"/>
      <protection hidden="1"/>
    </xf>
    <xf numFmtId="0" fontId="8" fillId="0" borderId="0" xfId="0" applyFont="1" applyAlignment="1" applyProtection="1">
      <alignment horizontal="center" vertical="center" shrinkToFit="1"/>
      <protection hidden="1"/>
    </xf>
    <xf numFmtId="0" fontId="5" fillId="0" borderId="0" xfId="0" applyFont="1" applyAlignment="1" applyProtection="1">
      <alignment horizontal="center" vertical="center" shrinkToFit="1"/>
      <protection hidden="1"/>
    </xf>
    <xf numFmtId="0" fontId="8" fillId="0" borderId="0" xfId="0" applyFont="1" applyAlignment="1" applyProtection="1">
      <alignment horizontal="right" vertical="center" shrinkToFit="1"/>
      <protection hidden="1"/>
    </xf>
    <xf numFmtId="0" fontId="8" fillId="0" borderId="0" xfId="0" applyFont="1" applyAlignment="1" applyProtection="1">
      <alignment horizontal="center" shrinkToFit="1"/>
      <protection hidden="1"/>
    </xf>
    <xf numFmtId="0" fontId="5" fillId="0" borderId="0" xfId="0" applyFont="1" applyAlignment="1" applyProtection="1">
      <alignment horizontal="center" shrinkToFit="1"/>
      <protection hidden="1"/>
    </xf>
    <xf numFmtId="0" fontId="7" fillId="0" borderId="0" xfId="0" applyFont="1" applyAlignment="1" applyProtection="1">
      <alignment horizontal="right" shrinkToFit="1"/>
      <protection hidden="1"/>
    </xf>
    <xf numFmtId="0" fontId="1" fillId="0" borderId="27" xfId="0" applyFont="1" applyBorder="1" applyAlignment="1" applyProtection="1">
      <alignment horizontal="center" vertical="center" shrinkToFit="1"/>
      <protection hidden="1"/>
    </xf>
    <xf numFmtId="0" fontId="34" fillId="0" borderId="95" xfId="0" applyFont="1" applyBorder="1" applyAlignment="1" applyProtection="1">
      <alignment horizontal="center" vertical="top" shrinkToFit="1"/>
      <protection hidden="1"/>
    </xf>
    <xf numFmtId="0" fontId="44" fillId="0" borderId="26" xfId="0" applyFont="1" applyBorder="1" applyAlignment="1" applyProtection="1">
      <alignment horizontal="center" shrinkToFit="1"/>
      <protection hidden="1"/>
    </xf>
    <xf numFmtId="0" fontId="1" fillId="0" borderId="1" xfId="0" applyFont="1" applyBorder="1" applyAlignment="1" applyProtection="1">
      <alignment horizontal="right" vertical="center" shrinkToFit="1"/>
      <protection hidden="1"/>
    </xf>
    <xf numFmtId="0" fontId="1" fillId="0" borderId="26" xfId="0" applyFont="1" applyBorder="1" applyAlignment="1" applyProtection="1">
      <alignment horizontal="right" vertical="center" shrinkToFit="1"/>
      <protection hidden="1"/>
    </xf>
    <xf numFmtId="0" fontId="1" fillId="0" borderId="144" xfId="0" applyFont="1" applyBorder="1" applyAlignment="1" applyProtection="1">
      <alignment horizontal="right" vertical="center" shrinkToFit="1"/>
      <protection hidden="1"/>
    </xf>
    <xf numFmtId="0" fontId="83" fillId="6" borderId="1" xfId="0" applyFont="1" applyFill="1" applyBorder="1" applyAlignment="1" applyProtection="1">
      <alignment horizontal="center" vertical="center" shrinkToFit="1"/>
      <protection hidden="1"/>
    </xf>
    <xf numFmtId="0" fontId="83" fillId="6" borderId="26" xfId="0" applyFont="1" applyFill="1" applyBorder="1" applyAlignment="1" applyProtection="1">
      <alignment horizontal="center" vertical="center" shrinkToFit="1"/>
      <protection hidden="1"/>
    </xf>
    <xf numFmtId="0" fontId="9" fillId="0" borderId="0" xfId="0" applyFont="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9" fillId="0" borderId="0" xfId="0" applyFont="1" applyAlignment="1" applyProtection="1">
      <alignment horizontal="right" vertical="top" shrinkToFit="1"/>
      <protection hidden="1"/>
    </xf>
    <xf numFmtId="0" fontId="7" fillId="0" borderId="0" xfId="0" applyFont="1" applyAlignment="1" applyProtection="1">
      <alignment horizontal="center" vertical="center" shrinkToFit="1"/>
      <protection hidden="1"/>
    </xf>
    <xf numFmtId="0" fontId="82" fillId="0" borderId="140" xfId="0" applyFont="1" applyBorder="1" applyAlignment="1" applyProtection="1">
      <alignment horizontal="right" vertical="center" shrinkToFit="1"/>
      <protection hidden="1"/>
    </xf>
    <xf numFmtId="0" fontId="82" fillId="0" borderId="27" xfId="0" applyFont="1" applyBorder="1" applyAlignment="1" applyProtection="1">
      <alignment horizontal="right" vertical="center" shrinkToFit="1"/>
      <protection hidden="1"/>
    </xf>
    <xf numFmtId="0" fontId="82" fillId="0" borderId="41" xfId="0" applyFont="1" applyBorder="1" applyAlignment="1" applyProtection="1">
      <alignment horizontal="center" vertical="center" shrinkToFit="1"/>
      <protection hidden="1"/>
    </xf>
    <xf numFmtId="0" fontId="82" fillId="0" borderId="28" xfId="0" applyFont="1" applyBorder="1" applyAlignment="1" applyProtection="1">
      <alignment horizontal="center" vertical="center" shrinkToFit="1"/>
      <protection hidden="1"/>
    </xf>
    <xf numFmtId="164" fontId="10" fillId="3" borderId="28" xfId="0" applyNumberFormat="1" applyFont="1" applyFill="1" applyBorder="1" applyAlignment="1" applyProtection="1">
      <alignment horizontal="center" vertical="center" shrinkToFit="1"/>
      <protection hidden="1"/>
    </xf>
    <xf numFmtId="164" fontId="10" fillId="3" borderId="142" xfId="0" applyNumberFormat="1" applyFont="1" applyFill="1" applyBorder="1" applyAlignment="1" applyProtection="1">
      <alignment horizontal="center" vertical="center" shrinkToFit="1"/>
      <protection hidden="1"/>
    </xf>
    <xf numFmtId="0" fontId="82" fillId="0" borderId="0" xfId="0" applyFont="1" applyAlignment="1" applyProtection="1">
      <alignment horizontal="center" vertical="center" shrinkToFit="1"/>
      <protection hidden="1"/>
    </xf>
    <xf numFmtId="0" fontId="82" fillId="0" borderId="142" xfId="0" applyFont="1" applyBorder="1" applyAlignment="1" applyProtection="1">
      <alignment horizontal="center" vertical="center" shrinkToFit="1"/>
      <protection hidden="1"/>
    </xf>
    <xf numFmtId="0" fontId="82" fillId="0" borderId="143" xfId="0" applyFont="1" applyBorder="1" applyAlignment="1" applyProtection="1">
      <alignment horizontal="center" vertical="center" shrinkToFit="1"/>
      <protection hidden="1"/>
    </xf>
    <xf numFmtId="0" fontId="82" fillId="0" borderId="98" xfId="0" applyFont="1" applyBorder="1" applyAlignment="1" applyProtection="1">
      <alignment horizontal="center" vertical="center" shrinkToFit="1"/>
      <protection hidden="1"/>
    </xf>
    <xf numFmtId="0" fontId="82" fillId="0" borderId="140" xfId="0" applyFont="1" applyBorder="1" applyAlignment="1" applyProtection="1">
      <alignment horizontal="center" vertical="center" shrinkToFit="1"/>
      <protection hidden="1"/>
    </xf>
    <xf numFmtId="0" fontId="82" fillId="0" borderId="27" xfId="0" applyFont="1" applyBorder="1" applyAlignment="1" applyProtection="1">
      <alignment horizontal="center" vertical="center" shrinkToFit="1"/>
      <protection hidden="1"/>
    </xf>
    <xf numFmtId="0" fontId="83" fillId="6" borderId="144" xfId="0" applyFont="1" applyFill="1" applyBorder="1" applyAlignment="1" applyProtection="1">
      <alignment horizontal="center" vertical="center" shrinkToFit="1"/>
      <protection hidden="1"/>
    </xf>
    <xf numFmtId="0" fontId="45" fillId="4" borderId="82" xfId="0" applyFont="1" applyFill="1" applyBorder="1" applyAlignment="1" applyProtection="1">
      <alignment horizontal="center" vertical="center"/>
      <protection hidden="1"/>
    </xf>
    <xf numFmtId="0" fontId="45" fillId="4" borderId="85" xfId="0" applyFont="1" applyFill="1" applyBorder="1" applyAlignment="1" applyProtection="1">
      <alignment horizontal="center" vertical="center"/>
      <protection hidden="1"/>
    </xf>
    <xf numFmtId="0" fontId="42" fillId="4" borderId="0" xfId="0" applyFont="1" applyFill="1" applyAlignment="1" applyProtection="1">
      <alignment horizontal="center" vertical="center"/>
      <protection locked="0" hidden="1"/>
    </xf>
    <xf numFmtId="0" fontId="12" fillId="10" borderId="0" xfId="1" applyFont="1" applyFill="1" applyAlignment="1" applyProtection="1">
      <alignment horizontal="center" vertical="center"/>
      <protection hidden="1"/>
    </xf>
    <xf numFmtId="0" fontId="31" fillId="0" borderId="0" xfId="0" applyFont="1" applyAlignment="1" applyProtection="1">
      <alignment horizontal="center" vertical="center"/>
      <protection hidden="1"/>
    </xf>
    <xf numFmtId="0" fontId="45" fillId="4" borderId="81" xfId="0" applyFont="1" applyFill="1" applyBorder="1" applyAlignment="1" applyProtection="1">
      <alignment horizontal="center" vertical="center"/>
      <protection hidden="1"/>
    </xf>
    <xf numFmtId="0" fontId="45" fillId="4" borderId="84" xfId="0" applyFont="1" applyFill="1" applyBorder="1" applyAlignment="1" applyProtection="1">
      <alignment horizontal="center" vertical="center"/>
      <protection hidden="1"/>
    </xf>
    <xf numFmtId="0" fontId="45" fillId="4" borderId="91" xfId="0" applyFont="1" applyFill="1" applyBorder="1" applyAlignment="1" applyProtection="1">
      <alignment horizontal="center" vertical="center"/>
      <protection hidden="1"/>
    </xf>
    <xf numFmtId="0" fontId="45" fillId="4" borderId="92" xfId="0" applyFont="1" applyFill="1" applyBorder="1" applyAlignment="1" applyProtection="1">
      <alignment horizontal="center" vertical="center"/>
      <protection hidden="1"/>
    </xf>
    <xf numFmtId="0" fontId="45" fillId="4" borderId="93" xfId="0" applyFont="1" applyFill="1" applyBorder="1" applyAlignment="1" applyProtection="1">
      <alignment horizontal="center" vertical="center"/>
      <protection hidden="1"/>
    </xf>
    <xf numFmtId="0" fontId="3" fillId="3" borderId="53" xfId="0" applyFont="1" applyFill="1" applyBorder="1" applyAlignment="1" applyProtection="1">
      <alignment horizontal="center" vertical="center" textRotation="90" wrapText="1"/>
      <protection hidden="1"/>
    </xf>
    <xf numFmtId="0" fontId="3" fillId="3" borderId="55" xfId="0" applyFont="1" applyFill="1" applyBorder="1" applyAlignment="1" applyProtection="1">
      <alignment horizontal="center" vertical="center" textRotation="90" wrapText="1"/>
      <protection hidden="1"/>
    </xf>
    <xf numFmtId="0" fontId="45" fillId="4" borderId="83" xfId="0" applyFont="1" applyFill="1" applyBorder="1" applyAlignment="1" applyProtection="1">
      <alignment horizontal="center" vertical="center"/>
      <protection hidden="1"/>
    </xf>
    <xf numFmtId="0" fontId="45" fillId="4" borderId="86" xfId="0" applyFont="1" applyFill="1" applyBorder="1" applyAlignment="1" applyProtection="1">
      <alignment horizontal="center" vertical="center"/>
      <protection hidden="1"/>
    </xf>
    <xf numFmtId="0" fontId="36" fillId="18" borderId="0" xfId="0" applyFont="1" applyFill="1" applyAlignment="1" applyProtection="1">
      <alignment horizontal="center" vertical="center"/>
      <protection hidden="1"/>
    </xf>
    <xf numFmtId="0" fontId="36" fillId="18" borderId="65" xfId="0" applyFont="1" applyFill="1" applyBorder="1" applyAlignment="1" applyProtection="1">
      <alignment horizontal="center" vertical="center"/>
      <protection hidden="1"/>
    </xf>
    <xf numFmtId="0" fontId="31" fillId="17" borderId="0" xfId="0" applyFont="1" applyFill="1" applyAlignment="1" applyProtection="1">
      <alignment horizontal="center" vertical="center"/>
      <protection hidden="1"/>
    </xf>
    <xf numFmtId="0" fontId="31" fillId="19" borderId="69" xfId="0" applyFont="1" applyFill="1" applyBorder="1" applyAlignment="1" applyProtection="1">
      <alignment horizontal="center" vertical="center"/>
      <protection hidden="1"/>
    </xf>
    <xf numFmtId="0" fontId="31" fillId="19" borderId="74" xfId="0" applyFont="1" applyFill="1" applyBorder="1" applyAlignment="1" applyProtection="1">
      <alignment horizontal="center" vertical="center"/>
      <protection hidden="1"/>
    </xf>
    <xf numFmtId="0" fontId="31" fillId="19" borderId="75" xfId="0" applyFont="1" applyFill="1" applyBorder="1" applyAlignment="1" applyProtection="1">
      <alignment horizontal="center" vertical="center"/>
      <protection hidden="1"/>
    </xf>
    <xf numFmtId="0" fontId="31" fillId="19" borderId="76" xfId="0" applyFont="1" applyFill="1" applyBorder="1" applyAlignment="1" applyProtection="1">
      <alignment horizontal="center" vertical="center"/>
      <protection hidden="1"/>
    </xf>
    <xf numFmtId="0" fontId="31" fillId="9" borderId="0" xfId="0" applyFont="1" applyFill="1" applyAlignment="1" applyProtection="1">
      <alignment horizontal="center" vertical="center"/>
      <protection hidden="1"/>
    </xf>
    <xf numFmtId="0" fontId="31" fillId="4" borderId="0" xfId="0" applyFont="1" applyFill="1" applyAlignment="1" applyProtection="1">
      <alignment horizontal="center" vertical="center"/>
      <protection hidden="1"/>
    </xf>
    <xf numFmtId="0" fontId="84" fillId="25" borderId="166" xfId="0" applyFont="1" applyFill="1" applyBorder="1" applyAlignment="1">
      <alignment horizontal="center" vertical="center"/>
    </xf>
    <xf numFmtId="0" fontId="84" fillId="25" borderId="162" xfId="0" applyFont="1" applyFill="1" applyBorder="1" applyAlignment="1">
      <alignment horizontal="center" vertical="center"/>
    </xf>
    <xf numFmtId="0" fontId="31" fillId="0" borderId="146" xfId="0" applyFont="1" applyBorder="1" applyAlignment="1">
      <alignment horizontal="center" vertical="center"/>
    </xf>
    <xf numFmtId="0" fontId="31" fillId="0" borderId="0" xfId="0" applyFont="1" applyAlignment="1">
      <alignment horizontal="center" vertical="center"/>
    </xf>
    <xf numFmtId="0" fontId="31" fillId="0" borderId="60" xfId="0" applyFont="1" applyBorder="1" applyAlignment="1">
      <alignment horizontal="center" vertical="center"/>
    </xf>
    <xf numFmtId="0" fontId="31" fillId="0" borderId="26" xfId="0" applyFont="1" applyBorder="1" applyAlignment="1">
      <alignment horizontal="center" vertical="center"/>
    </xf>
    <xf numFmtId="0" fontId="72" fillId="25" borderId="38" xfId="0" applyFont="1" applyFill="1" applyBorder="1" applyAlignment="1">
      <alignment horizontal="center" vertical="center"/>
    </xf>
    <xf numFmtId="0" fontId="46" fillId="25" borderId="165" xfId="0" applyFont="1" applyFill="1" applyBorder="1" applyAlignment="1">
      <alignment horizontal="center" vertical="center" wrapText="1"/>
    </xf>
    <xf numFmtId="0" fontId="46" fillId="25" borderId="161" xfId="0" applyFont="1" applyFill="1" applyBorder="1" applyAlignment="1">
      <alignment horizontal="center" vertical="center" wrapText="1"/>
    </xf>
    <xf numFmtId="0" fontId="46" fillId="25" borderId="36" xfId="0" applyFont="1" applyFill="1" applyBorder="1" applyAlignment="1">
      <alignment horizontal="center" vertical="center" wrapText="1"/>
    </xf>
    <xf numFmtId="0" fontId="46" fillId="25" borderId="145" xfId="0" applyFont="1" applyFill="1" applyBorder="1" applyAlignment="1">
      <alignment horizontal="center" vertical="center" wrapText="1"/>
    </xf>
    <xf numFmtId="0" fontId="46" fillId="25" borderId="166" xfId="0" applyFont="1" applyFill="1" applyBorder="1" applyAlignment="1">
      <alignment horizontal="center" vertical="center" wrapText="1"/>
    </xf>
    <xf numFmtId="0" fontId="46" fillId="25" borderId="162" xfId="0" applyFont="1" applyFill="1" applyBorder="1" applyAlignment="1">
      <alignment horizontal="center" vertical="center" wrapText="1"/>
    </xf>
    <xf numFmtId="0" fontId="46" fillId="25" borderId="166" xfId="0" applyFont="1" applyFill="1" applyBorder="1" applyAlignment="1" applyProtection="1">
      <alignment horizontal="center" vertical="center" wrapText="1"/>
      <protection hidden="1"/>
    </xf>
    <xf numFmtId="0" fontId="46" fillId="25" borderId="162" xfId="0" applyFont="1" applyFill="1" applyBorder="1" applyAlignment="1" applyProtection="1">
      <alignment horizontal="center" vertical="center" wrapText="1"/>
      <protection hidden="1"/>
    </xf>
    <xf numFmtId="0" fontId="46" fillId="25" borderId="163" xfId="0" applyFont="1" applyFill="1" applyBorder="1" applyAlignment="1" applyProtection="1">
      <alignment horizontal="center" vertical="center" wrapText="1"/>
      <protection hidden="1"/>
    </xf>
    <xf numFmtId="0" fontId="72" fillId="25" borderId="38" xfId="0" applyFont="1" applyFill="1" applyBorder="1" applyAlignment="1">
      <alignment horizontal="center" vertical="center" wrapText="1"/>
    </xf>
    <xf numFmtId="0" fontId="72" fillId="25" borderId="36" xfId="0" applyFont="1" applyFill="1" applyBorder="1" applyAlignment="1">
      <alignment horizontal="center" vertical="center" textRotation="90" wrapText="1"/>
    </xf>
    <xf numFmtId="0" fontId="72" fillId="25" borderId="145" xfId="0" applyFont="1" applyFill="1" applyBorder="1" applyAlignment="1">
      <alignment horizontal="center" vertical="center" textRotation="90" wrapText="1"/>
    </xf>
    <xf numFmtId="0" fontId="72" fillId="25" borderId="166" xfId="0" applyFont="1" applyFill="1" applyBorder="1" applyAlignment="1">
      <alignment horizontal="center" vertical="center" textRotation="90" wrapText="1"/>
    </xf>
    <xf numFmtId="0" fontId="72" fillId="25" borderId="162" xfId="0" applyFont="1" applyFill="1" applyBorder="1" applyAlignment="1">
      <alignment horizontal="center" vertical="center" textRotation="90" wrapText="1"/>
    </xf>
    <xf numFmtId="0" fontId="84" fillId="25" borderId="165" xfId="0" applyFont="1" applyFill="1" applyBorder="1" applyAlignment="1">
      <alignment horizontal="center" vertical="center"/>
    </xf>
    <xf numFmtId="0" fontId="84" fillId="25" borderId="161" xfId="0" applyFont="1" applyFill="1" applyBorder="1" applyAlignment="1">
      <alignment horizontal="center" vertical="center"/>
    </xf>
    <xf numFmtId="0" fontId="84" fillId="25" borderId="36" xfId="0" applyFont="1" applyFill="1" applyBorder="1" applyAlignment="1">
      <alignment horizontal="center" vertical="center"/>
    </xf>
    <xf numFmtId="0" fontId="84" fillId="25" borderId="145" xfId="0" applyFont="1" applyFill="1" applyBorder="1" applyAlignment="1">
      <alignment horizontal="center" vertical="center"/>
    </xf>
    <xf numFmtId="0" fontId="46" fillId="25" borderId="38" xfId="0" applyFont="1" applyFill="1" applyBorder="1" applyAlignment="1">
      <alignment horizontal="center" vertical="center"/>
    </xf>
    <xf numFmtId="0" fontId="72" fillId="25" borderId="165" xfId="0" applyFont="1" applyFill="1" applyBorder="1" applyAlignment="1">
      <alignment horizontal="center" vertical="center" textRotation="90"/>
    </xf>
    <xf numFmtId="0" fontId="72" fillId="25" borderId="161" xfId="0" applyFont="1" applyFill="1" applyBorder="1" applyAlignment="1">
      <alignment horizontal="center" vertical="center" textRotation="90"/>
    </xf>
    <xf numFmtId="0" fontId="31" fillId="0" borderId="158" xfId="0" applyFont="1" applyBorder="1" applyAlignment="1">
      <alignment horizontal="center" vertical="center"/>
    </xf>
    <xf numFmtId="0" fontId="31" fillId="0" borderId="159" xfId="0" applyFont="1" applyBorder="1" applyAlignment="1">
      <alignment horizontal="center" vertical="center"/>
    </xf>
    <xf numFmtId="0" fontId="31" fillId="0" borderId="160" xfId="0" applyFont="1" applyBorder="1" applyAlignment="1">
      <alignment horizontal="center" vertical="center"/>
    </xf>
    <xf numFmtId="0" fontId="31" fillId="0" borderId="163" xfId="0" applyFont="1" applyBorder="1" applyAlignment="1">
      <alignment horizontal="center" vertical="center"/>
    </xf>
    <xf numFmtId="0" fontId="31" fillId="0" borderId="38" xfId="0" applyFont="1" applyBorder="1" applyAlignment="1">
      <alignment horizontal="center" vertical="center"/>
    </xf>
    <xf numFmtId="0" fontId="31" fillId="0" borderId="164" xfId="0" applyFont="1" applyBorder="1" applyAlignment="1">
      <alignment horizontal="center" vertical="center"/>
    </xf>
    <xf numFmtId="0" fontId="31" fillId="0" borderId="160" xfId="0" applyFont="1" applyBorder="1" applyAlignment="1" applyProtection="1">
      <alignment horizontal="center" vertical="center"/>
      <protection hidden="1"/>
    </xf>
    <xf numFmtId="0" fontId="31" fillId="0" borderId="164" xfId="0" applyFont="1" applyBorder="1" applyAlignment="1" applyProtection="1">
      <alignment horizontal="center" vertical="center"/>
      <protection hidden="1"/>
    </xf>
    <xf numFmtId="0" fontId="31" fillId="0" borderId="161" xfId="0" applyFont="1" applyBorder="1" applyAlignment="1" applyProtection="1">
      <alignment horizontal="center" vertical="center"/>
      <protection hidden="1"/>
    </xf>
    <xf numFmtId="0" fontId="31" fillId="0" borderId="145" xfId="0" applyFont="1" applyBorder="1" applyAlignment="1" applyProtection="1">
      <alignment horizontal="center" vertical="center"/>
      <protection hidden="1"/>
    </xf>
    <xf numFmtId="0" fontId="31" fillId="0" borderId="163" xfId="0" applyFont="1" applyBorder="1" applyAlignment="1" applyProtection="1">
      <alignment horizontal="center" vertical="center"/>
      <protection hidden="1"/>
    </xf>
    <xf numFmtId="0" fontId="31" fillId="0" borderId="38" xfId="0" applyFont="1" applyBorder="1" applyAlignment="1" applyProtection="1">
      <alignment horizontal="center" vertical="center"/>
      <protection hidden="1"/>
    </xf>
    <xf numFmtId="0" fontId="31" fillId="0" borderId="161" xfId="0" applyFont="1" applyBorder="1" applyAlignment="1">
      <alignment horizontal="center" vertical="center"/>
    </xf>
    <xf numFmtId="0" fontId="31" fillId="0" borderId="145" xfId="0" applyFont="1" applyBorder="1" applyAlignment="1">
      <alignment horizontal="center" vertical="center"/>
    </xf>
    <xf numFmtId="0" fontId="31" fillId="0" borderId="162" xfId="0" applyFont="1" applyBorder="1" applyAlignment="1">
      <alignment horizontal="center" vertical="center"/>
    </xf>
    <xf numFmtId="0" fontId="52" fillId="11" borderId="38" xfId="0" applyFont="1" applyFill="1" applyBorder="1" applyAlignment="1">
      <alignment horizontal="center" vertical="center"/>
    </xf>
    <xf numFmtId="0" fontId="29" fillId="0" borderId="38" xfId="0" applyFont="1" applyBorder="1" applyAlignment="1" applyProtection="1">
      <alignment horizontal="center" vertical="center" textRotation="90"/>
      <protection hidden="1"/>
    </xf>
    <xf numFmtId="0" fontId="25" fillId="4" borderId="43" xfId="0" applyFont="1" applyFill="1" applyBorder="1" applyAlignment="1" applyProtection="1">
      <alignment horizontal="center" vertical="center"/>
      <protection hidden="1"/>
    </xf>
    <xf numFmtId="0" fontId="3" fillId="8" borderId="43" xfId="0" applyFont="1" applyFill="1" applyBorder="1" applyAlignment="1" applyProtection="1">
      <alignment horizontal="center" vertical="center" wrapText="1"/>
      <protection hidden="1"/>
    </xf>
    <xf numFmtId="0" fontId="30" fillId="6" borderId="46" xfId="0" applyFont="1" applyFill="1" applyBorder="1" applyAlignment="1" applyProtection="1">
      <alignment horizontal="center" vertical="center"/>
      <protection hidden="1"/>
    </xf>
    <xf numFmtId="0" fontId="30" fillId="6" borderId="42" xfId="0" applyFont="1" applyFill="1" applyBorder="1" applyAlignment="1" applyProtection="1">
      <alignment horizontal="center" vertical="center"/>
      <protection hidden="1"/>
    </xf>
    <xf numFmtId="0" fontId="3" fillId="8" borderId="45" xfId="0" applyFont="1" applyFill="1" applyBorder="1" applyAlignment="1" applyProtection="1">
      <alignment horizontal="center" vertical="center"/>
      <protection hidden="1"/>
    </xf>
    <xf numFmtId="0" fontId="3" fillId="8" borderId="42" xfId="0" applyFont="1" applyFill="1" applyBorder="1" applyAlignment="1" applyProtection="1">
      <alignment horizontal="center" vertical="center" wrapText="1"/>
      <protection hidden="1"/>
    </xf>
    <xf numFmtId="0" fontId="30" fillId="6" borderId="62" xfId="0" applyFont="1" applyFill="1" applyBorder="1" applyAlignment="1" applyProtection="1">
      <alignment horizontal="center" vertical="center" wrapText="1"/>
      <protection hidden="1"/>
    </xf>
    <xf numFmtId="0" fontId="30" fillId="6" borderId="63" xfId="0" applyFont="1" applyFill="1" applyBorder="1" applyAlignment="1" applyProtection="1">
      <alignment horizontal="center" vertical="center" wrapText="1"/>
      <protection hidden="1"/>
    </xf>
    <xf numFmtId="0" fontId="3" fillId="8" borderId="44" xfId="0" applyFont="1" applyFill="1" applyBorder="1" applyAlignment="1" applyProtection="1">
      <alignment horizontal="center" vertical="center" wrapText="1"/>
      <protection hidden="1"/>
    </xf>
    <xf numFmtId="0" fontId="31" fillId="17" borderId="54" xfId="0" applyFont="1" applyFill="1" applyBorder="1" applyAlignment="1" applyProtection="1">
      <alignment horizontal="center" vertical="center"/>
      <protection hidden="1"/>
    </xf>
    <xf numFmtId="0" fontId="38" fillId="8" borderId="64" xfId="0" applyFont="1" applyFill="1" applyBorder="1" applyAlignment="1" applyProtection="1">
      <alignment horizontal="center" vertical="center"/>
      <protection hidden="1"/>
    </xf>
    <xf numFmtId="0" fontId="38" fillId="8" borderId="49" xfId="0" applyFont="1" applyFill="1" applyBorder="1" applyAlignment="1" applyProtection="1">
      <alignment horizontal="center" vertical="center"/>
      <protection hidden="1"/>
    </xf>
    <xf numFmtId="0" fontId="38" fillId="8" borderId="52" xfId="0" applyFont="1" applyFill="1" applyBorder="1" applyAlignment="1" applyProtection="1">
      <alignment horizontal="center" vertical="center"/>
      <protection hidden="1"/>
    </xf>
    <xf numFmtId="0" fontId="29" fillId="0" borderId="38" xfId="0" applyFont="1" applyBorder="1" applyAlignment="1" applyProtection="1">
      <alignment horizontal="center" vertical="center" textRotation="90" wrapText="1"/>
      <protection hidden="1"/>
    </xf>
    <xf numFmtId="0" fontId="31" fillId="0" borderId="58" xfId="0" applyFont="1" applyBorder="1" applyAlignment="1" applyProtection="1">
      <alignment horizontal="center" vertical="center"/>
      <protection hidden="1"/>
    </xf>
    <xf numFmtId="0" fontId="31" fillId="0" borderId="6" xfId="0" applyFont="1" applyBorder="1" applyAlignment="1" applyProtection="1">
      <alignment horizontal="center" vertical="center"/>
      <protection hidden="1"/>
    </xf>
    <xf numFmtId="0" fontId="31" fillId="0" borderId="60" xfId="0" applyFont="1" applyBorder="1" applyAlignment="1" applyProtection="1">
      <alignment horizontal="center" vertical="center"/>
      <protection hidden="1"/>
    </xf>
    <xf numFmtId="0" fontId="31" fillId="0" borderId="26" xfId="0" applyFont="1" applyBorder="1" applyAlignment="1" applyProtection="1">
      <alignment horizontal="center" vertical="center"/>
      <protection hidden="1"/>
    </xf>
    <xf numFmtId="0" fontId="31" fillId="0" borderId="56" xfId="0" applyFont="1" applyBorder="1" applyAlignment="1" applyProtection="1">
      <alignment horizontal="center" vertical="center"/>
      <protection hidden="1"/>
    </xf>
    <xf numFmtId="0" fontId="31" fillId="0" borderId="11" xfId="0" applyFont="1" applyBorder="1" applyAlignment="1" applyProtection="1">
      <alignment horizontal="center" vertical="center"/>
      <protection hidden="1"/>
    </xf>
    <xf numFmtId="0" fontId="31" fillId="0" borderId="57" xfId="0" applyFont="1" applyBorder="1" applyAlignment="1" applyProtection="1">
      <alignment horizontal="center" vertical="center"/>
      <protection hidden="1"/>
    </xf>
    <xf numFmtId="0" fontId="31" fillId="0" borderId="42" xfId="0" applyFont="1" applyBorder="1" applyAlignment="1" applyProtection="1">
      <alignment horizontal="center" vertical="center"/>
      <protection hidden="1"/>
    </xf>
    <xf numFmtId="0" fontId="31" fillId="0" borderId="44" xfId="0" applyFont="1" applyBorder="1" applyAlignment="1" applyProtection="1">
      <alignment horizontal="center" vertical="center"/>
      <protection hidden="1"/>
    </xf>
    <xf numFmtId="0" fontId="31" fillId="0" borderId="43" xfId="0" applyFont="1" applyBorder="1" applyAlignment="1" applyProtection="1">
      <alignment horizontal="center" vertical="center"/>
      <protection hidden="1"/>
    </xf>
    <xf numFmtId="0" fontId="31" fillId="0" borderId="59" xfId="0" applyFont="1" applyBorder="1" applyAlignment="1" applyProtection="1">
      <alignment horizontal="center" vertical="center"/>
      <protection hidden="1"/>
    </xf>
    <xf numFmtId="0" fontId="31" fillId="0" borderId="61" xfId="0" applyFont="1" applyBorder="1" applyAlignment="1" applyProtection="1">
      <alignment horizontal="center" vertical="center"/>
      <protection hidden="1"/>
    </xf>
    <xf numFmtId="0" fontId="30" fillId="6" borderId="62" xfId="0" applyFont="1" applyFill="1" applyBorder="1" applyAlignment="1" applyProtection="1">
      <alignment horizontal="center" vertical="center"/>
      <protection hidden="1"/>
    </xf>
    <xf numFmtId="0" fontId="30" fillId="6" borderId="63" xfId="0" applyFont="1" applyFill="1" applyBorder="1" applyAlignment="1" applyProtection="1">
      <alignment horizontal="center" vertical="center"/>
      <protection hidden="1"/>
    </xf>
  </cellXfs>
  <cellStyles count="5">
    <cellStyle name="Normal 2" xfId="2" xr:uid="{00000000-0005-0000-0000-000002000000}"/>
    <cellStyle name="Normal 2 2" xfId="3" xr:uid="{00000000-0005-0000-0000-000003000000}"/>
    <cellStyle name="Normal_القائمة_2" xfId="4" xr:uid="{00000000-0005-0000-0000-000004000000}"/>
    <cellStyle name="ارتباط تشعبي" xfId="1" builtinId="8"/>
    <cellStyle name="عادي" xfId="0" builtinId="0"/>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border>
        <vertical/>
        <horizontal/>
      </border>
    </dxf>
    <dxf>
      <font>
        <color rgb="FF00206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rgb="FFFF0000"/>
      </font>
      <fill>
        <patternFill>
          <bgColor theme="0" tint="-0.24994659260841701"/>
        </patternFill>
      </fill>
    </dxf>
    <dxf>
      <font>
        <color theme="0"/>
      </font>
      <fill>
        <patternFill patternType="none">
          <bgColor auto="1"/>
        </patternFill>
      </fill>
      <border>
        <left/>
        <right/>
        <top/>
        <bottom/>
        <vertical/>
        <horizontal/>
      </border>
    </dxf>
    <dxf>
      <font>
        <color theme="0"/>
      </font>
      <fill>
        <patternFill patternType="solid">
          <bgColor rgb="FFFF0000"/>
        </patternFill>
      </fill>
      <border>
        <left/>
        <right/>
        <top/>
        <bottom/>
        <vertical/>
        <horizontal/>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693420</xdr:colOff>
      <xdr:row>0</xdr:row>
      <xdr:rowOff>60960</xdr:rowOff>
    </xdr:from>
    <xdr:to>
      <xdr:col>1</xdr:col>
      <xdr:colOff>1264920</xdr:colOff>
      <xdr:row>0</xdr:row>
      <xdr:rowOff>320040</xdr:rowOff>
    </xdr:to>
    <xdr:sp macro="" textlink="">
      <xdr:nvSpPr>
        <xdr:cNvPr id="2" name="سهم: لليسار 1">
          <a:extLst>
            <a:ext uri="{FF2B5EF4-FFF2-40B4-BE49-F238E27FC236}">
              <a16:creationId xmlns:a16="http://schemas.microsoft.com/office/drawing/2014/main" id="{45005BA2-BD50-466A-A9A0-E3B6CA786634}"/>
            </a:ext>
          </a:extLst>
        </xdr:cNvPr>
        <xdr:cNvSpPr/>
      </xdr:nvSpPr>
      <xdr:spPr>
        <a:xfrm>
          <a:off x="10101613020" y="6096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173439</xdr:rowOff>
    </xdr:to>
    <xdr:pic>
      <xdr:nvPicPr>
        <xdr:cNvPr id="1030" name="صورة 1">
          <a:extLst>
            <a:ext uri="{FF2B5EF4-FFF2-40B4-BE49-F238E27FC236}">
              <a16:creationId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168968</xdr:rowOff>
    </xdr:to>
    <xdr:pic>
      <xdr:nvPicPr>
        <xdr:cNvPr id="3" name="صورة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16373</xdr:col>
      <xdr:colOff>199073</xdr:colOff>
      <xdr:row>41</xdr:row>
      <xdr:rowOff>99060</xdr:rowOff>
    </xdr:from>
    <xdr:to>
      <xdr:col>16384</xdr:col>
      <xdr:colOff>6590347</xdr:colOff>
      <xdr:row>44</xdr:row>
      <xdr:rowOff>53390</xdr:rowOff>
    </xdr:to>
    <xdr:pic>
      <xdr:nvPicPr>
        <xdr:cNvPr id="2" name="صورة 1">
          <a:extLst>
            <a:ext uri="{FF2B5EF4-FFF2-40B4-BE49-F238E27FC236}">
              <a16:creationId xmlns:a16="http://schemas.microsoft.com/office/drawing/2014/main" id="{EFC9300A-663E-4633-B112-2D235E798D09}"/>
            </a:ext>
          </a:extLst>
        </xdr:cNvPr>
        <xdr:cNvPicPr>
          <a:picLocks noChangeAspect="1"/>
        </xdr:cNvPicPr>
      </xdr:nvPicPr>
      <xdr:blipFill>
        <a:blip xmlns:r="http://schemas.openxmlformats.org/officeDocument/2006/relationships" r:embed="rId1"/>
        <a:stretch>
          <a:fillRect/>
        </a:stretch>
      </xdr:blipFill>
      <xdr:spPr>
        <a:xfrm>
          <a:off x="0" y="10294620"/>
          <a:ext cx="6590347" cy="563930"/>
        </a:xfrm>
        <a:prstGeom prst="rect">
          <a:avLst/>
        </a:prstGeom>
      </xdr:spPr>
    </xdr:pic>
    <xdr:clientData/>
  </xdr:twoCellAnchor>
  <xdr:twoCellAnchor editAs="oneCell">
    <xdr:from>
      <xdr:col>0</xdr:col>
      <xdr:colOff>449580</xdr:colOff>
      <xdr:row>39</xdr:row>
      <xdr:rowOff>167640</xdr:rowOff>
    </xdr:from>
    <xdr:to>
      <xdr:col>28</xdr:col>
      <xdr:colOff>75247</xdr:colOff>
      <xdr:row>41</xdr:row>
      <xdr:rowOff>182930</xdr:rowOff>
    </xdr:to>
    <xdr:pic>
      <xdr:nvPicPr>
        <xdr:cNvPr id="3" name="صورة 2">
          <a:extLst>
            <a:ext uri="{FF2B5EF4-FFF2-40B4-BE49-F238E27FC236}">
              <a16:creationId xmlns:a16="http://schemas.microsoft.com/office/drawing/2014/main" id="{9C40D8D7-61B2-42C8-BE37-5A7844042B85}"/>
            </a:ext>
          </a:extLst>
        </xdr:cNvPr>
        <xdr:cNvPicPr>
          <a:picLocks noChangeAspect="1"/>
        </xdr:cNvPicPr>
      </xdr:nvPicPr>
      <xdr:blipFill>
        <a:blip xmlns:r="http://schemas.openxmlformats.org/officeDocument/2006/relationships" r:embed="rId1"/>
        <a:stretch>
          <a:fillRect/>
        </a:stretch>
      </xdr:blipFill>
      <xdr:spPr>
        <a:xfrm>
          <a:off x="10103031293" y="9448800"/>
          <a:ext cx="6590347" cy="579170"/>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file:///F:\&#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
  <sheetViews>
    <sheetView rightToLeft="1" tabSelected="1" workbookViewId="0">
      <selection activeCell="B21" sqref="B21:U23"/>
    </sheetView>
  </sheetViews>
  <sheetFormatPr defaultColWidth="9" defaultRowHeight="16.8" x14ac:dyDescent="0.5"/>
  <cols>
    <col min="1" max="1" width="2.21875" style="116" customWidth="1"/>
    <col min="2" max="2" width="4.44140625" style="116" customWidth="1"/>
    <col min="3" max="6" width="9" style="116"/>
    <col min="7" max="7" width="1.44140625" style="116" customWidth="1"/>
    <col min="8" max="8" width="12.6640625" style="116" customWidth="1"/>
    <col min="9" max="9" width="16.88671875" style="116" customWidth="1"/>
    <col min="10" max="10" width="5" style="116" customWidth="1"/>
    <col min="11" max="11" width="9" style="116"/>
    <col min="12" max="12" width="2.6640625" style="116" customWidth="1"/>
    <col min="13" max="14" width="9" style="116"/>
    <col min="15" max="15" width="3.44140625" style="116" customWidth="1"/>
    <col min="16" max="17" width="9" style="116"/>
    <col min="18" max="18" width="4.6640625" style="116" customWidth="1"/>
    <col min="19" max="19" width="2" style="116" customWidth="1"/>
    <col min="20" max="20" width="8.88671875" style="116" customWidth="1"/>
    <col min="21" max="21" width="15.44140625" style="116" customWidth="1"/>
    <col min="22" max="16384" width="9" style="116"/>
  </cols>
  <sheetData>
    <row r="1" spans="1:22" ht="27" thickBot="1" x14ac:dyDescent="0.75">
      <c r="B1" s="349" t="s">
        <v>193</v>
      </c>
      <c r="C1" s="349"/>
      <c r="D1" s="349"/>
      <c r="E1" s="349"/>
      <c r="F1" s="349"/>
      <c r="G1" s="349"/>
      <c r="H1" s="349"/>
      <c r="I1" s="349"/>
      <c r="J1" s="349"/>
      <c r="K1" s="349"/>
      <c r="L1" s="349"/>
      <c r="M1" s="349"/>
      <c r="N1" s="349"/>
      <c r="O1" s="349"/>
      <c r="P1" s="349"/>
      <c r="Q1" s="349"/>
      <c r="R1" s="349"/>
      <c r="S1" s="349"/>
      <c r="T1" s="349"/>
      <c r="U1" s="349"/>
    </row>
    <row r="2" spans="1:22" ht="19.5" customHeight="1" thickBot="1" x14ac:dyDescent="0.7">
      <c r="B2" s="350" t="s">
        <v>120</v>
      </c>
      <c r="C2" s="350"/>
      <c r="D2" s="350"/>
      <c r="E2" s="350"/>
      <c r="F2" s="350"/>
      <c r="G2" s="350"/>
      <c r="H2" s="350"/>
      <c r="I2" s="350"/>
      <c r="J2" s="117"/>
      <c r="K2" s="351" t="s">
        <v>176</v>
      </c>
      <c r="L2" s="352"/>
      <c r="M2" s="352"/>
      <c r="N2" s="352"/>
      <c r="O2" s="352"/>
      <c r="P2" s="352"/>
      <c r="Q2" s="352"/>
      <c r="R2" s="352"/>
      <c r="S2" s="352"/>
      <c r="T2" s="355" t="s">
        <v>192</v>
      </c>
      <c r="U2" s="356"/>
    </row>
    <row r="3" spans="1:22" ht="22.5" customHeight="1" thickBot="1" x14ac:dyDescent="0.7">
      <c r="A3" s="118">
        <v>1</v>
      </c>
      <c r="B3" s="359" t="s">
        <v>184</v>
      </c>
      <c r="C3" s="360"/>
      <c r="D3" s="360"/>
      <c r="E3" s="360"/>
      <c r="F3" s="360"/>
      <c r="G3" s="360"/>
      <c r="H3" s="360"/>
      <c r="I3" s="361"/>
      <c r="K3" s="353"/>
      <c r="L3" s="354"/>
      <c r="M3" s="354"/>
      <c r="N3" s="354"/>
      <c r="O3" s="354"/>
      <c r="P3" s="354"/>
      <c r="Q3" s="354"/>
      <c r="R3" s="354"/>
      <c r="S3" s="354"/>
      <c r="T3" s="357"/>
      <c r="U3" s="358"/>
    </row>
    <row r="4" spans="1:22" ht="22.5" customHeight="1" thickBot="1" x14ac:dyDescent="0.7">
      <c r="A4" s="118">
        <v>2</v>
      </c>
      <c r="B4" s="346" t="s">
        <v>190</v>
      </c>
      <c r="C4" s="347"/>
      <c r="D4" s="347"/>
      <c r="E4" s="347"/>
      <c r="F4" s="347"/>
      <c r="G4" s="347"/>
      <c r="H4" s="347"/>
      <c r="I4" s="348"/>
      <c r="K4" s="301" t="s">
        <v>15</v>
      </c>
      <c r="L4" s="302"/>
      <c r="M4" s="302"/>
      <c r="N4" s="302"/>
      <c r="O4" s="302"/>
      <c r="P4" s="302"/>
      <c r="Q4" s="302"/>
      <c r="R4" s="302"/>
      <c r="S4" s="303"/>
      <c r="T4" s="339">
        <v>1</v>
      </c>
      <c r="U4" s="340"/>
    </row>
    <row r="5" spans="1:22" ht="22.5" customHeight="1" thickBot="1" x14ac:dyDescent="0.7">
      <c r="A5" s="118"/>
      <c r="B5" s="297" t="s">
        <v>185</v>
      </c>
      <c r="C5" s="298"/>
      <c r="D5" s="298"/>
      <c r="E5" s="298"/>
      <c r="F5" s="298"/>
      <c r="G5" s="298"/>
      <c r="H5" s="298"/>
      <c r="I5" s="121"/>
      <c r="K5" s="337" t="s">
        <v>177</v>
      </c>
      <c r="L5" s="338"/>
      <c r="M5" s="338"/>
      <c r="N5" s="338"/>
      <c r="O5" s="338"/>
      <c r="P5" s="338"/>
      <c r="Q5" s="338"/>
      <c r="R5" s="338"/>
      <c r="S5" s="338"/>
      <c r="T5" s="339">
        <v>1</v>
      </c>
      <c r="U5" s="340"/>
    </row>
    <row r="6" spans="1:22" ht="42.75" customHeight="1" thickBot="1" x14ac:dyDescent="0.7">
      <c r="A6" s="118" t="s">
        <v>186</v>
      </c>
      <c r="B6" s="322" t="s">
        <v>187</v>
      </c>
      <c r="C6" s="323"/>
      <c r="D6" s="323"/>
      <c r="E6" s="323"/>
      <c r="F6" s="323"/>
      <c r="G6" s="323"/>
      <c r="H6" s="323"/>
      <c r="I6" s="324"/>
      <c r="K6" s="341" t="s">
        <v>240</v>
      </c>
      <c r="L6" s="342"/>
      <c r="M6" s="342"/>
      <c r="N6" s="342"/>
      <c r="O6" s="342"/>
      <c r="P6" s="342"/>
      <c r="Q6" s="342"/>
      <c r="R6" s="342"/>
      <c r="S6" s="343"/>
      <c r="T6" s="344" t="s">
        <v>182</v>
      </c>
      <c r="U6" s="345"/>
    </row>
    <row r="7" spans="1:22" ht="22.5" customHeight="1" thickBot="1" x14ac:dyDescent="0.7">
      <c r="A7" s="118">
        <v>2</v>
      </c>
      <c r="B7" s="322" t="s">
        <v>188</v>
      </c>
      <c r="C7" s="323"/>
      <c r="D7" s="323"/>
      <c r="E7" s="323"/>
      <c r="F7" s="323"/>
      <c r="G7" s="323"/>
      <c r="H7" s="323"/>
      <c r="I7" s="324"/>
      <c r="K7" s="325" t="s">
        <v>178</v>
      </c>
      <c r="L7" s="326"/>
      <c r="M7" s="326"/>
      <c r="N7" s="326"/>
      <c r="O7" s="326"/>
      <c r="P7" s="326"/>
      <c r="Q7" s="326"/>
      <c r="R7" s="326"/>
      <c r="S7" s="327"/>
      <c r="T7" s="328">
        <v>0.5</v>
      </c>
      <c r="U7" s="329"/>
      <c r="V7" s="119"/>
    </row>
    <row r="8" spans="1:22" ht="22.5" customHeight="1" thickBot="1" x14ac:dyDescent="0.7">
      <c r="A8" s="118"/>
      <c r="B8" s="322" t="s">
        <v>189</v>
      </c>
      <c r="C8" s="323"/>
      <c r="D8" s="323"/>
      <c r="E8" s="323"/>
      <c r="F8" s="323"/>
      <c r="G8" s="323"/>
      <c r="H8" s="323"/>
      <c r="I8" s="324"/>
      <c r="J8" s="119"/>
      <c r="K8" s="330" t="s">
        <v>179</v>
      </c>
      <c r="L8" s="331"/>
      <c r="M8" s="331"/>
      <c r="N8" s="331"/>
      <c r="O8" s="331"/>
      <c r="P8" s="331"/>
      <c r="Q8" s="331"/>
      <c r="R8" s="331"/>
      <c r="S8" s="331"/>
      <c r="T8" s="332" t="s">
        <v>183</v>
      </c>
      <c r="U8" s="333"/>
    </row>
    <row r="9" spans="1:22" ht="22.5" customHeight="1" thickBot="1" x14ac:dyDescent="0.7">
      <c r="A9" s="118"/>
      <c r="B9" s="334"/>
      <c r="C9" s="335"/>
      <c r="D9" s="335"/>
      <c r="E9" s="335"/>
      <c r="F9" s="335"/>
      <c r="G9" s="335"/>
      <c r="H9" s="335"/>
      <c r="I9" s="336"/>
      <c r="J9" s="120"/>
      <c r="K9" s="330"/>
      <c r="L9" s="331"/>
      <c r="M9" s="331"/>
      <c r="N9" s="331"/>
      <c r="O9" s="331"/>
      <c r="P9" s="331"/>
      <c r="Q9" s="331"/>
      <c r="R9" s="331"/>
      <c r="S9" s="331"/>
      <c r="T9" s="332"/>
      <c r="U9" s="333"/>
    </row>
    <row r="10" spans="1:22" ht="22.5" customHeight="1" thickBot="1" x14ac:dyDescent="0.75">
      <c r="A10" s="118">
        <v>3</v>
      </c>
      <c r="B10" s="297" t="s">
        <v>122</v>
      </c>
      <c r="C10" s="298"/>
      <c r="D10" s="298"/>
      <c r="E10" s="298"/>
      <c r="F10" s="298"/>
      <c r="G10" s="298"/>
      <c r="H10" s="299" t="s">
        <v>121</v>
      </c>
      <c r="I10" s="300"/>
      <c r="K10" s="301" t="s">
        <v>180</v>
      </c>
      <c r="L10" s="302"/>
      <c r="M10" s="302"/>
      <c r="N10" s="302"/>
      <c r="O10" s="302"/>
      <c r="P10" s="302"/>
      <c r="Q10" s="302"/>
      <c r="R10" s="302"/>
      <c r="S10" s="303"/>
      <c r="T10" s="304">
        <v>0.2</v>
      </c>
      <c r="U10" s="305"/>
    </row>
    <row r="11" spans="1:22" ht="43.5" customHeight="1" x14ac:dyDescent="0.65">
      <c r="A11" s="118">
        <v>4</v>
      </c>
      <c r="B11" s="306" t="s">
        <v>949</v>
      </c>
      <c r="C11" s="307"/>
      <c r="D11" s="307"/>
      <c r="E11" s="307"/>
      <c r="F11" s="307"/>
      <c r="G11" s="307"/>
      <c r="H11" s="307"/>
      <c r="I11" s="308"/>
      <c r="K11" s="312" t="s">
        <v>239</v>
      </c>
      <c r="L11" s="313"/>
      <c r="M11" s="313"/>
      <c r="N11" s="313"/>
      <c r="O11" s="313"/>
      <c r="P11" s="313"/>
      <c r="Q11" s="313"/>
      <c r="R11" s="313"/>
      <c r="S11" s="314"/>
      <c r="T11" s="315" t="s">
        <v>183</v>
      </c>
      <c r="U11" s="316"/>
    </row>
    <row r="12" spans="1:22" ht="22.5" customHeight="1" thickBot="1" x14ac:dyDescent="0.7">
      <c r="A12" s="118"/>
      <c r="B12" s="309"/>
      <c r="C12" s="310"/>
      <c r="D12" s="310"/>
      <c r="E12" s="310"/>
      <c r="F12" s="310"/>
      <c r="G12" s="310"/>
      <c r="H12" s="310"/>
      <c r="I12" s="311"/>
      <c r="K12" s="317" t="s">
        <v>181</v>
      </c>
      <c r="L12" s="318"/>
      <c r="M12" s="318"/>
      <c r="N12" s="318"/>
      <c r="O12" s="318"/>
      <c r="P12" s="318"/>
      <c r="Q12" s="318"/>
      <c r="R12" s="318"/>
      <c r="S12" s="319"/>
      <c r="T12" s="320">
        <v>0.5</v>
      </c>
      <c r="U12" s="321"/>
    </row>
    <row r="13" spans="1:22" ht="22.5" customHeight="1" thickBot="1" x14ac:dyDescent="0.7">
      <c r="A13" s="118">
        <v>5</v>
      </c>
      <c r="B13" s="287" t="s">
        <v>191</v>
      </c>
      <c r="C13" s="288"/>
      <c r="D13" s="288"/>
      <c r="E13" s="288"/>
      <c r="F13" s="288"/>
      <c r="G13" s="288"/>
      <c r="H13" s="288"/>
      <c r="I13" s="289"/>
      <c r="K13" s="290" t="s">
        <v>194</v>
      </c>
      <c r="L13" s="291"/>
      <c r="M13" s="291"/>
      <c r="N13" s="291"/>
      <c r="O13" s="291"/>
      <c r="P13" s="291"/>
      <c r="Q13" s="291"/>
      <c r="R13" s="291"/>
      <c r="S13" s="291"/>
      <c r="T13" s="291"/>
      <c r="U13" s="291"/>
    </row>
    <row r="14" spans="1:22" ht="22.5" customHeight="1" x14ac:dyDescent="0.65">
      <c r="A14" s="118"/>
      <c r="B14" s="292" t="s">
        <v>243</v>
      </c>
      <c r="C14" s="292"/>
      <c r="D14" s="292"/>
      <c r="E14" s="292"/>
      <c r="F14" s="292"/>
      <c r="G14" s="292"/>
      <c r="H14" s="292"/>
      <c r="I14" s="292"/>
      <c r="K14" s="291"/>
      <c r="L14" s="291"/>
      <c r="M14" s="291"/>
      <c r="N14" s="291"/>
      <c r="O14" s="291"/>
      <c r="P14" s="291"/>
      <c r="Q14" s="291"/>
      <c r="R14" s="291"/>
      <c r="S14" s="291"/>
      <c r="T14" s="291"/>
      <c r="U14" s="291"/>
    </row>
    <row r="15" spans="1:22" ht="3.75" customHeight="1" x14ac:dyDescent="0.65">
      <c r="A15" s="118"/>
      <c r="B15" s="293"/>
      <c r="C15" s="293"/>
      <c r="D15" s="293"/>
      <c r="E15" s="293"/>
      <c r="F15" s="293"/>
      <c r="G15" s="293"/>
      <c r="H15" s="293"/>
      <c r="I15" s="293"/>
      <c r="K15" s="295"/>
      <c r="L15" s="295"/>
      <c r="M15" s="295"/>
      <c r="N15" s="295"/>
      <c r="O15" s="295"/>
      <c r="P15" s="295"/>
      <c r="Q15" s="295"/>
      <c r="R15" s="295"/>
      <c r="S15" s="295"/>
      <c r="T15" s="295"/>
      <c r="U15" s="295"/>
    </row>
    <row r="16" spans="1:22" ht="26.25" customHeight="1" x14ac:dyDescent="0.65">
      <c r="A16" s="118">
        <v>5</v>
      </c>
      <c r="B16" s="293"/>
      <c r="C16" s="293"/>
      <c r="D16" s="293"/>
      <c r="E16" s="293"/>
      <c r="F16" s="293"/>
      <c r="G16" s="293"/>
      <c r="H16" s="293"/>
      <c r="I16" s="293"/>
      <c r="K16" s="295"/>
      <c r="L16" s="295"/>
      <c r="M16" s="295"/>
      <c r="N16" s="295"/>
      <c r="O16" s="295"/>
      <c r="P16" s="295"/>
      <c r="Q16" s="295"/>
      <c r="R16" s="295"/>
      <c r="S16" s="295"/>
      <c r="T16" s="295"/>
      <c r="U16" s="295"/>
    </row>
    <row r="17" spans="2:21" ht="19.5" customHeight="1" x14ac:dyDescent="0.5">
      <c r="B17" s="293"/>
      <c r="C17" s="293"/>
      <c r="D17" s="293"/>
      <c r="E17" s="293"/>
      <c r="F17" s="293"/>
      <c r="G17" s="293"/>
      <c r="H17" s="293"/>
      <c r="I17" s="293"/>
      <c r="K17" s="295"/>
      <c r="L17" s="295"/>
      <c r="M17" s="295"/>
      <c r="N17" s="295"/>
      <c r="O17" s="295"/>
      <c r="P17" s="295"/>
      <c r="Q17" s="295"/>
      <c r="R17" s="295"/>
      <c r="S17" s="295"/>
      <c r="T17" s="295"/>
      <c r="U17" s="295"/>
    </row>
    <row r="18" spans="2:21" ht="19.5" customHeight="1" x14ac:dyDescent="0.65">
      <c r="B18" s="293"/>
      <c r="C18" s="293"/>
      <c r="D18" s="293"/>
      <c r="E18" s="293"/>
      <c r="F18" s="293"/>
      <c r="G18" s="293"/>
      <c r="H18" s="293"/>
      <c r="I18" s="293"/>
      <c r="K18" s="122"/>
      <c r="M18" s="295"/>
      <c r="N18" s="295"/>
      <c r="O18" s="295"/>
      <c r="P18" s="123"/>
      <c r="Q18" s="296"/>
      <c r="R18" s="296"/>
      <c r="S18" s="122"/>
      <c r="T18" s="122"/>
      <c r="U18" s="122"/>
    </row>
    <row r="19" spans="2:21" ht="21.75" customHeight="1" thickBot="1" x14ac:dyDescent="0.55000000000000004">
      <c r="B19" s="294"/>
      <c r="C19" s="294"/>
      <c r="D19" s="294"/>
      <c r="E19" s="294"/>
      <c r="F19" s="294"/>
      <c r="G19" s="294"/>
      <c r="H19" s="294"/>
      <c r="I19" s="294"/>
    </row>
    <row r="20" spans="2:21" ht="3.75" customHeight="1" thickBot="1" x14ac:dyDescent="0.55000000000000004"/>
    <row r="21" spans="2:21" ht="35.25" customHeight="1" x14ac:dyDescent="0.5">
      <c r="B21" s="278"/>
      <c r="C21" s="279"/>
      <c r="D21" s="279"/>
      <c r="E21" s="279"/>
      <c r="F21" s="279"/>
      <c r="G21" s="279"/>
      <c r="H21" s="279"/>
      <c r="I21" s="279"/>
      <c r="J21" s="279"/>
      <c r="K21" s="279"/>
      <c r="L21" s="279"/>
      <c r="M21" s="279"/>
      <c r="N21" s="279"/>
      <c r="O21" s="279"/>
      <c r="P21" s="279"/>
      <c r="Q21" s="279"/>
      <c r="R21" s="279"/>
      <c r="S21" s="279"/>
      <c r="T21" s="279"/>
      <c r="U21" s="280"/>
    </row>
    <row r="22" spans="2:21" ht="14.25" customHeight="1" x14ac:dyDescent="0.5">
      <c r="B22" s="281"/>
      <c r="C22" s="282"/>
      <c r="D22" s="282"/>
      <c r="E22" s="282"/>
      <c r="F22" s="282"/>
      <c r="G22" s="282"/>
      <c r="H22" s="282"/>
      <c r="I22" s="282"/>
      <c r="J22" s="282"/>
      <c r="K22" s="282"/>
      <c r="L22" s="282"/>
      <c r="M22" s="282"/>
      <c r="N22" s="282"/>
      <c r="O22" s="282"/>
      <c r="P22" s="282"/>
      <c r="Q22" s="282"/>
      <c r="R22" s="282"/>
      <c r="S22" s="282"/>
      <c r="T22" s="282"/>
      <c r="U22" s="283"/>
    </row>
    <row r="23" spans="2:21" ht="15" customHeight="1" thickBot="1" x14ac:dyDescent="0.55000000000000004">
      <c r="B23" s="284"/>
      <c r="C23" s="285"/>
      <c r="D23" s="285"/>
      <c r="E23" s="285"/>
      <c r="F23" s="285"/>
      <c r="G23" s="285"/>
      <c r="H23" s="285"/>
      <c r="I23" s="285"/>
      <c r="J23" s="285"/>
      <c r="K23" s="285"/>
      <c r="L23" s="285"/>
      <c r="M23" s="285"/>
      <c r="N23" s="285"/>
      <c r="O23" s="285"/>
      <c r="P23" s="285"/>
      <c r="Q23" s="285"/>
      <c r="R23" s="285"/>
      <c r="S23" s="285"/>
      <c r="T23" s="285"/>
      <c r="U23" s="286"/>
    </row>
  </sheetData>
  <mergeCells count="37">
    <mergeCell ref="B4:I4"/>
    <mergeCell ref="K4:S4"/>
    <mergeCell ref="T4:U4"/>
    <mergeCell ref="B1:U1"/>
    <mergeCell ref="B2:I2"/>
    <mergeCell ref="K2:S3"/>
    <mergeCell ref="T2:U3"/>
    <mergeCell ref="B3:I3"/>
    <mergeCell ref="B5:H5"/>
    <mergeCell ref="K5:S5"/>
    <mergeCell ref="T5:U5"/>
    <mergeCell ref="B6:I6"/>
    <mergeCell ref="K6:S6"/>
    <mergeCell ref="T6:U6"/>
    <mergeCell ref="B7:I7"/>
    <mergeCell ref="K7:S7"/>
    <mergeCell ref="T7:U7"/>
    <mergeCell ref="B8:I8"/>
    <mergeCell ref="K8:S9"/>
    <mergeCell ref="T8:U9"/>
    <mergeCell ref="B9:I9"/>
    <mergeCell ref="B10:G10"/>
    <mergeCell ref="H10:I10"/>
    <mergeCell ref="K10:S10"/>
    <mergeCell ref="T10:U10"/>
    <mergeCell ref="B11:I12"/>
    <mergeCell ref="K11:S11"/>
    <mergeCell ref="T11:U11"/>
    <mergeCell ref="K12:S12"/>
    <mergeCell ref="T12:U12"/>
    <mergeCell ref="B21:U23"/>
    <mergeCell ref="B13:I13"/>
    <mergeCell ref="K13:U14"/>
    <mergeCell ref="B14:I19"/>
    <mergeCell ref="K15:U17"/>
    <mergeCell ref="M18:O18"/>
    <mergeCell ref="Q18:R18"/>
  </mergeCells>
  <hyperlinks>
    <hyperlink ref="B3" r:id="rId1" location="'إدخال البيانات'!D2" display="المخصص" xr:uid="{00000000-0004-0000-0000-000000000000}"/>
    <hyperlink ref="H10"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10:I10"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C5C96-6B82-4245-A4C9-6C9F75E5EB7F}">
  <dimension ref="A1:AB74"/>
  <sheetViews>
    <sheetView showGridLines="0" rightToLeft="1" workbookViewId="0">
      <selection activeCell="C7" sqref="C7"/>
    </sheetView>
  </sheetViews>
  <sheetFormatPr defaultColWidth="9" defaultRowHeight="14.4" x14ac:dyDescent="0.3"/>
  <cols>
    <col min="1" max="1" width="13.88671875" bestFit="1" customWidth="1"/>
    <col min="2" max="2" width="22.21875" customWidth="1"/>
    <col min="3" max="3" width="18.88671875" customWidth="1"/>
    <col min="4" max="4" width="26" customWidth="1"/>
    <col min="5" max="5" width="20.44140625" customWidth="1"/>
    <col min="6" max="6" width="20" customWidth="1"/>
    <col min="7" max="7" width="3.6640625" customWidth="1"/>
    <col min="8" max="8" width="18.88671875" customWidth="1"/>
    <col min="9" max="9" width="3" hidden="1" customWidth="1"/>
    <col min="10" max="11" width="11" hidden="1" customWidth="1"/>
    <col min="12" max="12" width="3.21875" hidden="1" customWidth="1"/>
    <col min="13" max="13" width="8.33203125" hidden="1" customWidth="1"/>
    <col min="14" max="14" width="20" style="205" hidden="1" customWidth="1"/>
    <col min="15" max="15" width="3" style="205" hidden="1" customWidth="1"/>
    <col min="16" max="16" width="13.6640625" hidden="1" customWidth="1"/>
    <col min="17" max="18" width="9" hidden="1" customWidth="1"/>
    <col min="19" max="19" width="3" hidden="1" customWidth="1"/>
    <col min="20" max="20" width="8.5546875" hidden="1" customWidth="1"/>
    <col min="21" max="21" width="4.5546875" hidden="1" customWidth="1"/>
    <col min="22" max="22" width="3.44140625" hidden="1" customWidth="1"/>
    <col min="23" max="23" width="3" hidden="1" customWidth="1"/>
    <col min="24" max="24" width="9.6640625" hidden="1" customWidth="1"/>
    <col min="25" max="28" width="9" hidden="1" customWidth="1"/>
    <col min="29" max="29" width="0" hidden="1" customWidth="1"/>
  </cols>
  <sheetData>
    <row r="1" spans="1:28" ht="25.8" customHeight="1" x14ac:dyDescent="0.3">
      <c r="A1" s="363" t="s">
        <v>1375</v>
      </c>
      <c r="B1" s="363"/>
      <c r="C1" s="203"/>
      <c r="D1" s="204" t="e">
        <f>VLOOKUP(C1,ورقة2!A2:B6200,2,0)</f>
        <v>#N/A</v>
      </c>
      <c r="F1" t="e">
        <f>IF(VLOOKUP(C1,ورقة2!A1:AB7968,28,0)="","",VLOOKUP(C1,ورقة2!A1:AB7968,28,0))</f>
        <v>#N/A</v>
      </c>
    </row>
    <row r="2" spans="1:28" ht="23.4" customHeight="1" x14ac:dyDescent="0.3">
      <c r="A2" s="364" t="e">
        <f>IF(F1="","",IF(F1="ضعف الرسوم","ستسدد ضعف الرسوم بناءً على قرار مجلس التعليم العالي رقم268 تاريخ"&amp;2021&amp;"/"&amp;8&amp;"/"&amp;11,"لقد"&amp;"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364"/>
      <c r="C2" s="364"/>
      <c r="D2" s="364"/>
      <c r="E2" s="364"/>
      <c r="F2" s="364"/>
    </row>
    <row r="3" spans="1:28" x14ac:dyDescent="0.3">
      <c r="A3" s="364"/>
      <c r="B3" s="364"/>
      <c r="C3" s="364"/>
      <c r="D3" s="364"/>
      <c r="E3" s="364"/>
      <c r="F3" s="364"/>
      <c r="J3" t="s">
        <v>10</v>
      </c>
      <c r="L3" s="362" t="s">
        <v>171</v>
      </c>
      <c r="M3" s="362"/>
      <c r="N3"/>
      <c r="O3" s="362" t="s">
        <v>10</v>
      </c>
      <c r="P3" s="362"/>
      <c r="S3" s="362" t="s">
        <v>1376</v>
      </c>
      <c r="T3" s="362"/>
      <c r="U3" s="362" t="s">
        <v>11</v>
      </c>
      <c r="V3" s="362"/>
      <c r="X3" t="s">
        <v>9</v>
      </c>
      <c r="AA3" s="205" t="s">
        <v>1377</v>
      </c>
      <c r="AB3">
        <v>1950</v>
      </c>
    </row>
    <row r="4" spans="1:28" ht="23.25" customHeight="1" x14ac:dyDescent="0.3">
      <c r="A4" s="206" t="s">
        <v>153</v>
      </c>
      <c r="B4" s="207" t="s">
        <v>154</v>
      </c>
      <c r="C4" s="207" t="s">
        <v>155</v>
      </c>
      <c r="D4" s="207" t="s">
        <v>156</v>
      </c>
      <c r="E4" s="207" t="s">
        <v>157</v>
      </c>
      <c r="F4" s="207" t="s">
        <v>158</v>
      </c>
      <c r="I4">
        <v>1</v>
      </c>
      <c r="J4" t="s">
        <v>1378</v>
      </c>
      <c r="L4" s="208" t="s">
        <v>1377</v>
      </c>
      <c r="M4" t="s">
        <v>149</v>
      </c>
      <c r="N4"/>
      <c r="O4" s="205" t="s">
        <v>1377</v>
      </c>
      <c r="P4" t="s">
        <v>1378</v>
      </c>
      <c r="S4" s="205" t="s">
        <v>1377</v>
      </c>
      <c r="T4" t="s">
        <v>150</v>
      </c>
      <c r="U4">
        <v>1</v>
      </c>
      <c r="V4" t="s">
        <v>126</v>
      </c>
      <c r="W4" s="205" t="s">
        <v>1377</v>
      </c>
      <c r="X4" t="s">
        <v>917</v>
      </c>
      <c r="AA4" s="205" t="s">
        <v>1379</v>
      </c>
      <c r="AB4">
        <v>1951</v>
      </c>
    </row>
    <row r="5" spans="1:28" s="210" customFormat="1" ht="33.75" customHeight="1" x14ac:dyDescent="0.3">
      <c r="A5" s="40"/>
      <c r="B5" s="40"/>
      <c r="C5" s="209" t="str">
        <f>A5&amp;" "&amp;B5</f>
        <v xml:space="preserve"> </v>
      </c>
      <c r="D5" s="40"/>
      <c r="E5" s="40"/>
      <c r="F5" s="40"/>
      <c r="I5">
        <v>2</v>
      </c>
      <c r="J5" t="s">
        <v>1380</v>
      </c>
      <c r="L5" s="208" t="s">
        <v>1379</v>
      </c>
      <c r="M5" t="s">
        <v>159</v>
      </c>
      <c r="N5"/>
      <c r="O5" s="205" t="s">
        <v>1379</v>
      </c>
      <c r="P5" t="s">
        <v>1380</v>
      </c>
      <c r="Q5"/>
      <c r="R5"/>
      <c r="S5" s="205" t="s">
        <v>1379</v>
      </c>
      <c r="T5" t="s">
        <v>152</v>
      </c>
      <c r="U5">
        <v>2</v>
      </c>
      <c r="V5" t="s">
        <v>127</v>
      </c>
      <c r="W5" s="205" t="s">
        <v>1379</v>
      </c>
      <c r="X5" t="s">
        <v>1381</v>
      </c>
      <c r="Y5"/>
      <c r="AA5" s="205" t="s">
        <v>1382</v>
      </c>
      <c r="AB5">
        <v>1952</v>
      </c>
    </row>
    <row r="6" spans="1:28" ht="23.25" customHeight="1" x14ac:dyDescent="0.3">
      <c r="A6" s="207" t="s">
        <v>58</v>
      </c>
      <c r="B6" s="206" t="s">
        <v>1383</v>
      </c>
      <c r="C6" s="207" t="s">
        <v>146</v>
      </c>
      <c r="D6" s="211" t="s">
        <v>1384</v>
      </c>
      <c r="E6" s="211" t="s">
        <v>63</v>
      </c>
      <c r="F6" s="206" t="s">
        <v>62</v>
      </c>
      <c r="I6">
        <v>3</v>
      </c>
      <c r="J6" t="s">
        <v>1486</v>
      </c>
      <c r="L6" s="208" t="s">
        <v>1382</v>
      </c>
      <c r="M6" t="s">
        <v>151</v>
      </c>
      <c r="N6"/>
      <c r="O6" s="205" t="s">
        <v>1382</v>
      </c>
      <c r="P6" t="s">
        <v>1385</v>
      </c>
      <c r="S6" s="205" t="s">
        <v>1386</v>
      </c>
      <c r="T6" t="s">
        <v>195</v>
      </c>
      <c r="W6" s="205" t="s">
        <v>1382</v>
      </c>
      <c r="X6" t="s">
        <v>918</v>
      </c>
      <c r="AA6" s="205" t="s">
        <v>1387</v>
      </c>
      <c r="AB6">
        <v>1953</v>
      </c>
    </row>
    <row r="7" spans="1:28" ht="33.75" customHeight="1" x14ac:dyDescent="0.3">
      <c r="A7" s="45"/>
      <c r="B7" s="40"/>
      <c r="C7" s="40"/>
      <c r="D7" s="45"/>
      <c r="E7" s="45"/>
      <c r="F7" s="40"/>
      <c r="I7">
        <v>4</v>
      </c>
      <c r="J7" t="s">
        <v>1388</v>
      </c>
      <c r="L7" s="208" t="s">
        <v>1387</v>
      </c>
      <c r="M7" t="s">
        <v>160</v>
      </c>
      <c r="N7"/>
      <c r="O7" s="205" t="s">
        <v>1387</v>
      </c>
      <c r="P7" t="s">
        <v>1388</v>
      </c>
      <c r="S7" s="205"/>
      <c r="T7" t="s">
        <v>1485</v>
      </c>
      <c r="W7" s="205" t="s">
        <v>1387</v>
      </c>
      <c r="X7" t="s">
        <v>919</v>
      </c>
      <c r="AA7" s="205" t="s">
        <v>1389</v>
      </c>
      <c r="AB7">
        <v>1954</v>
      </c>
    </row>
    <row r="8" spans="1:28" ht="23.25" customHeight="1" x14ac:dyDescent="0.3">
      <c r="A8" s="207" t="s">
        <v>59</v>
      </c>
      <c r="B8" s="207" t="s">
        <v>60</v>
      </c>
      <c r="C8" s="207" t="s">
        <v>1390</v>
      </c>
      <c r="D8" s="207" t="s">
        <v>125</v>
      </c>
      <c r="I8">
        <v>5</v>
      </c>
      <c r="J8" t="s">
        <v>1391</v>
      </c>
      <c r="L8" s="208" t="s">
        <v>1389</v>
      </c>
      <c r="M8" t="s">
        <v>161</v>
      </c>
      <c r="N8"/>
      <c r="O8" s="205" t="s">
        <v>1389</v>
      </c>
      <c r="P8" t="s">
        <v>1391</v>
      </c>
      <c r="S8" s="205"/>
      <c r="W8" s="205" t="s">
        <v>1389</v>
      </c>
      <c r="X8" t="s">
        <v>920</v>
      </c>
      <c r="AA8" s="205" t="s">
        <v>1386</v>
      </c>
      <c r="AB8">
        <v>1955</v>
      </c>
    </row>
    <row r="9" spans="1:28" ht="33.75" customHeight="1" x14ac:dyDescent="0.3">
      <c r="A9" s="40"/>
      <c r="B9" s="40"/>
      <c r="C9" s="40"/>
      <c r="D9" s="40"/>
      <c r="I9">
        <v>6</v>
      </c>
      <c r="J9" t="s">
        <v>1392</v>
      </c>
      <c r="L9" s="208" t="s">
        <v>1386</v>
      </c>
      <c r="M9" t="s">
        <v>162</v>
      </c>
      <c r="N9"/>
      <c r="O9" s="205" t="s">
        <v>1386</v>
      </c>
      <c r="P9" t="s">
        <v>1392</v>
      </c>
      <c r="W9" s="205" t="s">
        <v>1386</v>
      </c>
      <c r="X9" t="s">
        <v>921</v>
      </c>
      <c r="AA9" s="205" t="s">
        <v>1393</v>
      </c>
      <c r="AB9">
        <v>1956</v>
      </c>
    </row>
    <row r="10" spans="1:28" ht="23.25" customHeight="1" x14ac:dyDescent="0.3">
      <c r="A10" s="207" t="s">
        <v>57</v>
      </c>
      <c r="B10" s="207" t="s">
        <v>6</v>
      </c>
      <c r="C10" s="207" t="s">
        <v>10</v>
      </c>
      <c r="D10" s="207" t="s">
        <v>11</v>
      </c>
      <c r="I10">
        <v>7</v>
      </c>
      <c r="J10" t="s">
        <v>1394</v>
      </c>
      <c r="L10" s="208" t="s">
        <v>1393</v>
      </c>
      <c r="M10" t="s">
        <v>164</v>
      </c>
      <c r="N10"/>
      <c r="O10" s="205" t="s">
        <v>1393</v>
      </c>
      <c r="P10" t="s">
        <v>1394</v>
      </c>
      <c r="W10" s="205" t="s">
        <v>1393</v>
      </c>
      <c r="X10" t="s">
        <v>922</v>
      </c>
      <c r="AA10" s="205" t="s">
        <v>1395</v>
      </c>
      <c r="AB10">
        <v>1957</v>
      </c>
    </row>
    <row r="11" spans="1:28" ht="33.75" customHeight="1" x14ac:dyDescent="0.3">
      <c r="A11" s="234"/>
      <c r="B11" s="40"/>
      <c r="C11" s="40"/>
      <c r="D11" s="40"/>
      <c r="I11">
        <v>8</v>
      </c>
      <c r="J11" t="s">
        <v>1396</v>
      </c>
      <c r="L11" s="208" t="s">
        <v>1395</v>
      </c>
      <c r="M11" t="s">
        <v>168</v>
      </c>
      <c r="N11"/>
      <c r="O11" s="205" t="s">
        <v>1395</v>
      </c>
      <c r="P11" t="s">
        <v>1396</v>
      </c>
      <c r="W11" s="205" t="s">
        <v>1395</v>
      </c>
      <c r="X11" t="s">
        <v>923</v>
      </c>
      <c r="AA11" s="205" t="s">
        <v>1397</v>
      </c>
      <c r="AB11">
        <v>1958</v>
      </c>
    </row>
    <row r="12" spans="1:28" ht="23.25" customHeight="1" x14ac:dyDescent="0.3">
      <c r="A12" s="207" t="s">
        <v>55</v>
      </c>
      <c r="B12" s="207" t="s">
        <v>56</v>
      </c>
      <c r="I12">
        <v>9</v>
      </c>
      <c r="J12" t="s">
        <v>1487</v>
      </c>
      <c r="L12" s="208" t="s">
        <v>1397</v>
      </c>
      <c r="M12" t="s">
        <v>169</v>
      </c>
      <c r="N12"/>
      <c r="O12"/>
      <c r="AA12" s="205" t="s">
        <v>1398</v>
      </c>
      <c r="AB12">
        <v>1959</v>
      </c>
    </row>
    <row r="13" spans="1:28" ht="33.75" customHeight="1" x14ac:dyDescent="0.3">
      <c r="A13" s="40"/>
      <c r="B13" s="40"/>
      <c r="I13">
        <v>10</v>
      </c>
      <c r="J13" t="s">
        <v>1488</v>
      </c>
      <c r="L13" s="208" t="s">
        <v>1398</v>
      </c>
      <c r="M13" t="s">
        <v>163</v>
      </c>
      <c r="N13"/>
      <c r="O13"/>
      <c r="AA13" s="205" t="s">
        <v>1399</v>
      </c>
      <c r="AB13">
        <v>1960</v>
      </c>
    </row>
    <row r="14" spans="1:28" x14ac:dyDescent="0.3">
      <c r="I14">
        <v>11</v>
      </c>
      <c r="J14" t="s">
        <v>1489</v>
      </c>
      <c r="L14" s="208" t="s">
        <v>1399</v>
      </c>
      <c r="M14" t="s">
        <v>170</v>
      </c>
      <c r="N14"/>
      <c r="O14"/>
      <c r="AA14" s="205" t="s">
        <v>1400</v>
      </c>
      <c r="AB14">
        <v>1961</v>
      </c>
    </row>
    <row r="15" spans="1:28" x14ac:dyDescent="0.3">
      <c r="I15">
        <v>12</v>
      </c>
      <c r="J15" t="s">
        <v>1490</v>
      </c>
      <c r="L15" s="208" t="s">
        <v>1400</v>
      </c>
      <c r="M15" t="s">
        <v>167</v>
      </c>
      <c r="N15"/>
      <c r="O15"/>
      <c r="AA15" s="205" t="s">
        <v>1401</v>
      </c>
      <c r="AB15">
        <v>1962</v>
      </c>
    </row>
    <row r="16" spans="1:28" x14ac:dyDescent="0.3">
      <c r="I16">
        <v>13</v>
      </c>
      <c r="J16" t="s">
        <v>1491</v>
      </c>
      <c r="L16" s="208" t="s">
        <v>1401</v>
      </c>
      <c r="M16" t="s">
        <v>165</v>
      </c>
      <c r="N16"/>
      <c r="O16"/>
      <c r="AA16" s="205" t="s">
        <v>1402</v>
      </c>
      <c r="AB16">
        <v>1963</v>
      </c>
    </row>
    <row r="17" spans="7:28" x14ac:dyDescent="0.3">
      <c r="I17">
        <v>14</v>
      </c>
      <c r="J17" t="s">
        <v>1492</v>
      </c>
      <c r="L17" s="208" t="s">
        <v>1402</v>
      </c>
      <c r="M17" t="s">
        <v>166</v>
      </c>
      <c r="N17"/>
      <c r="O17"/>
      <c r="AA17" s="205" t="s">
        <v>1403</v>
      </c>
      <c r="AB17">
        <v>1964</v>
      </c>
    </row>
    <row r="18" spans="7:28" x14ac:dyDescent="0.3">
      <c r="I18">
        <v>15</v>
      </c>
      <c r="J18" t="s">
        <v>1493</v>
      </c>
      <c r="L18" s="208" t="s">
        <v>1403</v>
      </c>
      <c r="M18" t="s">
        <v>1404</v>
      </c>
      <c r="AA18" s="205" t="s">
        <v>1405</v>
      </c>
      <c r="AB18">
        <v>1965</v>
      </c>
    </row>
    <row r="19" spans="7:28" x14ac:dyDescent="0.3">
      <c r="I19">
        <v>16</v>
      </c>
      <c r="J19" t="s">
        <v>1494</v>
      </c>
      <c r="L19" s="208" t="s">
        <v>1405</v>
      </c>
      <c r="M19" t="s">
        <v>1406</v>
      </c>
      <c r="AA19" s="205" t="s">
        <v>1407</v>
      </c>
      <c r="AB19">
        <v>1966</v>
      </c>
    </row>
    <row r="20" spans="7:28" x14ac:dyDescent="0.3">
      <c r="I20">
        <v>17</v>
      </c>
      <c r="J20" t="s">
        <v>1495</v>
      </c>
      <c r="AA20" s="205" t="s">
        <v>1408</v>
      </c>
      <c r="AB20">
        <v>1967</v>
      </c>
    </row>
    <row r="21" spans="7:28" x14ac:dyDescent="0.3">
      <c r="G21" s="212" t="s">
        <v>126</v>
      </c>
      <c r="AA21" s="205" t="s">
        <v>1409</v>
      </c>
      <c r="AB21">
        <v>1968</v>
      </c>
    </row>
    <row r="22" spans="7:28" x14ac:dyDescent="0.3">
      <c r="G22" s="212" t="s">
        <v>127</v>
      </c>
      <c r="AA22" s="205" t="s">
        <v>1410</v>
      </c>
      <c r="AB22">
        <v>1969</v>
      </c>
    </row>
    <row r="23" spans="7:28" x14ac:dyDescent="0.3">
      <c r="AA23" s="205" t="s">
        <v>1411</v>
      </c>
      <c r="AB23">
        <v>1970</v>
      </c>
    </row>
    <row r="24" spans="7:28" x14ac:dyDescent="0.3">
      <c r="AA24" s="205" t="s">
        <v>1412</v>
      </c>
      <c r="AB24">
        <v>1971</v>
      </c>
    </row>
    <row r="25" spans="7:28" x14ac:dyDescent="0.3">
      <c r="AA25" s="205" t="s">
        <v>1413</v>
      </c>
      <c r="AB25">
        <v>1972</v>
      </c>
    </row>
    <row r="26" spans="7:28" x14ac:dyDescent="0.3">
      <c r="AA26" s="205" t="s">
        <v>1414</v>
      </c>
      <c r="AB26">
        <v>1973</v>
      </c>
    </row>
    <row r="27" spans="7:28" x14ac:dyDescent="0.3">
      <c r="AA27" s="205" t="s">
        <v>1415</v>
      </c>
      <c r="AB27">
        <v>1974</v>
      </c>
    </row>
    <row r="28" spans="7:28" x14ac:dyDescent="0.3">
      <c r="AA28" s="205" t="s">
        <v>1416</v>
      </c>
      <c r="AB28">
        <v>1975</v>
      </c>
    </row>
    <row r="29" spans="7:28" x14ac:dyDescent="0.3">
      <c r="AA29" s="205" t="s">
        <v>1417</v>
      </c>
      <c r="AB29">
        <v>1976</v>
      </c>
    </row>
    <row r="30" spans="7:28" x14ac:dyDescent="0.3">
      <c r="AA30" s="205" t="s">
        <v>1418</v>
      </c>
      <c r="AB30">
        <v>1977</v>
      </c>
    </row>
    <row r="31" spans="7:28" x14ac:dyDescent="0.3">
      <c r="AA31" s="205" t="s">
        <v>1419</v>
      </c>
      <c r="AB31">
        <v>1978</v>
      </c>
    </row>
    <row r="32" spans="7:28" x14ac:dyDescent="0.3">
      <c r="AA32" s="205" t="s">
        <v>1420</v>
      </c>
      <c r="AB32">
        <v>1979</v>
      </c>
    </row>
    <row r="33" spans="27:28" x14ac:dyDescent="0.3">
      <c r="AA33" s="205" t="s">
        <v>1421</v>
      </c>
      <c r="AB33">
        <v>1980</v>
      </c>
    </row>
    <row r="34" spans="27:28" x14ac:dyDescent="0.3">
      <c r="AA34" s="205" t="s">
        <v>1422</v>
      </c>
      <c r="AB34">
        <v>1981</v>
      </c>
    </row>
    <row r="35" spans="27:28" x14ac:dyDescent="0.3">
      <c r="AA35" s="205" t="s">
        <v>1423</v>
      </c>
      <c r="AB35">
        <v>1982</v>
      </c>
    </row>
    <row r="36" spans="27:28" x14ac:dyDescent="0.3">
      <c r="AA36" s="205" t="s">
        <v>1424</v>
      </c>
      <c r="AB36">
        <v>1983</v>
      </c>
    </row>
    <row r="37" spans="27:28" x14ac:dyDescent="0.3">
      <c r="AA37" s="205" t="s">
        <v>1425</v>
      </c>
      <c r="AB37">
        <v>1984</v>
      </c>
    </row>
    <row r="38" spans="27:28" x14ac:dyDescent="0.3">
      <c r="AA38" s="205" t="s">
        <v>1426</v>
      </c>
      <c r="AB38">
        <v>1985</v>
      </c>
    </row>
    <row r="39" spans="27:28" x14ac:dyDescent="0.3">
      <c r="AA39" s="205" t="s">
        <v>1427</v>
      </c>
      <c r="AB39">
        <v>1986</v>
      </c>
    </row>
    <row r="40" spans="27:28" x14ac:dyDescent="0.3">
      <c r="AA40" s="205" t="s">
        <v>1428</v>
      </c>
      <c r="AB40">
        <v>1987</v>
      </c>
    </row>
    <row r="41" spans="27:28" x14ac:dyDescent="0.3">
      <c r="AA41" s="205" t="s">
        <v>1429</v>
      </c>
      <c r="AB41">
        <v>1988</v>
      </c>
    </row>
    <row r="42" spans="27:28" x14ac:dyDescent="0.3">
      <c r="AA42" s="205" t="s">
        <v>1430</v>
      </c>
      <c r="AB42">
        <v>1989</v>
      </c>
    </row>
    <row r="43" spans="27:28" x14ac:dyDescent="0.3">
      <c r="AA43" s="205" t="s">
        <v>1431</v>
      </c>
      <c r="AB43">
        <v>1990</v>
      </c>
    </row>
    <row r="44" spans="27:28" x14ac:dyDescent="0.3">
      <c r="AA44" s="205" t="s">
        <v>1432</v>
      </c>
      <c r="AB44">
        <v>1991</v>
      </c>
    </row>
    <row r="45" spans="27:28" x14ac:dyDescent="0.3">
      <c r="AA45" s="205" t="s">
        <v>1433</v>
      </c>
      <c r="AB45">
        <v>1992</v>
      </c>
    </row>
    <row r="46" spans="27:28" x14ac:dyDescent="0.3">
      <c r="AA46" s="205" t="s">
        <v>1434</v>
      </c>
      <c r="AB46">
        <v>1993</v>
      </c>
    </row>
    <row r="47" spans="27:28" x14ac:dyDescent="0.3">
      <c r="AA47" s="205" t="s">
        <v>1435</v>
      </c>
      <c r="AB47">
        <v>1994</v>
      </c>
    </row>
    <row r="48" spans="27:28" x14ac:dyDescent="0.3">
      <c r="AA48" s="205" t="s">
        <v>1436</v>
      </c>
      <c r="AB48">
        <v>1995</v>
      </c>
    </row>
    <row r="49" spans="27:28" x14ac:dyDescent="0.3">
      <c r="AA49" s="205" t="s">
        <v>1437</v>
      </c>
      <c r="AB49">
        <v>1996</v>
      </c>
    </row>
    <row r="50" spans="27:28" x14ac:dyDescent="0.3">
      <c r="AA50" s="205" t="s">
        <v>1438</v>
      </c>
      <c r="AB50">
        <v>1997</v>
      </c>
    </row>
    <row r="51" spans="27:28" x14ac:dyDescent="0.3">
      <c r="AA51" s="205" t="s">
        <v>1439</v>
      </c>
      <c r="AB51">
        <v>1998</v>
      </c>
    </row>
    <row r="52" spans="27:28" x14ac:dyDescent="0.3">
      <c r="AA52" s="205" t="s">
        <v>1440</v>
      </c>
      <c r="AB52">
        <v>1999</v>
      </c>
    </row>
    <row r="53" spans="27:28" x14ac:dyDescent="0.3">
      <c r="AA53" s="205" t="s">
        <v>1441</v>
      </c>
      <c r="AB53">
        <v>2000</v>
      </c>
    </row>
    <row r="54" spans="27:28" x14ac:dyDescent="0.3">
      <c r="AA54" s="205" t="s">
        <v>1442</v>
      </c>
      <c r="AB54">
        <v>2001</v>
      </c>
    </row>
    <row r="55" spans="27:28" x14ac:dyDescent="0.3">
      <c r="AA55" s="205" t="s">
        <v>1443</v>
      </c>
      <c r="AB55">
        <v>2002</v>
      </c>
    </row>
    <row r="56" spans="27:28" x14ac:dyDescent="0.3">
      <c r="AA56" s="205" t="s">
        <v>1444</v>
      </c>
      <c r="AB56">
        <v>2003</v>
      </c>
    </row>
    <row r="57" spans="27:28" x14ac:dyDescent="0.3">
      <c r="AA57" s="205" t="s">
        <v>1445</v>
      </c>
      <c r="AB57">
        <v>2004</v>
      </c>
    </row>
    <row r="58" spans="27:28" x14ac:dyDescent="0.3">
      <c r="AA58" s="205" t="s">
        <v>1446</v>
      </c>
      <c r="AB58">
        <v>2005</v>
      </c>
    </row>
    <row r="59" spans="27:28" x14ac:dyDescent="0.3">
      <c r="AA59" s="205" t="s">
        <v>1447</v>
      </c>
      <c r="AB59">
        <v>2006</v>
      </c>
    </row>
    <row r="60" spans="27:28" x14ac:dyDescent="0.3">
      <c r="AA60" s="205" t="s">
        <v>1448</v>
      </c>
      <c r="AB60">
        <v>2007</v>
      </c>
    </row>
    <row r="61" spans="27:28" x14ac:dyDescent="0.3">
      <c r="AA61" s="205" t="s">
        <v>1449</v>
      </c>
      <c r="AB61">
        <v>2008</v>
      </c>
    </row>
    <row r="62" spans="27:28" x14ac:dyDescent="0.3">
      <c r="AA62" s="205" t="s">
        <v>1450</v>
      </c>
      <c r="AB62">
        <v>2009</v>
      </c>
    </row>
    <row r="63" spans="27:28" x14ac:dyDescent="0.3">
      <c r="AA63" s="205" t="s">
        <v>1451</v>
      </c>
      <c r="AB63">
        <v>2010</v>
      </c>
    </row>
    <row r="64" spans="27:28" x14ac:dyDescent="0.3">
      <c r="AA64" s="205" t="s">
        <v>1452</v>
      </c>
      <c r="AB64">
        <v>2011</v>
      </c>
    </row>
    <row r="65" spans="27:28" x14ac:dyDescent="0.3">
      <c r="AA65" s="205" t="s">
        <v>1453</v>
      </c>
      <c r="AB65">
        <v>2012</v>
      </c>
    </row>
    <row r="66" spans="27:28" x14ac:dyDescent="0.3">
      <c r="AA66" s="205" t="s">
        <v>1454</v>
      </c>
      <c r="AB66">
        <v>2013</v>
      </c>
    </row>
    <row r="67" spans="27:28" x14ac:dyDescent="0.3">
      <c r="AA67" s="205" t="s">
        <v>1455</v>
      </c>
      <c r="AB67">
        <v>2014</v>
      </c>
    </row>
    <row r="68" spans="27:28" x14ac:dyDescent="0.3">
      <c r="AA68" s="205" t="s">
        <v>1456</v>
      </c>
      <c r="AB68">
        <v>2015</v>
      </c>
    </row>
    <row r="69" spans="27:28" x14ac:dyDescent="0.3">
      <c r="AA69" s="205" t="s">
        <v>1457</v>
      </c>
      <c r="AB69">
        <v>2016</v>
      </c>
    </row>
    <row r="70" spans="27:28" x14ac:dyDescent="0.3">
      <c r="AA70" s="205" t="s">
        <v>1458</v>
      </c>
      <c r="AB70">
        <v>2017</v>
      </c>
    </row>
    <row r="71" spans="27:28" x14ac:dyDescent="0.3">
      <c r="AA71" s="205" t="s">
        <v>1459</v>
      </c>
      <c r="AB71">
        <v>2018</v>
      </c>
    </row>
    <row r="72" spans="27:28" x14ac:dyDescent="0.3">
      <c r="AA72" s="205" t="s">
        <v>1460</v>
      </c>
      <c r="AB72">
        <v>2019</v>
      </c>
    </row>
    <row r="73" spans="27:28" x14ac:dyDescent="0.3">
      <c r="AA73" s="205" t="s">
        <v>1461</v>
      </c>
      <c r="AB73">
        <v>2020</v>
      </c>
    </row>
    <row r="74" spans="27:28" x14ac:dyDescent="0.3">
      <c r="AA74" s="205" t="s">
        <v>1462</v>
      </c>
      <c r="AB74">
        <v>2021</v>
      </c>
    </row>
  </sheetData>
  <sheetProtection algorithmName="SHA-512" hashValue="sz/xnooK75vqBfxZIeS/udZ8VbnsO6zU8YM502TgwTIPjZMUjolMSM2lKQ4076LHAJc2ElMw1DQWnYbGqjZuiQ==" saltValue="aExACTJHcGqGB4jAvMQWAg==" spinCount="100000" sheet="1" objects="1" scenarios="1"/>
  <mergeCells count="6">
    <mergeCell ref="U3:V3"/>
    <mergeCell ref="A1:B1"/>
    <mergeCell ref="L3:M3"/>
    <mergeCell ref="O3:P3"/>
    <mergeCell ref="S3:T3"/>
    <mergeCell ref="A2:F3"/>
  </mergeCells>
  <conditionalFormatting sqref="J4:J20">
    <cfRule type="duplicateValues" dxfId="41" priority="5"/>
  </conditionalFormatting>
  <dataValidations count="14">
    <dataValidation type="list" allowBlank="1" showInputMessage="1" showErrorMessage="1" sqref="A9" xr:uid="{EC7DCFAC-DAAA-4E10-9885-D10FC21723F9}">
      <formula1>$T$4:$T$7</formula1>
    </dataValidation>
    <dataValidation type="list" allowBlank="1" showInputMessage="1" showErrorMessage="1" sqref="C9" xr:uid="{939F47F5-15AC-4A91-92E4-9A90C7B7CA32}">
      <formula1>$M$4:$M$18</formula1>
    </dataValidation>
    <dataValidation type="list" allowBlank="1" showInputMessage="1" showErrorMessage="1" sqref="C11" xr:uid="{E4C523BD-5B71-46B2-AD97-45D385E9C303}">
      <formula1>$J$4:$J$20</formula1>
    </dataValidation>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7" xr:uid="{99B1FDFD-399D-49B0-9994-AB682D3B6041}">
      <formula1>AND(OR(LEFT(A7,1)="0",LEFT(A7,1)="1",LEFT(A7,1)="9"),LEFT(A7,2)&lt;&gt;"00",LEN(A7)=11)</formula1>
    </dataValidation>
    <dataValidation type="list" allowBlank="1" showInputMessage="1" showErrorMessage="1" sqref="D11" xr:uid="{19EE0B5B-DE39-4935-871F-E76877BC9483}">
      <formula1>$V$4:$V$5</formula1>
    </dataValidation>
    <dataValidation type="custom" allowBlank="1" showInputMessage="1" showErrorMessage="1" errorTitle="خطأ" error="رقم الموبايل غير صحيح" sqref="E7" xr:uid="{78865701-E399-48C5-A33D-996E6BD85DFF}">
      <formula1>AND(LEFT(E7,2)="09",LEN(E7)=10)</formula1>
    </dataValidation>
    <dataValidation type="custom" allowBlank="1" showInputMessage="1" showErrorMessage="1" errorTitle="خطأ" error="رقم الهاتف غير صحيح_x000a_يجب كتابة نداء المحافظة ثم رقم الهاتف_x000a_" sqref="D7" xr:uid="{5D101CC1-EA5B-4384-BFCD-DE84C95E56D8}">
      <formula1>AND(LEFT(D7,1)="0",AND(LEN(D7)&gt;8,LEN(D7)&lt;12))</formula1>
    </dataValidation>
    <dataValidation type="date" allowBlank="1" showInputMessage="1" showErrorMessage="1" promptTitle="يجب أن يكون التاريخ " prompt="يوم / شهر / سنة" sqref="A11" xr:uid="{6793FD6C-D4F2-480C-A0F4-B35D1E24CA82}">
      <formula1>18264</formula1>
      <formula2>37986</formula2>
    </dataValidation>
    <dataValidation allowBlank="1" showInputMessage="1" showErrorMessage="1" promptTitle="الاسم باللغة الإنكليزية" prompt="يجب أن يكون صحيح لأن سيتم إعتماده في جميع الوثائق الجامعية" sqref="A5" xr:uid="{21AB0F90-D2C3-4C9A-A3F9-14DFB0EA95C0}"/>
    <dataValidation allowBlank="1" showInputMessage="1" showErrorMessage="1" promptTitle="النسبة باللغة الانكليزية" prompt="يجب أن تكون صحيح لأن سيتم إعتمادها في جميع الوثائق الجامعية" sqref="B5" xr:uid="{6E6779D6-666C-484C-947F-FE21C2EA0D4C}"/>
    <dataValidation allowBlank="1" showInputMessage="1" showErrorMessage="1" promptTitle="اسم الأب باللغة الانكليزية" prompt="يجب أن يكون صحيح لأن سيتم إعتماده في جميع الوثائق الجامعية" sqref="D5" xr:uid="{EC4B3A34-FB4A-4944-ADB9-1025EBA66D45}"/>
    <dataValidation allowBlank="1" showInputMessage="1" showErrorMessage="1" promptTitle="اسم الأم باللغة الانكليزية" prompt="يجب أن يكون صحيح لأن سيتم إعتماده في جميع الوثائق الجامعية" sqref="E5" xr:uid="{E6F28C53-934A-4C8D-B0FB-94525E8918BC}"/>
    <dataValidation allowBlank="1" showInputMessage="1" showErrorMessage="1" promptTitle="مكان الميلاد باللغة الانكليزية" prompt="يجب أن يكون صحيح لأن سيتم إعتماده في جميع الوثائق الجامعية" sqref="F5" xr:uid="{41BACC7A-1EC8-4A0C-9E0B-4E794C792CD4}"/>
    <dataValidation type="whole" allowBlank="1" showInputMessage="1" showErrorMessage="1" sqref="B9" xr:uid="{1E14A5B5-1808-49A0-9298-FFE6DFC2A334}">
      <formula1>1950</formula1>
      <formula2>2021</formula2>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9354D8A1-7A00-4DB3-BB9C-8E913F9A2A1B}">
            <xm:f>'اختيار المقررات'!$E$2="مستنفذ"</xm:f>
            <x14:dxf>
              <font>
                <color theme="0"/>
              </font>
              <fill>
                <patternFill patternType="solid">
                  <bgColor rgb="FFFF0000"/>
                </patternFill>
              </fill>
              <border>
                <left/>
                <right/>
                <top/>
                <bottom/>
                <vertical/>
                <horizontal/>
              </border>
            </x14:dxf>
          </x14:cfRule>
          <xm:sqref>A2</xm:sqref>
        </x14:conditionalFormatting>
        <x14:conditionalFormatting xmlns:xm="http://schemas.microsoft.com/office/excel/2006/main">
          <x14:cfRule type="expression" priority="1" id="{76F7DA08-646B-478B-BD9A-34088B939B5A}">
            <xm:f>'اختيار المقررات'!$E$2="مستنفذ"</xm:f>
            <x14:dxf>
              <font>
                <color theme="0"/>
              </font>
              <fill>
                <patternFill patternType="none">
                  <bgColor auto="1"/>
                </patternFill>
              </fill>
              <border>
                <left/>
                <right/>
                <top/>
                <bottom/>
                <vertical/>
                <horizontal/>
              </border>
            </x14:dxf>
          </x14:cfRule>
          <xm:sqref>A4:F13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BE58"/>
  <sheetViews>
    <sheetView showGridLines="0" rightToLeft="1" topLeftCell="C7" workbookViewId="0">
      <selection activeCell="AF21" sqref="AF21"/>
    </sheetView>
  </sheetViews>
  <sheetFormatPr defaultColWidth="0" defaultRowHeight="14.25" customHeight="1" x14ac:dyDescent="0.3"/>
  <cols>
    <col min="1" max="1" width="5.21875" style="1" hidden="1" customWidth="1"/>
    <col min="2" max="2" width="6" style="1" hidden="1" customWidth="1"/>
    <col min="3" max="3" width="5.33203125" style="1" customWidth="1"/>
    <col min="4" max="4" width="6.44140625" style="1" customWidth="1"/>
    <col min="5" max="5" width="5" style="1" customWidth="1"/>
    <col min="6" max="6" width="3.44140625" style="1" customWidth="1"/>
    <col min="7" max="7" width="8.5546875" style="1" customWidth="1"/>
    <col min="8" max="9" width="3.33203125" style="1" customWidth="1"/>
    <col min="10" max="10" width="5" style="1" customWidth="1"/>
    <col min="11" max="11" width="5.77734375" style="1" hidden="1" customWidth="1"/>
    <col min="12" max="12" width="5.33203125" style="1" customWidth="1"/>
    <col min="13" max="14" width="9.44140625" style="1" customWidth="1"/>
    <col min="15" max="15" width="7.44140625" style="1" customWidth="1"/>
    <col min="16" max="17" width="3.33203125" style="1" customWidth="1"/>
    <col min="18" max="18" width="5.21875" style="1" customWidth="1"/>
    <col min="19" max="19" width="5.21875" style="1" hidden="1" customWidth="1"/>
    <col min="20" max="20" width="5.33203125" style="1" customWidth="1"/>
    <col min="21" max="21" width="5.44140625" style="1" customWidth="1"/>
    <col min="22" max="22" width="5.44140625" style="1" bestFit="1" customWidth="1"/>
    <col min="23" max="23" width="17.44140625" style="1" customWidth="1"/>
    <col min="24" max="25" width="3.33203125" style="1" customWidth="1"/>
    <col min="26" max="26" width="5.21875" style="1" bestFit="1" customWidth="1"/>
    <col min="27" max="27" width="5.77734375" style="1" hidden="1" customWidth="1"/>
    <col min="28" max="28" width="5.33203125" style="1" customWidth="1"/>
    <col min="29" max="29" width="10" style="1" customWidth="1"/>
    <col min="30" max="30" width="15" style="1" customWidth="1"/>
    <col min="31" max="31" width="2.5546875" style="1" bestFit="1" customWidth="1"/>
    <col min="32" max="33" width="3.33203125" style="1" customWidth="1"/>
    <col min="34" max="34" width="5" style="1" bestFit="1" customWidth="1"/>
    <col min="35" max="35" width="3.88671875" style="1" customWidth="1"/>
    <col min="36" max="36" width="10.21875" style="1" customWidth="1"/>
    <col min="37" max="37" width="2" style="1" bestFit="1" customWidth="1"/>
    <col min="38" max="38" width="2.109375" style="1" hidden="1" customWidth="1"/>
    <col min="39" max="39" width="3" style="1" hidden="1" customWidth="1"/>
    <col min="40" max="40" width="11.21875" style="1" hidden="1" customWidth="1"/>
    <col min="41" max="41" width="43" style="1" hidden="1" customWidth="1"/>
    <col min="42" max="46" width="9" style="1" hidden="1" customWidth="1"/>
    <col min="47" max="47" width="3.21875" style="124" hidden="1" customWidth="1"/>
    <col min="48" max="48" width="3.109375" hidden="1" customWidth="1"/>
    <col min="49" max="49" width="30.77734375" hidden="1" customWidth="1"/>
    <col min="50" max="50" width="2.109375" style="124" hidden="1" customWidth="1"/>
    <col min="51" max="54" width="9" style="124" hidden="1" customWidth="1"/>
    <col min="55" max="55" width="3.77734375" style="1" hidden="1" customWidth="1"/>
    <col min="56" max="16384" width="9" style="1" hidden="1"/>
  </cols>
  <sheetData>
    <row r="1" spans="1:57" s="66" customFormat="1" ht="21" customHeight="1" thickBot="1" x14ac:dyDescent="0.35">
      <c r="B1" s="249"/>
      <c r="C1" s="369" t="s">
        <v>2</v>
      </c>
      <c r="D1" s="369"/>
      <c r="E1" s="371">
        <f>'إدخال البيانات'!C1</f>
        <v>0</v>
      </c>
      <c r="F1" s="372"/>
      <c r="G1" s="372"/>
      <c r="H1" s="369" t="s">
        <v>3</v>
      </c>
      <c r="I1" s="369"/>
      <c r="J1" s="369"/>
      <c r="K1" s="250"/>
      <c r="L1" s="373" t="str">
        <f>IFERROR(VLOOKUP($E$1,ورقة2!$A$2:$U$9000,2,0),"")</f>
        <v/>
      </c>
      <c r="M1" s="373"/>
      <c r="N1" s="373"/>
      <c r="O1" s="370" t="s">
        <v>4</v>
      </c>
      <c r="P1" s="370"/>
      <c r="Q1" s="373" t="str">
        <f>IFERROR(IF('إدخال البيانات'!A13&lt;&gt;"",'إدخال البيانات'!A13,VLOOKUP($E$1,ورقة2!$A$2:$U$9000,3,0)),"")</f>
        <v/>
      </c>
      <c r="R1" s="373"/>
      <c r="S1" s="373"/>
      <c r="T1" s="373"/>
      <c r="U1" s="370" t="s">
        <v>5</v>
      </c>
      <c r="V1" s="370"/>
      <c r="W1" s="251" t="str">
        <f>IFERROR(IF('إدخال البيانات'!B13&lt;&gt;"",'إدخال البيانات'!B13,VLOOKUP($E$1,ورقة2!A2:V9000,4,0)),"")</f>
        <v/>
      </c>
      <c r="X1" s="370" t="s">
        <v>57</v>
      </c>
      <c r="Y1" s="370"/>
      <c r="Z1" s="370"/>
      <c r="AA1" s="253"/>
      <c r="AB1" s="374">
        <f>'إدخال البيانات'!A11</f>
        <v>0</v>
      </c>
      <c r="AC1" s="374"/>
      <c r="AD1" s="252" t="s">
        <v>6</v>
      </c>
      <c r="AE1" s="373">
        <f>'إدخال البيانات'!B11</f>
        <v>0</v>
      </c>
      <c r="AF1" s="373"/>
      <c r="AG1" s="373"/>
      <c r="AH1" s="385"/>
      <c r="AI1" s="385"/>
      <c r="AJ1" s="176"/>
      <c r="AK1" s="176"/>
      <c r="AL1" s="81"/>
      <c r="AO1" s="66" t="s">
        <v>130</v>
      </c>
      <c r="AV1"/>
      <c r="AW1"/>
      <c r="AX1" s="110"/>
      <c r="AY1" s="110"/>
      <c r="AZ1" s="110"/>
      <c r="BA1" s="110"/>
      <c r="BB1" s="110"/>
      <c r="BC1" s="110"/>
    </row>
    <row r="2" spans="1:57" s="81" customFormat="1" ht="21" customHeight="1" thickTop="1" x14ac:dyDescent="0.3">
      <c r="B2" s="249"/>
      <c r="C2" s="369" t="s">
        <v>9</v>
      </c>
      <c r="D2" s="369"/>
      <c r="E2" s="373" t="e">
        <f>VLOOKUP($E$1,ورقة2!A2:V9000,9,0)</f>
        <v>#N/A</v>
      </c>
      <c r="F2" s="373"/>
      <c r="G2" s="373"/>
      <c r="H2" s="373">
        <f>'إدخال البيانات'!F5</f>
        <v>0</v>
      </c>
      <c r="I2" s="373"/>
      <c r="J2" s="373"/>
      <c r="K2" s="373"/>
      <c r="L2" s="373"/>
      <c r="M2" s="373"/>
      <c r="N2" s="373"/>
      <c r="O2" s="370" t="s">
        <v>142</v>
      </c>
      <c r="P2" s="370"/>
      <c r="Q2" s="373">
        <f>'إدخال البيانات'!E5</f>
        <v>0</v>
      </c>
      <c r="R2" s="373"/>
      <c r="S2" s="373"/>
      <c r="T2" s="373"/>
      <c r="U2" s="370" t="s">
        <v>143</v>
      </c>
      <c r="V2" s="370"/>
      <c r="W2" s="251">
        <f>'إدخال البيانات'!D5</f>
        <v>0</v>
      </c>
      <c r="X2" s="370" t="s">
        <v>144</v>
      </c>
      <c r="Y2" s="370"/>
      <c r="Z2" s="370"/>
      <c r="AA2" s="254"/>
      <c r="AB2" s="374" t="str">
        <f>'إدخال البيانات'!C5</f>
        <v xml:space="preserve"> </v>
      </c>
      <c r="AC2" s="374"/>
      <c r="AD2" s="252" t="s">
        <v>145</v>
      </c>
      <c r="AE2" s="375"/>
      <c r="AF2" s="375"/>
      <c r="AG2" s="375"/>
      <c r="AH2" s="385"/>
      <c r="AI2" s="385"/>
      <c r="AJ2" s="176"/>
      <c r="AK2" s="176"/>
      <c r="AO2" s="81" t="s">
        <v>131</v>
      </c>
      <c r="AV2"/>
      <c r="AW2"/>
      <c r="AX2" s="110"/>
      <c r="AY2" s="110"/>
      <c r="AZ2" s="110"/>
      <c r="BA2" s="110"/>
      <c r="BB2" s="110"/>
      <c r="BC2" s="110"/>
    </row>
    <row r="3" spans="1:57" s="81" customFormat="1" ht="21" customHeight="1" x14ac:dyDescent="0.3">
      <c r="B3" s="369" t="s">
        <v>11</v>
      </c>
      <c r="C3" s="369"/>
      <c r="D3" s="369"/>
      <c r="E3" s="376">
        <f>'إدخال البيانات'!D11</f>
        <v>0</v>
      </c>
      <c r="F3" s="376"/>
      <c r="G3" s="376"/>
      <c r="H3" s="369" t="s">
        <v>10</v>
      </c>
      <c r="I3" s="369"/>
      <c r="J3" s="369"/>
      <c r="K3" s="256"/>
      <c r="L3" s="373">
        <f>'إدخال البيانات'!C11</f>
        <v>0</v>
      </c>
      <c r="M3" s="373"/>
      <c r="N3" s="373"/>
      <c r="O3" s="370" t="s">
        <v>58</v>
      </c>
      <c r="P3" s="370"/>
      <c r="Q3" s="373">
        <f>IF(OR(L3='إدخال البيانات'!J4,'اختيار المقررات'!L3='إدخال البيانات'!J5),'إدخال البيانات'!A7,'إدخال البيانات'!B7)</f>
        <v>0</v>
      </c>
      <c r="R3" s="373"/>
      <c r="S3" s="373"/>
      <c r="T3" s="373"/>
      <c r="U3" s="370" t="s">
        <v>16</v>
      </c>
      <c r="V3" s="370"/>
      <c r="W3" s="255" t="str">
        <f>IFERROR(IF(L3&lt;&gt;'إدخال البيانات'!J4,'إدخال البيانات'!M19,VLOOKUP(LEFT('إدخال البيانات'!A7,2),'إدخال البيانات'!L4:M19,2,0)),"")</f>
        <v>غير سوري</v>
      </c>
      <c r="X3" s="370" t="s">
        <v>146</v>
      </c>
      <c r="Y3" s="370"/>
      <c r="Z3" s="370"/>
      <c r="AA3" s="257"/>
      <c r="AB3" s="383" t="str">
        <f>IF(L3&lt;&gt;'إدخال البيانات'!J4,"غير سوري",'إدخال البيانات'!C7)</f>
        <v>غير سوري</v>
      </c>
      <c r="AC3" s="383"/>
      <c r="AD3" s="252" t="s">
        <v>125</v>
      </c>
      <c r="AE3" s="376" t="str">
        <f>IF(AND(OR(L3="العربية السورية",L3="الفلسطينية السورية"),E3="ذكر"),'إدخال البيانات'!D9,"لايوجد")</f>
        <v>لايوجد</v>
      </c>
      <c r="AF3" s="376"/>
      <c r="AG3" s="376"/>
      <c r="AH3" s="386"/>
      <c r="AI3" s="386"/>
      <c r="AJ3" s="176"/>
      <c r="AK3" s="176"/>
      <c r="AO3" s="81" t="s">
        <v>51</v>
      </c>
      <c r="AV3"/>
      <c r="AW3"/>
      <c r="AX3" s="110"/>
      <c r="AY3" s="110"/>
      <c r="AZ3" s="110"/>
      <c r="BA3" s="110"/>
      <c r="BB3" s="110"/>
      <c r="BC3" s="110"/>
    </row>
    <row r="4" spans="1:57" s="81" customFormat="1" ht="21" customHeight="1" thickBot="1" x14ac:dyDescent="0.35">
      <c r="B4" s="249"/>
      <c r="C4" s="369" t="s">
        <v>12</v>
      </c>
      <c r="D4" s="369"/>
      <c r="E4" s="376">
        <f>'إدخال البيانات'!A9</f>
        <v>0</v>
      </c>
      <c r="F4" s="376"/>
      <c r="G4" s="376"/>
      <c r="H4" s="369" t="s">
        <v>13</v>
      </c>
      <c r="I4" s="369"/>
      <c r="J4" s="369"/>
      <c r="K4" s="258"/>
      <c r="L4" s="373">
        <f>'إدخال البيانات'!B9</f>
        <v>0</v>
      </c>
      <c r="M4" s="373"/>
      <c r="N4" s="373"/>
      <c r="O4" s="370" t="s">
        <v>14</v>
      </c>
      <c r="P4" s="370"/>
      <c r="Q4" s="373">
        <f>'إدخال البيانات'!C9</f>
        <v>0</v>
      </c>
      <c r="R4" s="373"/>
      <c r="S4" s="373"/>
      <c r="T4" s="373"/>
      <c r="U4" s="370" t="s">
        <v>123</v>
      </c>
      <c r="V4" s="370"/>
      <c r="W4" s="259">
        <f>'إدخال البيانات'!E7</f>
        <v>0</v>
      </c>
      <c r="X4" s="370" t="s">
        <v>124</v>
      </c>
      <c r="Y4" s="370"/>
      <c r="Z4" s="370"/>
      <c r="AA4" s="257"/>
      <c r="AB4" s="384">
        <f>'إدخال البيانات'!D7</f>
        <v>0</v>
      </c>
      <c r="AC4" s="384"/>
      <c r="AD4" s="252" t="s">
        <v>62</v>
      </c>
      <c r="AE4" s="376">
        <f>'إدخال البيانات'!F7</f>
        <v>0</v>
      </c>
      <c r="AF4" s="376"/>
      <c r="AG4" s="376"/>
      <c r="AH4" s="376"/>
      <c r="AI4" s="376"/>
      <c r="AJ4" s="176"/>
      <c r="AK4" s="176">
        <f>الإستمارة!AJ1</f>
        <v>17</v>
      </c>
      <c r="AM4" s="66"/>
      <c r="AO4" s="46" t="s">
        <v>64</v>
      </c>
      <c r="AV4"/>
      <c r="AW4"/>
      <c r="AX4" s="110"/>
      <c r="AY4" s="110"/>
      <c r="AZ4" s="110"/>
      <c r="BA4" s="110"/>
      <c r="BB4" s="110"/>
      <c r="BC4" s="110" t="s">
        <v>147</v>
      </c>
    </row>
    <row r="5" spans="1:57" s="81" customFormat="1" ht="21" customHeight="1" thickTop="1" x14ac:dyDescent="0.3">
      <c r="B5" s="257"/>
      <c r="C5" s="382" t="s">
        <v>129</v>
      </c>
      <c r="D5" s="382"/>
      <c r="E5" s="382"/>
      <c r="F5" s="413"/>
      <c r="G5" s="413"/>
      <c r="H5" s="413"/>
      <c r="I5" s="413"/>
      <c r="J5" s="413"/>
      <c r="K5" s="413"/>
      <c r="L5" s="413"/>
      <c r="M5" s="413"/>
      <c r="N5" s="413"/>
      <c r="O5" s="370" t="s">
        <v>1463</v>
      </c>
      <c r="P5" s="370"/>
      <c r="Q5" s="413"/>
      <c r="R5" s="413"/>
      <c r="S5" s="413"/>
      <c r="T5" s="413"/>
      <c r="U5" s="370" t="s">
        <v>0</v>
      </c>
      <c r="V5" s="370"/>
      <c r="W5" s="260"/>
      <c r="X5" s="370" t="s">
        <v>1464</v>
      </c>
      <c r="Y5" s="370"/>
      <c r="Z5" s="370"/>
      <c r="AA5" s="257"/>
      <c r="AB5" s="377"/>
      <c r="AC5" s="377"/>
      <c r="AD5" s="261"/>
      <c r="AE5" s="262"/>
      <c r="AF5" s="262"/>
      <c r="AG5" s="262"/>
      <c r="AH5" s="261"/>
      <c r="AI5" s="261"/>
      <c r="AJ5" s="176"/>
      <c r="AK5" s="176"/>
      <c r="AL5" s="179"/>
      <c r="AO5" s="81" t="s">
        <v>941</v>
      </c>
      <c r="AU5" s="81">
        <v>1</v>
      </c>
      <c r="AV5" s="157">
        <v>103</v>
      </c>
      <c r="AW5" s="158" t="s">
        <v>196</v>
      </c>
      <c r="AX5" s="159">
        <f>H8</f>
        <v>0</v>
      </c>
      <c r="AY5" s="159" t="e">
        <f>IF(VLOOKUP($E$1,ورقة4!$A$1:$AW$7968,MATCH(AV5,ورقة4!$A$1:$AW$1,0),0)="","",VLOOKUP($E$1,ورقة4!$A$1:$AW$7968,MATCH(AV5,ورقة4!$A$1:$AW$1,0),0))</f>
        <v>#N/A</v>
      </c>
      <c r="AZ5" s="111"/>
      <c r="BA5" s="52"/>
      <c r="BC5" s="81" t="s">
        <v>148</v>
      </c>
      <c r="BE5" s="52"/>
    </row>
    <row r="6" spans="1:57" ht="43.5" customHeight="1" thickBot="1" x14ac:dyDescent="0.35">
      <c r="A6"/>
      <c r="B6" s="380" t="e">
        <f>IF(E2="مستنفذ","استنفذت فرص التسجيل في برنامج رياض الأطفال بسبب رسوبك لمدة ثلاث سنوات متتالية","مقررات السنة الأولى")</f>
        <v>#N/A</v>
      </c>
      <c r="C6" s="380"/>
      <c r="D6" s="380"/>
      <c r="E6" s="380"/>
      <c r="F6" s="380"/>
      <c r="G6" s="380"/>
      <c r="H6" s="380"/>
      <c r="I6" s="380"/>
      <c r="J6" s="380"/>
      <c r="K6" s="380"/>
      <c r="L6" s="380"/>
      <c r="M6" s="380"/>
      <c r="N6" s="380"/>
      <c r="O6" s="380"/>
      <c r="P6" s="380"/>
      <c r="Q6" s="381"/>
      <c r="R6" s="246"/>
      <c r="S6" s="247"/>
      <c r="T6" s="378" t="str">
        <f>IF(E1&lt;&gt;"","مقررات السنة الثالثة","لايحق لك تعديل الاستمارة بعد تثبيت التسجيل تحت طائلة إلغاء التسجيل")</f>
        <v>مقررات السنة الثالثة</v>
      </c>
      <c r="U6" s="379"/>
      <c r="V6" s="379"/>
      <c r="W6" s="379"/>
      <c r="X6" s="379"/>
      <c r="Y6" s="379"/>
      <c r="Z6" s="379"/>
      <c r="AA6" s="379"/>
      <c r="AB6" s="379"/>
      <c r="AC6" s="379"/>
      <c r="AD6" s="379"/>
      <c r="AE6" s="379"/>
      <c r="AF6" s="379"/>
      <c r="AG6" s="379"/>
      <c r="AH6" s="248"/>
      <c r="AI6" s="248"/>
      <c r="AJ6" s="176"/>
      <c r="AK6" s="176"/>
      <c r="AL6" s="81"/>
      <c r="AN6" s="81"/>
      <c r="AO6" s="81" t="s">
        <v>132</v>
      </c>
      <c r="AU6" s="81">
        <v>2</v>
      </c>
      <c r="AV6" s="160">
        <v>104</v>
      </c>
      <c r="AW6" s="161" t="s">
        <v>197</v>
      </c>
      <c r="AX6" s="159">
        <f t="shared" ref="AX6:AX10" si="0">H9</f>
        <v>0</v>
      </c>
      <c r="AY6" s="159" t="e">
        <f>IF(VLOOKUP($E$1,ورقة4!$A$1:$AW$7968,MATCH(AV6,ورقة4!$A$1:$AW$1,0),0)="","",VLOOKUP($E$1,ورقة4!$A$1:$AW$7968,MATCH(AV6,ورقة4!$A$1:$AW$1,0),0))</f>
        <v>#N/A</v>
      </c>
      <c r="AZ6" s="52"/>
      <c r="BC6" s="201"/>
      <c r="BD6" s="201"/>
      <c r="BE6" s="52"/>
    </row>
    <row r="7" spans="1:57" ht="23.25" customHeight="1" thickBot="1" x14ac:dyDescent="0.35">
      <c r="B7" s="411" t="s">
        <v>17</v>
      </c>
      <c r="C7" s="411"/>
      <c r="D7" s="411"/>
      <c r="E7" s="411"/>
      <c r="F7" s="411"/>
      <c r="G7" s="411"/>
      <c r="H7" s="412"/>
      <c r="I7" s="141"/>
      <c r="J7" s="184"/>
      <c r="K7" s="199"/>
      <c r="L7" s="410" t="s">
        <v>20</v>
      </c>
      <c r="M7" s="411"/>
      <c r="N7" s="411"/>
      <c r="O7" s="411"/>
      <c r="P7" s="412"/>
      <c r="Q7" s="125"/>
      <c r="R7" s="126"/>
      <c r="S7" s="127"/>
      <c r="T7" s="387" t="s">
        <v>21</v>
      </c>
      <c r="U7" s="388"/>
      <c r="V7" s="388"/>
      <c r="W7" s="388"/>
      <c r="X7" s="389"/>
      <c r="Y7" s="180"/>
      <c r="Z7" s="184"/>
      <c r="AA7" s="128"/>
      <c r="AB7" s="387" t="s">
        <v>20</v>
      </c>
      <c r="AC7" s="388"/>
      <c r="AD7" s="388"/>
      <c r="AE7" s="388"/>
      <c r="AF7" s="389"/>
      <c r="AG7" s="180"/>
      <c r="AH7" s="176"/>
      <c r="AI7" s="176"/>
      <c r="AJ7" s="176"/>
      <c r="AK7" s="177"/>
      <c r="AL7" s="81"/>
      <c r="AN7" s="81"/>
      <c r="AO7" s="81" t="s">
        <v>8</v>
      </c>
      <c r="AU7" s="81">
        <v>3</v>
      </c>
      <c r="AV7" s="160">
        <v>105</v>
      </c>
      <c r="AW7" s="161" t="s">
        <v>198</v>
      </c>
      <c r="AX7" s="159">
        <f t="shared" si="0"/>
        <v>0</v>
      </c>
      <c r="AY7" s="159" t="e">
        <f>IF(VLOOKUP($E$1,ورقة4!$A$1:$AW$7968,MATCH(AV7,ورقة4!$A$1:$AW$1,0),0)="","",VLOOKUP($E$1,ورقة4!$A$1:$AW$7968,MATCH(AV7,ورقة4!$A$1:$AW$1,0),0))</f>
        <v>#N/A</v>
      </c>
      <c r="AZ7" s="53"/>
      <c r="BC7" s="56"/>
      <c r="BD7" s="56"/>
      <c r="BE7" s="53"/>
    </row>
    <row r="8" spans="1:57" ht="26.25" customHeight="1" x14ac:dyDescent="0.3">
      <c r="A8" s="41" t="e">
        <f>IF(AND(I8&lt;&gt;"",OR(H8=1,H8=2,H8=3)),1,"")</f>
        <v>#N/A</v>
      </c>
      <c r="B8" s="129" t="e">
        <f>IF(AND(I8="A",H8=1),35000,IF(I8="B",IF(OR(H8=1,H8=2,H8=3),IF(OR($F$5=$AO$7,$F$5=$AO$9),0,IF(OR($F$5=$AO$3,$F$5=$AO$6),IF(H8=1,3500,IF(H8=2,4500,IF(H8=3,5500,""))),IF($F$5=$AO$4,500,IF(OR($F$5=$AO$1,$F$5=$AO$5,$F$5=$AO$8,$F$5=$AO$2),IF(H8=1,5600,IF(H8=2,7200,IF(H8=3,8800,""))),IF(H8=1,7000,IF(H8=2,9000,IF(H8=3,11000,""))))))))))</f>
        <v>#N/A</v>
      </c>
      <c r="C8" s="142">
        <v>103</v>
      </c>
      <c r="D8" s="395" t="s">
        <v>196</v>
      </c>
      <c r="E8" s="395"/>
      <c r="F8" s="395"/>
      <c r="G8" s="395"/>
      <c r="H8" s="137"/>
      <c r="I8" s="107" t="e">
        <f>IF(VLOOKUP($E$1,ورقة4!$A$2:$AX$9812,3,0)=0,"",(VLOOKUP($E$1,ورقة4!$A$2:$AX$9812,3,0)))</f>
        <v>#N/A</v>
      </c>
      <c r="J8" s="193" t="e">
        <f>IF(AND(Q8&lt;&gt;"",OR(P8=1,P8=2,P8=3)),7,"")</f>
        <v>#N/A</v>
      </c>
      <c r="K8" s="129" t="e">
        <f>IF(AND(Q8="A",P8=1),35000,IF(Q8="B",IF(OR(P8=1,P8=2,P8=3),IF(OR($F$5=$AO$7,$F$5=$AO$9),0,IF(OR($F$5=$AO$3,$F$5=$AO$6),IF(P8=1,3500,IF(P8=2,4500,IF(P8=3,5500,""))),IF($F$5=$AO$4,500,IF(OR($F$5=$AO$1,$F$5=$AO$5,$F$5=$AO$8,$F$5=$AO$2),IF(P8=1,5600,IF(P8=2,7200,IF(P8=3,8800,""))),IF(P8=1,7000,IF(P8=2,9000,IF(P8=3,11000,""))))))))))</f>
        <v>#N/A</v>
      </c>
      <c r="L8" s="142">
        <v>204</v>
      </c>
      <c r="M8" s="397" t="s">
        <v>202</v>
      </c>
      <c r="N8" s="397"/>
      <c r="O8" s="397"/>
      <c r="P8" s="137"/>
      <c r="Q8" s="107" t="e">
        <f>IF(VLOOKUP($E$1,ورقة4!$A$2:$AX$9812,9,0)=0,"",(VLOOKUP($E$1,ورقة4!$A$2:$AX$9812,9,0)))</f>
        <v>#N/A</v>
      </c>
      <c r="R8" s="126" t="e">
        <f>IF(AND(Y8&lt;&gt;"",OR(X8=1,X8=2,X8=3)),26,"")</f>
        <v>#N/A</v>
      </c>
      <c r="S8" s="129" t="e">
        <f>IF(AND(Y8="A",X8=1),35000,IF(Y8="B",IF(OR(X8=1,X8=2,X8=3),IF(OR($F$5=$AO$7,$F$5=$AO$9),0,IF(OR($F$5=$AO$3,$F$5=$AO$6),IF(X8=1,3500,IF(X8=2,4500,IF(X8=3,5500,""))),IF($F$5=$AO$4,500,IF(OR($F$5=$AO$1,$F$5=$AO$5,$F$5=$AO$8,$F$5=$AO$2),IF(X8=1,5600,IF(X8=2,7200,IF(X8=3,8800,""))),IF(X8=1,7000,IF(X8=2,9000,IF(X8=3,11000,""))))))))))</f>
        <v>#N/A</v>
      </c>
      <c r="T8" s="142">
        <v>504</v>
      </c>
      <c r="U8" s="403" t="s">
        <v>207</v>
      </c>
      <c r="V8" s="403"/>
      <c r="W8" s="403"/>
      <c r="X8" s="137"/>
      <c r="Y8" s="181" t="e">
        <f>IF(VLOOKUP($E$1,ورقة4!$A$2:$AX$9812,28,0)=0,"",(VLOOKUP($E$1,ورقة4!$A$2:$AX$9812,28,0)))</f>
        <v>#N/A</v>
      </c>
      <c r="Z8" s="185" t="e">
        <f>IF(AND(AG8&lt;&gt;"",OR(AF8=1,AF8=2,AF8=3)),32,"")</f>
        <v>#N/A</v>
      </c>
      <c r="AA8" s="129" t="e">
        <f>IF(AND(AG8="A",AF8=1),35000,IF(AG8="B",IF(OR(AF8=1,AF8=2,AF8=3),IF(OR($F$5=$AO$7,$F$5=$AO$9),0,IF(OR($F$5=$AO$3,$F$5=$AO$6),IF(AF8=1,3500,IF(AF8=2,4500,IF(AF8=3,5500,""))),IF($F$5=$AO$4,500,IF(OR($F$5=$AO$1,$F$5=$AO$5,$F$5=$AO$8,$F$5=$AO$2),IF(AF8=1,5600,IF(AF8=2,7200,IF(AF8=3,8800,""))),IF(AF8=1,7000,IF(AF8=2,9000,IF(AF8=3,11000,""))))))))))</f>
        <v>#N/A</v>
      </c>
      <c r="AB8" s="142">
        <v>604</v>
      </c>
      <c r="AC8" s="400" t="s">
        <v>213</v>
      </c>
      <c r="AD8" s="400"/>
      <c r="AE8" s="400"/>
      <c r="AF8" s="137"/>
      <c r="AG8" s="181" t="e">
        <f>IF(VLOOKUP($E$1,ورقة4!$A$2:$AX$9812,34,0)=0,"",(VLOOKUP($E$1,ورقة4!$A$2:$AX$9812,34,0)))</f>
        <v>#N/A</v>
      </c>
      <c r="AH8" s="178"/>
      <c r="AI8" s="178"/>
      <c r="AJ8" s="178"/>
      <c r="AK8" s="177"/>
      <c r="AL8" s="81" t="e">
        <f t="shared" ref="AL8:AL13" si="1">IF(A8&lt;&gt;"",A8,"")</f>
        <v>#N/A</v>
      </c>
      <c r="AM8" s="1">
        <v>1</v>
      </c>
      <c r="AN8" s="81"/>
      <c r="AO8" s="1" t="s">
        <v>942</v>
      </c>
      <c r="AU8" s="81">
        <v>4</v>
      </c>
      <c r="AV8" s="160">
        <v>106</v>
      </c>
      <c r="AW8" s="161" t="s">
        <v>199</v>
      </c>
      <c r="AX8" s="159">
        <f t="shared" si="0"/>
        <v>0</v>
      </c>
      <c r="AY8" s="159" t="e">
        <f>IF(VLOOKUP($E$1,ورقة4!$A$1:$AW$7968,MATCH(AV8,ورقة4!$A$1:$AW$1,0),0)="","",VLOOKUP($E$1,ورقة4!$A$1:$AW$7968,MATCH(AV8,ورقة4!$A$1:$AW$1,0),0))</f>
        <v>#N/A</v>
      </c>
      <c r="AZ8" s="53"/>
      <c r="BC8" s="56"/>
      <c r="BD8" s="56"/>
      <c r="BE8" s="53"/>
    </row>
    <row r="9" spans="1:57" ht="26.25" customHeight="1" x14ac:dyDescent="0.3">
      <c r="A9" s="41" t="e">
        <f>IF(AND(I9&lt;&gt;"",OR(H9=1,H9=2,H9=3)),2,"")</f>
        <v>#N/A</v>
      </c>
      <c r="B9" s="129" t="e">
        <f t="shared" ref="B9:B13" si="2">IF(AND(I9="A",H9=1),35000,IF(I9="B",IF(OR(H9=1,H9=2,H9=3),IF(OR($F$5=$AO$7,$F$5=$AO$9),0,IF(OR($F$5=$AO$3,$F$5=$AO$6),IF(H9=1,3500,IF(H9=2,4500,IF(H9=3,5500,""))),IF($F$5=$AO$4,500,IF(OR($F$5=$AO$1,$F$5=$AO$5,$F$5=$AO$8,$F$5=$AO$2),IF(H9=1,5600,IF(H9=2,7200,IF(H9=3,8800,""))),IF(H9=1,7000,IF(H9=2,9000,IF(H9=3,11000,""))))))))))</f>
        <v>#N/A</v>
      </c>
      <c r="C9" s="143">
        <v>104</v>
      </c>
      <c r="D9" s="396" t="s">
        <v>197</v>
      </c>
      <c r="E9" s="396"/>
      <c r="F9" s="396"/>
      <c r="G9" s="396"/>
      <c r="H9" s="144"/>
      <c r="I9" s="145" t="e">
        <f>IF(VLOOKUP($E$1,ورقة4!$A$2:$AX$9812,4,0)=0,"",(VLOOKUP($E$1,ورقة4!$A$2:$AX$9812,4,0)))</f>
        <v>#N/A</v>
      </c>
      <c r="J9" s="193" t="e">
        <f>IF(AND(Q9&lt;&gt;"",OR(P9=1,P9=2,P9=3)),8,"")</f>
        <v>#N/A</v>
      </c>
      <c r="K9" s="129" t="e">
        <f t="shared" ref="K9:K12" si="3">IF(AND(Q9="A",P9=1),35000,IF(Q9="B",IF(OR(P9=1,P9=2,P9=3),IF(OR($F$5=$AO$7,$F$5=$AO$9),0,IF(OR($F$5=$AO$3,$F$5=$AO$6),IF(P9=1,3500,IF(P9=2,4500,IF(P9=3,5500,""))),IF($F$5=$AO$4,500,IF(OR($F$5=$AO$1,$F$5=$AO$5,$F$5=$AO$8,$F$5=$AO$2),IF(P9=1,5600,IF(P9=2,7200,IF(P9=3,8800,""))),IF(P9=1,7000,IF(P9=2,9000,IF(P9=3,11000,""))))))))))</f>
        <v>#N/A</v>
      </c>
      <c r="L9" s="143">
        <v>205</v>
      </c>
      <c r="M9" s="398" t="s">
        <v>203</v>
      </c>
      <c r="N9" s="398"/>
      <c r="O9" s="398"/>
      <c r="P9" s="144"/>
      <c r="Q9" s="145" t="e">
        <f>IF(VLOOKUP($E$1,ورقة4!$A$2:$AX$9812,10,0)=0,"",(VLOOKUP($E$1,ورقة4!$A$2:$AX$9812,10,0)))</f>
        <v>#N/A</v>
      </c>
      <c r="R9" s="126" t="e">
        <f>IF(AND(Y9&lt;&gt;"",OR(X9=1,X9=2,X9=3)),27,"")</f>
        <v>#N/A</v>
      </c>
      <c r="S9" s="129" t="e">
        <f t="shared" ref="S9:S13" si="4">IF(AND(Y9="A",X9=1),35000,IF(Y9="B",IF(OR(X9=1,X9=2,X9=3),IF(OR($F$5=$AO$7,$F$5=$AO$9),0,IF(OR($F$5=$AO$3,$F$5=$AO$6),IF(X9=1,3500,IF(X9=2,4500,IF(X9=3,5500,""))),IF($F$5=$AO$4,500,IF(OR($F$5=$AO$1,$F$5=$AO$5,$F$5=$AO$8,$F$5=$AO$2),IF(X9=1,5600,IF(X9=2,7200,IF(X9=3,8800,""))),IF(X9=1,7000,IF(X9=2,9000,IF(X9=3,11000,""))))))))))</f>
        <v>#N/A</v>
      </c>
      <c r="T9" s="143">
        <v>505</v>
      </c>
      <c r="U9" s="394" t="s">
        <v>208</v>
      </c>
      <c r="V9" s="394"/>
      <c r="W9" s="394"/>
      <c r="X9" s="144"/>
      <c r="Y9" s="182" t="e">
        <f>IF(VLOOKUP($E$1,ورقة4!$A$2:$AX$9812,29,0)=0,"",(VLOOKUP($E$1,ورقة4!$A$2:$AX$9812,29,0)))</f>
        <v>#N/A</v>
      </c>
      <c r="Z9" s="185" t="e">
        <f>IF(AND(AG9&lt;&gt;"",OR(AF9=1,AF9=2,AF9=3)),33,"")</f>
        <v>#N/A</v>
      </c>
      <c r="AA9" s="129" t="e">
        <f t="shared" ref="AA9:AA13" si="5">IF(AND(AG9="A",AF9=1),35000,IF(AG9="B",IF(OR(AF9=1,AF9=2,AF9=3),IF(OR($F$5=$AO$7,$F$5=$AO$9),0,IF(OR($F$5=$AO$3,$F$5=$AO$6),IF(AF9=1,3500,IF(AF9=2,4500,IF(AF9=3,5500,""))),IF($F$5=$AO$4,500,IF(OR($F$5=$AO$1,$F$5=$AO$5,$F$5=$AO$8,$F$5=$AO$2),IF(AF9=1,5600,IF(AF9=2,7200,IF(AF9=3,8800,""))),IF(AF9=1,7000,IF(AF9=2,9000,IF(AF9=3,11000,""))))))))))</f>
        <v>#N/A</v>
      </c>
      <c r="AB9" s="143">
        <v>605</v>
      </c>
      <c r="AC9" s="365" t="s">
        <v>214</v>
      </c>
      <c r="AD9" s="365"/>
      <c r="AE9" s="365"/>
      <c r="AF9" s="144"/>
      <c r="AG9" s="182" t="e">
        <f>IF(VLOOKUP($E$1,ورقة4!$A$2:$AX$9812,35,0)=0,"",(VLOOKUP($E$1,ورقة4!$A$2:$AX$9812,35,0)))</f>
        <v>#N/A</v>
      </c>
      <c r="AH9" s="390"/>
      <c r="AI9" s="391"/>
      <c r="AJ9" s="391"/>
      <c r="AK9" s="177"/>
      <c r="AL9" s="81" t="e">
        <f t="shared" si="1"/>
        <v>#N/A</v>
      </c>
      <c r="AM9" s="1">
        <v>2</v>
      </c>
      <c r="AO9" s="1" t="s">
        <v>15</v>
      </c>
      <c r="AU9" s="81">
        <v>5</v>
      </c>
      <c r="AV9" s="160">
        <v>107</v>
      </c>
      <c r="AW9" s="161" t="s">
        <v>200</v>
      </c>
      <c r="AX9" s="159">
        <f t="shared" si="0"/>
        <v>0</v>
      </c>
      <c r="AY9" s="159" t="e">
        <f>IF(VLOOKUP($E$1,ورقة4!$A$1:$AW$7968,MATCH(AV9,ورقة4!$A$1:$AW$1,0),0)="","",VLOOKUP($E$1,ورقة4!$A$1:$AW$7968,MATCH(AV9,ورقة4!$A$1:$AW$1,0),0))</f>
        <v>#N/A</v>
      </c>
      <c r="AZ9" s="52"/>
      <c r="BC9" s="201"/>
      <c r="BD9" s="201"/>
      <c r="BE9" s="52"/>
    </row>
    <row r="10" spans="1:57" ht="26.25" customHeight="1" x14ac:dyDescent="0.3">
      <c r="A10" s="41" t="e">
        <f>IF(AND(I10&lt;&gt;"",OR(H10=1,H10=2,H10=3)),3,"")</f>
        <v>#N/A</v>
      </c>
      <c r="B10" s="129" t="e">
        <f t="shared" si="2"/>
        <v>#N/A</v>
      </c>
      <c r="C10" s="143">
        <v>105</v>
      </c>
      <c r="D10" s="368" t="s">
        <v>198</v>
      </c>
      <c r="E10" s="368"/>
      <c r="F10" s="368"/>
      <c r="G10" s="368"/>
      <c r="H10" s="144"/>
      <c r="I10" s="145" t="e">
        <f>IF(VLOOKUP($E$1,ورقة4!$A$2:$AX$9812,5,0)=0,"",(VLOOKUP($E$1,ورقة4!$A$2:$AX$9812,5,0)))</f>
        <v>#N/A</v>
      </c>
      <c r="J10" s="193" t="e">
        <f>IF(AND(Q10&lt;&gt;"",OR(P10=1,P10=2,P10=3)),9,"")</f>
        <v>#N/A</v>
      </c>
      <c r="K10" s="129" t="e">
        <f t="shared" si="3"/>
        <v>#N/A</v>
      </c>
      <c r="L10" s="143">
        <v>206</v>
      </c>
      <c r="M10" s="398" t="s">
        <v>204</v>
      </c>
      <c r="N10" s="398"/>
      <c r="O10" s="398"/>
      <c r="P10" s="144"/>
      <c r="Q10" s="145" t="e">
        <f>IF(VLOOKUP($E$1,ورقة4!$A$2:$AX$9812,11,0)=0,"",(VLOOKUP($E$1,ورقة4!$A$2:$AX$9812,11,0)))</f>
        <v>#N/A</v>
      </c>
      <c r="R10" s="126" t="e">
        <f>IF(AND(Y10&lt;&gt;"",OR(X10=1,X10=2,X10=3)),28,"")</f>
        <v>#N/A</v>
      </c>
      <c r="S10" s="129" t="e">
        <f t="shared" si="4"/>
        <v>#N/A</v>
      </c>
      <c r="T10" s="143">
        <v>506</v>
      </c>
      <c r="U10" s="398" t="s">
        <v>209</v>
      </c>
      <c r="V10" s="398"/>
      <c r="W10" s="398"/>
      <c r="X10" s="144"/>
      <c r="Y10" s="182" t="e">
        <f>IF(VLOOKUP($E$1,ورقة4!$A$2:$AX$9812,30,0)=0,"",(VLOOKUP($E$1,ورقة4!$A$2:$AX$9812,30,0)))</f>
        <v>#N/A</v>
      </c>
      <c r="Z10" s="185" t="e">
        <f>IF(AND(AG10&lt;&gt;"",OR(AF10=1,AF10=2,AF10=3)),34,"")</f>
        <v>#N/A</v>
      </c>
      <c r="AA10" s="129" t="e">
        <f t="shared" si="5"/>
        <v>#N/A</v>
      </c>
      <c r="AB10" s="143">
        <v>606</v>
      </c>
      <c r="AC10" s="368" t="s">
        <v>215</v>
      </c>
      <c r="AD10" s="368"/>
      <c r="AE10" s="368"/>
      <c r="AF10" s="144"/>
      <c r="AG10" s="182" t="e">
        <f>IF(VLOOKUP($E$1,ورقة4!$A$2:$AX$9812,36,0)=0,"",(VLOOKUP($E$1,ورقة4!$A$2:$AX$9812,36,0)))</f>
        <v>#N/A</v>
      </c>
      <c r="AH10" s="392"/>
      <c r="AI10" s="393"/>
      <c r="AJ10" s="393"/>
      <c r="AK10" s="177"/>
      <c r="AL10" s="81" t="e">
        <f t="shared" si="1"/>
        <v>#N/A</v>
      </c>
      <c r="AM10" s="1">
        <v>3</v>
      </c>
      <c r="AU10" s="81">
        <v>6</v>
      </c>
      <c r="AV10" s="160">
        <v>108</v>
      </c>
      <c r="AW10" s="161" t="s">
        <v>201</v>
      </c>
      <c r="AX10" s="159">
        <f t="shared" si="0"/>
        <v>0</v>
      </c>
      <c r="AY10" s="159" t="e">
        <f>IF(VLOOKUP($E$1,ورقة4!$A$1:$AW$7968,MATCH(AV10,ورقة4!$A$1:$AW$1,0),0)="","",VLOOKUP($E$1,ورقة4!$A$1:$AW$7968,MATCH(AV10,ورقة4!$A$1:$AW$1,0),0))</f>
        <v>#N/A</v>
      </c>
      <c r="AZ10" s="52"/>
      <c r="BC10" s="201"/>
      <c r="BD10" s="201"/>
      <c r="BE10" s="52"/>
    </row>
    <row r="11" spans="1:57" ht="26.25" customHeight="1" x14ac:dyDescent="0.3">
      <c r="A11" s="41" t="e">
        <f>IF(AND(I11&lt;&gt;"",OR(H11=1,H11=2,H11=3)),4,"")</f>
        <v>#N/A</v>
      </c>
      <c r="B11" s="129" t="e">
        <f t="shared" si="2"/>
        <v>#N/A</v>
      </c>
      <c r="C11" s="143">
        <v>106</v>
      </c>
      <c r="D11" s="398" t="s">
        <v>199</v>
      </c>
      <c r="E11" s="398"/>
      <c r="F11" s="398"/>
      <c r="G11" s="398"/>
      <c r="H11" s="144"/>
      <c r="I11" s="145" t="e">
        <f>IF(VLOOKUP($E$1,ورقة4!$A$2:$AX$9812,6,0)=0,"",(VLOOKUP($E$1,ورقة4!$A$2:$AX$9812,6,0)))</f>
        <v>#N/A</v>
      </c>
      <c r="J11" s="193" t="e">
        <f>IF(AND(Q11&lt;&gt;"",OR(P11=1,P11=2,P11=3)),10,"")</f>
        <v>#N/A</v>
      </c>
      <c r="K11" s="129" t="e">
        <f t="shared" si="3"/>
        <v>#N/A</v>
      </c>
      <c r="L11" s="143">
        <v>207</v>
      </c>
      <c r="M11" s="398" t="s">
        <v>205</v>
      </c>
      <c r="N11" s="398"/>
      <c r="O11" s="398"/>
      <c r="P11" s="144"/>
      <c r="Q11" s="145" t="e">
        <f>IF(VLOOKUP($E$1,ورقة4!$A$2:$AX$9812,12,0)=0,"",(VLOOKUP($E$1,ورقة4!$A$2:$AX$9812,12,0)))</f>
        <v>#N/A</v>
      </c>
      <c r="R11" s="126" t="e">
        <f>IF(AND(Y11&lt;&gt;"",OR(X11=1,X11=2,X11=3)),29,"")</f>
        <v>#N/A</v>
      </c>
      <c r="S11" s="129" t="e">
        <f t="shared" si="4"/>
        <v>#N/A</v>
      </c>
      <c r="T11" s="143">
        <v>507</v>
      </c>
      <c r="U11" s="394" t="s">
        <v>210</v>
      </c>
      <c r="V11" s="394"/>
      <c r="W11" s="394"/>
      <c r="X11" s="144"/>
      <c r="Y11" s="182" t="e">
        <f>IF(VLOOKUP($E$1,ورقة4!$A$2:$AX$9812,31,0)=0,"",(VLOOKUP($E$1,ورقة4!$A$2:$AX$9812,31,0)))</f>
        <v>#N/A</v>
      </c>
      <c r="Z11" s="185" t="e">
        <f>IF(AND(AG11&lt;&gt;"",OR(AF11=1,AF11=2,AF11=3)),35,"")</f>
        <v>#N/A</v>
      </c>
      <c r="AA11" s="129" t="e">
        <f t="shared" si="5"/>
        <v>#N/A</v>
      </c>
      <c r="AB11" s="143">
        <v>607</v>
      </c>
      <c r="AC11" s="365" t="s">
        <v>216</v>
      </c>
      <c r="AD11" s="365"/>
      <c r="AE11" s="365"/>
      <c r="AF11" s="144"/>
      <c r="AG11" s="182" t="e">
        <f>IF(VLOOKUP($E$1,ورقة4!$A$2:$AX$9812,37,0)=0,"",(VLOOKUP($E$1,ورقة4!$A$2:$AX$9812,37,0)))</f>
        <v>#N/A</v>
      </c>
      <c r="AH11" s="392"/>
      <c r="AI11" s="393"/>
      <c r="AJ11" s="393"/>
      <c r="AK11" s="177"/>
      <c r="AL11" s="81" t="e">
        <f t="shared" si="1"/>
        <v>#N/A</v>
      </c>
      <c r="AM11" s="1">
        <v>4</v>
      </c>
      <c r="AU11" s="81">
        <v>7</v>
      </c>
      <c r="AV11" s="140">
        <v>204</v>
      </c>
      <c r="AW11" s="152" t="s">
        <v>202</v>
      </c>
      <c r="AX11" s="110">
        <f>P8</f>
        <v>0</v>
      </c>
      <c r="AY11" s="159" t="e">
        <f>IF(VLOOKUP($E$1,ورقة4!$A$1:$AW$7968,MATCH(AV11,ورقة4!$A$1:$AW$1,0),0)="","",VLOOKUP($E$1,ورقة4!$A$1:$AW$7968,MATCH(AV11,ورقة4!$A$1:$AW$1,0),0))</f>
        <v>#N/A</v>
      </c>
      <c r="AZ11" s="52"/>
      <c r="BC11" s="53"/>
      <c r="BD11" s="53"/>
      <c r="BE11" s="52"/>
    </row>
    <row r="12" spans="1:57" ht="26.25" customHeight="1" thickBot="1" x14ac:dyDescent="0.35">
      <c r="A12" s="41" t="e">
        <f>IF(AND(I12&lt;&gt;"",OR(H12=1,H12=2,H12=3)),5,"")</f>
        <v>#N/A</v>
      </c>
      <c r="B12" s="129" t="e">
        <f t="shared" si="2"/>
        <v>#N/A</v>
      </c>
      <c r="C12" s="143">
        <v>107</v>
      </c>
      <c r="D12" s="398" t="s">
        <v>200</v>
      </c>
      <c r="E12" s="398"/>
      <c r="F12" s="398"/>
      <c r="G12" s="398"/>
      <c r="H12" s="144"/>
      <c r="I12" s="145" t="e">
        <f>IF(VLOOKUP($E$1,ورقة4!$A$2:$AX$9812,7,0)=0,"",(VLOOKUP($E$1,ورقة4!$A$2:$AX$9812,7,0)))</f>
        <v>#N/A</v>
      </c>
      <c r="J12" s="193" t="e">
        <f>IF(AND(Q12&lt;&gt;"",OR(P12=1,P12=2,P12=3)),11,"")</f>
        <v>#N/A</v>
      </c>
      <c r="K12" s="129" t="e">
        <f t="shared" si="3"/>
        <v>#N/A</v>
      </c>
      <c r="L12" s="146">
        <v>208</v>
      </c>
      <c r="M12" s="401" t="s">
        <v>206</v>
      </c>
      <c r="N12" s="401"/>
      <c r="O12" s="401"/>
      <c r="P12" s="144"/>
      <c r="Q12" s="147" t="e">
        <f>IF(VLOOKUP($E$1,ورقة4!$A$2:$AX$9812,13,0)=0,"",(VLOOKUP($E$1,ورقة4!$A$2:$AX$9812,13,0)))</f>
        <v>#N/A</v>
      </c>
      <c r="R12" s="126" t="e">
        <f>IF(AND(Y12&lt;&gt;"",OR(X12=1,X12=2,X12=3)),30,"")</f>
        <v>#N/A</v>
      </c>
      <c r="S12" s="129" t="e">
        <f t="shared" si="4"/>
        <v>#N/A</v>
      </c>
      <c r="T12" s="143">
        <v>508</v>
      </c>
      <c r="U12" s="394" t="s">
        <v>211</v>
      </c>
      <c r="V12" s="394"/>
      <c r="W12" s="394"/>
      <c r="X12" s="144"/>
      <c r="Y12" s="182" t="e">
        <f>IF(VLOOKUP($E$1,ورقة4!$A$2:$AX$9812,32,0)=0,"",(VLOOKUP($E$1,ورقة4!$A$2:$AX$9812,32,0)))</f>
        <v>#N/A</v>
      </c>
      <c r="Z12" s="185" t="e">
        <f>IF(AND(AG12&lt;&gt;"",OR(AF12=1,AF12=2,AF12=3)),36,"")</f>
        <v>#N/A</v>
      </c>
      <c r="AA12" s="129" t="e">
        <f t="shared" si="5"/>
        <v>#N/A</v>
      </c>
      <c r="AB12" s="143">
        <v>608</v>
      </c>
      <c r="AC12" s="365" t="s">
        <v>217</v>
      </c>
      <c r="AD12" s="365"/>
      <c r="AE12" s="365"/>
      <c r="AF12" s="144"/>
      <c r="AG12" s="182" t="e">
        <f>IF(VLOOKUP($E$1,ورقة4!$A$2:$AX$9812,38,0)=0,"",(VLOOKUP($E$1,ورقة4!$A$2:$AX$9812,38,0)))</f>
        <v>#N/A</v>
      </c>
      <c r="AH12" s="402"/>
      <c r="AI12" s="402"/>
      <c r="AJ12" s="402"/>
      <c r="AK12" s="177"/>
      <c r="AL12" s="81" t="e">
        <f t="shared" si="1"/>
        <v>#N/A</v>
      </c>
      <c r="AM12" s="1">
        <v>5</v>
      </c>
      <c r="AU12" s="81">
        <v>8</v>
      </c>
      <c r="AV12" s="140">
        <v>205</v>
      </c>
      <c r="AW12" s="152" t="s">
        <v>203</v>
      </c>
      <c r="AX12" s="110">
        <f t="shared" ref="AX12:AX15" si="6">P9</f>
        <v>0</v>
      </c>
      <c r="AY12" s="159" t="e">
        <f>IF(VLOOKUP($E$1,ورقة4!$A$1:$AW$7968,MATCH(AV12,ورقة4!$A$1:$AW$1,0),0)="","",VLOOKUP($E$1,ورقة4!$A$1:$AW$7968,MATCH(AV12,ورقة4!$A$1:$AW$1,0),0))</f>
        <v>#N/A</v>
      </c>
      <c r="AZ12" s="52"/>
      <c r="BC12" s="52"/>
      <c r="BD12" s="52"/>
    </row>
    <row r="13" spans="1:57" ht="17.399999999999999" thickBot="1" x14ac:dyDescent="0.35">
      <c r="A13" s="41" t="e">
        <f>IF(AND(I13&lt;&gt;"",OR(H13=1,H13=2,H13=3)),6,"")</f>
        <v>#N/A</v>
      </c>
      <c r="B13" s="129" t="e">
        <f t="shared" si="2"/>
        <v>#N/A</v>
      </c>
      <c r="C13" s="146">
        <v>108</v>
      </c>
      <c r="D13" s="409" t="s">
        <v>201</v>
      </c>
      <c r="E13" s="409"/>
      <c r="F13" s="409"/>
      <c r="G13" s="409"/>
      <c r="H13" s="144"/>
      <c r="I13" s="147" t="e">
        <f>IF(VLOOKUP($E$1,ورقة4!$A$2:$AX$9812,8,0)=0,"",(VLOOKUP($E$1,ورقة4!$A$2:$AX$9812,8,0)))</f>
        <v>#N/A</v>
      </c>
      <c r="J13" s="193"/>
      <c r="K13" s="129"/>
      <c r="L13" s="405"/>
      <c r="M13" s="406"/>
      <c r="N13" s="406"/>
      <c r="O13" s="406"/>
      <c r="P13" s="406"/>
      <c r="Q13" s="407"/>
      <c r="R13" s="126" t="e">
        <f>IF(AND(Y13&lt;&gt;"",OR(X13=1,X13=2,X13=3)),31,"")</f>
        <v>#N/A</v>
      </c>
      <c r="S13" s="129" t="e">
        <f t="shared" si="4"/>
        <v>#N/A</v>
      </c>
      <c r="T13" s="146">
        <v>509</v>
      </c>
      <c r="U13" s="420" t="s">
        <v>212</v>
      </c>
      <c r="V13" s="420"/>
      <c r="W13" s="420"/>
      <c r="X13" s="144"/>
      <c r="Y13" s="183" t="e">
        <f>IF(VLOOKUP($E$1,ورقة4!$A$2:$AX$9812,33,0)=0,"",(VLOOKUP($E$1,ورقة4!$A$2:$AX$9812,33,0)))</f>
        <v>#N/A</v>
      </c>
      <c r="Z13" s="185" t="e">
        <f>IF(AND(AG13&lt;&gt;"",OR(AF13=1,AF13=2,AF13=3)),37,"")</f>
        <v>#N/A</v>
      </c>
      <c r="AA13" s="129" t="e">
        <f t="shared" si="5"/>
        <v>#N/A</v>
      </c>
      <c r="AB13" s="146">
        <v>609</v>
      </c>
      <c r="AC13" s="399" t="s">
        <v>218</v>
      </c>
      <c r="AD13" s="399"/>
      <c r="AE13" s="399"/>
      <c r="AF13" s="144"/>
      <c r="AG13" s="183" t="e">
        <f>IF(VLOOKUP($E$1,ورقة4!$A$2:$AX$9812,39,0)=0,"",(VLOOKUP($E$1,ورقة4!$A$2:$AX$9812,39,0)))</f>
        <v>#N/A</v>
      </c>
      <c r="AH13" s="402"/>
      <c r="AI13" s="402"/>
      <c r="AJ13" s="402"/>
      <c r="AK13" s="177"/>
      <c r="AL13" s="81" t="e">
        <f t="shared" si="1"/>
        <v>#N/A</v>
      </c>
      <c r="AM13" s="1">
        <v>6</v>
      </c>
      <c r="AU13" s="81">
        <v>9</v>
      </c>
      <c r="AV13" s="140">
        <v>206</v>
      </c>
      <c r="AW13" s="152" t="s">
        <v>204</v>
      </c>
      <c r="AX13" s="110">
        <f t="shared" si="6"/>
        <v>0</v>
      </c>
      <c r="AY13" s="159" t="e">
        <f>IF(VLOOKUP($E$1,ورقة4!$A$1:$AW$7968,MATCH(AV13,ورقة4!$A$1:$AW$1,0),0)="","",VLOOKUP($E$1,ورقة4!$A$1:$AW$7968,MATCH(AV13,ورقة4!$A$1:$AW$1,0),0))</f>
        <v>#N/A</v>
      </c>
      <c r="AZ13" s="52"/>
      <c r="BC13" s="53"/>
      <c r="BD13" s="53"/>
    </row>
    <row r="14" spans="1:57" ht="16.8" hidden="1" x14ac:dyDescent="0.3">
      <c r="A14" s="408"/>
      <c r="B14" s="408"/>
      <c r="C14" s="408"/>
      <c r="D14" s="408"/>
      <c r="E14" s="408"/>
      <c r="F14" s="408"/>
      <c r="G14" s="408"/>
      <c r="H14" s="408"/>
      <c r="I14" s="408"/>
      <c r="J14" s="408"/>
      <c r="K14" s="408"/>
      <c r="L14" s="408"/>
      <c r="M14" s="408"/>
      <c r="N14" s="408"/>
      <c r="O14" s="408"/>
      <c r="P14" s="408"/>
      <c r="Q14" s="186"/>
      <c r="R14" s="126"/>
      <c r="S14" s="129"/>
      <c r="T14" s="404"/>
      <c r="U14" s="404"/>
      <c r="V14" s="404"/>
      <c r="W14" s="404"/>
      <c r="X14" s="404"/>
      <c r="Y14" s="404"/>
      <c r="Z14" s="404"/>
      <c r="AA14" s="404"/>
      <c r="AB14" s="404"/>
      <c r="AC14" s="404"/>
      <c r="AD14" s="404"/>
      <c r="AE14" s="404"/>
      <c r="AF14" s="404"/>
      <c r="AG14" s="186"/>
      <c r="AH14" s="402"/>
      <c r="AI14" s="402"/>
      <c r="AJ14" s="402"/>
      <c r="AK14" s="177"/>
      <c r="AL14" s="81" t="e">
        <f>IF(J8&lt;&gt;"",J8,"")</f>
        <v>#N/A</v>
      </c>
      <c r="AM14" s="1">
        <v>7</v>
      </c>
      <c r="AU14" s="81">
        <v>10</v>
      </c>
      <c r="AV14" s="140">
        <v>207</v>
      </c>
      <c r="AW14" s="152" t="s">
        <v>205</v>
      </c>
      <c r="AX14" s="110">
        <f t="shared" si="6"/>
        <v>0</v>
      </c>
      <c r="AY14" s="159" t="e">
        <f>IF(VLOOKUP($E$1,ورقة4!$A$1:$AW$7968,MATCH(AV14,ورقة4!$A$1:$AW$1,0),0)="","",VLOOKUP($E$1,ورقة4!$A$1:$AW$7968,MATCH(AV14,ورقة4!$A$1:$AW$1,0),0))</f>
        <v>#N/A</v>
      </c>
      <c r="AZ14" s="52"/>
      <c r="BC14" s="53"/>
      <c r="BD14" s="53"/>
    </row>
    <row r="15" spans="1:57" ht="17.399999999999999" hidden="1" thickBot="1" x14ac:dyDescent="0.35">
      <c r="A15" s="41" t="str">
        <f>IF(AND(I15&lt;&gt;"",H15=1),7,"")</f>
        <v/>
      </c>
      <c r="B15" s="129" t="e">
        <f>SUM(B8:B13)</f>
        <v>#N/A</v>
      </c>
      <c r="C15" s="132"/>
      <c r="D15" s="133"/>
      <c r="E15" s="133"/>
      <c r="F15" s="133"/>
      <c r="G15" s="133">
        <f>COUNTIFS(I8:I13,1,H8:H13,1)</f>
        <v>0</v>
      </c>
      <c r="H15" s="130">
        <f>COUNTIFS(I8:I13,1,H8:H13,2)</f>
        <v>0</v>
      </c>
      <c r="I15" s="42">
        <f>COUNTIFS(I8:I13,1,H8:H13,3)</f>
        <v>0</v>
      </c>
      <c r="J15" s="185"/>
      <c r="K15" s="29" t="e">
        <f>SUM(K8:K12)</f>
        <v>#N/A</v>
      </c>
      <c r="L15" s="30"/>
      <c r="M15" s="38"/>
      <c r="N15" s="38"/>
      <c r="O15" s="133">
        <f>COUNTIFS(Q8:Q13,1,P8:P13,1)</f>
        <v>0</v>
      </c>
      <c r="P15" s="130">
        <f>COUNTIFS(Q8:Q13,1,P8:P13,2)</f>
        <v>0</v>
      </c>
      <c r="Q15" s="42">
        <f>COUNTIFS(Q8:Q13,1,P8:P13,3)</f>
        <v>0</v>
      </c>
      <c r="R15" s="126"/>
      <c r="S15" s="129" t="e">
        <f>SUM(S8:S13)</f>
        <v>#N/A</v>
      </c>
      <c r="T15" s="32"/>
      <c r="U15" s="33"/>
      <c r="V15" s="33"/>
      <c r="W15" s="133">
        <f>COUNTIFS(Y8:Y13,1,X8:X13,1)</f>
        <v>0</v>
      </c>
      <c r="X15" s="130">
        <f>COUNTIFS(Y8:Y13,1,X8:X13,2)</f>
        <v>0</v>
      </c>
      <c r="Y15" s="42">
        <f>COUNTIFS(Y8:Y13,1,X8:X13,3)</f>
        <v>0</v>
      </c>
      <c r="Z15" s="194"/>
      <c r="AA15" s="34" t="e">
        <f>SUM(AA8:AA13)</f>
        <v>#N/A</v>
      </c>
      <c r="AB15" s="33"/>
      <c r="AC15" s="33"/>
      <c r="AD15" s="33"/>
      <c r="AE15" s="133">
        <f>COUNTIFS(AG8:AG13,1,AF8:AF13,1)</f>
        <v>0</v>
      </c>
      <c r="AF15" s="130">
        <f>COUNTIFS(AG8:AG13,1,AF8:AF13,2)</f>
        <v>0</v>
      </c>
      <c r="AG15" s="42">
        <f>COUNTIFS(AG8:AG13,1,AF8:AF13,3)</f>
        <v>0</v>
      </c>
      <c r="AH15" s="402"/>
      <c r="AI15" s="402"/>
      <c r="AJ15" s="402"/>
      <c r="AK15" s="177"/>
      <c r="AL15" s="81" t="e">
        <f t="shared" ref="AL15:AL18" si="7">IF(J9&lt;&gt;"",J9,"")</f>
        <v>#N/A</v>
      </c>
      <c r="AM15" s="1">
        <v>8</v>
      </c>
      <c r="AU15" s="81">
        <v>11</v>
      </c>
      <c r="AV15" s="140">
        <v>208</v>
      </c>
      <c r="AW15" s="152" t="s">
        <v>206</v>
      </c>
      <c r="AX15" s="110">
        <f t="shared" si="6"/>
        <v>0</v>
      </c>
      <c r="AY15" s="159" t="e">
        <f>IF(VLOOKUP($E$1,ورقة4!$A$1:$AW$7968,MATCH(AV15,ورقة4!$A$1:$AW$1,0),0)="","",VLOOKUP($E$1,ورقة4!$A$1:$AW$7968,MATCH(AV15,ورقة4!$A$1:$AW$1,0),0))</f>
        <v>#N/A</v>
      </c>
      <c r="AZ15" s="52"/>
      <c r="BA15"/>
      <c r="BC15" s="53"/>
      <c r="BD15" s="53"/>
    </row>
    <row r="16" spans="1:57" ht="21.6" thickBot="1" x14ac:dyDescent="0.35">
      <c r="A16" s="41"/>
      <c r="B16" s="367" t="s">
        <v>23</v>
      </c>
      <c r="C16" s="367"/>
      <c r="D16" s="367"/>
      <c r="E16" s="367"/>
      <c r="F16" s="367"/>
      <c r="G16" s="367"/>
      <c r="H16" s="367"/>
      <c r="I16" s="367"/>
      <c r="J16" s="367"/>
      <c r="K16" s="367"/>
      <c r="L16" s="367"/>
      <c r="M16" s="367"/>
      <c r="N16" s="367"/>
      <c r="O16" s="367"/>
      <c r="P16" s="367"/>
      <c r="Q16" s="414"/>
      <c r="R16" s="126"/>
      <c r="S16" s="200"/>
      <c r="T16" s="366" t="s">
        <v>24</v>
      </c>
      <c r="U16" s="367"/>
      <c r="V16" s="367"/>
      <c r="W16" s="367"/>
      <c r="X16" s="367"/>
      <c r="Y16" s="367"/>
      <c r="Z16" s="367"/>
      <c r="AA16" s="367"/>
      <c r="AB16" s="367"/>
      <c r="AC16" s="367"/>
      <c r="AD16" s="367"/>
      <c r="AE16" s="367"/>
      <c r="AF16" s="367"/>
      <c r="AG16" s="367"/>
      <c r="AH16" s="402"/>
      <c r="AI16" s="402"/>
      <c r="AJ16" s="402"/>
      <c r="AK16" s="177"/>
      <c r="AL16" s="81" t="e">
        <f t="shared" si="7"/>
        <v>#N/A</v>
      </c>
      <c r="AM16" s="1">
        <v>9</v>
      </c>
      <c r="AU16" s="81">
        <v>12</v>
      </c>
      <c r="AV16" s="160">
        <v>303</v>
      </c>
      <c r="AW16" s="161" t="s">
        <v>196</v>
      </c>
      <c r="AX16" s="159">
        <f>H17</f>
        <v>0</v>
      </c>
      <c r="AY16" s="159" t="e">
        <f>IF(VLOOKUP($E$1,ورقة4!$A$1:$AW$7968,MATCH(AV16,ورقة4!$A$1:$AW$1,0),0)="","",VLOOKUP($E$1,ورقة4!$A$1:$AW$7968,MATCH(AV16,ورقة4!$A$1:$AW$1,0),0))</f>
        <v>#N/A</v>
      </c>
      <c r="AZ16" s="52"/>
      <c r="BC16" s="53"/>
      <c r="BD16" s="53"/>
    </row>
    <row r="17" spans="1:57" ht="16.8" x14ac:dyDescent="0.3">
      <c r="A17" s="41" t="e">
        <f>IF(AND(I17&lt;&gt;"",OR(H17=1,H17=2,H17=3)),12,"")</f>
        <v>#N/A</v>
      </c>
      <c r="B17" s="129" t="e">
        <f t="shared" ref="B17:B23" si="8">IF(AND(I17="A",H17=1),35000,IF(I17="B",IF(OR(H17=1,H17=2,H17=3),IF(OR($F$5=$AO$7,$F$5=$AO$9),0,IF(OR($F$5=$AO$3,$F$5=$AO$6),IF(H17=1,3500,IF(H17=2,4500,IF(H17=3,5500,""))),IF($F$5=$AO$4,500,IF(OR($F$5=$AO$1,$F$5=$AO$5,$F$5=$AO$8,$F$5=$AO$2),IF(H17=1,5600,IF(H17=2,7200,IF(H17=3,8800,""))),IF(H17=1,7000,IF(H17=2,9000,IF(H17=3,11000,""))))))))))</f>
        <v>#N/A</v>
      </c>
      <c r="C17" s="142">
        <v>303</v>
      </c>
      <c r="D17" s="397" t="s">
        <v>196</v>
      </c>
      <c r="E17" s="397"/>
      <c r="F17" s="397"/>
      <c r="G17" s="397"/>
      <c r="H17" s="137"/>
      <c r="I17" s="108" t="e">
        <f>IF(VLOOKUP($E$1,ورقة4!$A$2:$AX$9812,14,0)=0,"",(VLOOKUP($E$1,ورقة4!$A$2:$AX$9812,14,0)))</f>
        <v>#N/A</v>
      </c>
      <c r="J17" s="193" t="e">
        <f>IF(AND(Q17&lt;&gt;"",OR(P17=1,P17=2,P17=3)),19,"")</f>
        <v>#N/A</v>
      </c>
      <c r="K17" s="129" t="e">
        <f t="shared" ref="K17:K23" si="9">IF(AND(Q17="A",P17=1),35000,IF(Q17="B",IF(OR(P17=1,P17=2,P17=3),IF(OR($F$5=$AO$7,$F$5=$AO$9),0,IF(OR($F$5=$AO$3,$F$5=$AO$6),IF(P17=1,3500,IF(P17=2,4500,IF(P17=3,5500,""))),IF($F$5=$AO$4,500,IF(OR($F$5=$AO$1,$F$5=$AO$5,$F$5=$AO$8,$F$5=$AO$2),IF(P17=1,5600,IF(P17=2,7200,IF(P17=3,8800,""))),IF(P17=1,7000,IF(P17=2,9000,IF(P17=3,11000,""))))))))))</f>
        <v>#N/A</v>
      </c>
      <c r="L17" s="142">
        <v>403</v>
      </c>
      <c r="M17" s="395" t="s">
        <v>219</v>
      </c>
      <c r="N17" s="395"/>
      <c r="O17" s="395"/>
      <c r="P17" s="137"/>
      <c r="Q17" s="108" t="e">
        <f>IF(VLOOKUP($E$1,ورقة4!$A$2:$AX$9812,21,0)=0,"",(VLOOKUP($E$1,ورقة4!$A$2:$AX$9812,21,0)))</f>
        <v>#N/A</v>
      </c>
      <c r="R17" s="126" t="e">
        <f>IF(AND(Y17&lt;&gt;"",OR(X17=1,X17=2,X17=3)),38,"")</f>
        <v>#N/A</v>
      </c>
      <c r="S17" s="129" t="e">
        <f t="shared" ref="S17:S21" si="10">IF(AND(Y17="A",X17=1),35000,IF(Y17="B",IF(OR(X17=1,X17=2,X17=3),IF(OR($F$5=$AO$7,$F$5=$AO$9),0,IF(OR($F$5=$AO$3,$F$5=$AO$6),IF(X17=1,3500,IF(X17=2,4500,IF(X17=3,5500,""))),IF($F$5=$AO$4,500,IF(OR($F$5=$AO$1,$F$5=$AO$5,$F$5=$AO$8,$F$5=$AO$2),IF(X17=1,5600,IF(X17=2,7200,IF(X17=3,8800,""))),IF(X17=1,7000,IF(X17=2,9000,IF(X17=3,11000,""))))))))))</f>
        <v>#N/A</v>
      </c>
      <c r="T17" s="142">
        <v>704</v>
      </c>
      <c r="U17" s="400" t="s">
        <v>226</v>
      </c>
      <c r="V17" s="400"/>
      <c r="W17" s="400"/>
      <c r="X17" s="137"/>
      <c r="Y17" s="108" t="e">
        <f>IF(VLOOKUP($E$1,ورقة4!$A$2:$AX$9812,40,0)=0,"",(VLOOKUP($E$1,ورقة4!$A$2:$AX$9812,40,0)))</f>
        <v>#N/A</v>
      </c>
      <c r="Z17" s="185" t="e">
        <f>IF(AND(AG17&lt;&gt;"",OR(AF17=1,AF17=2,AF17=3)),43,"")</f>
        <v>#N/A</v>
      </c>
      <c r="AA17" s="129" t="e">
        <f t="shared" ref="AA17:AA21" si="11">IF(AND(AG17="A",AF17=1),35000,IF(AG17="B",IF(OR(AF17=1,AF17=2,AF17=3),IF(OR($F$5=$AO$7,$F$5=$AO$9),0,IF(OR($F$5=$AO$3,$F$5=$AO$6),IF(AF17=1,3500,IF(AF17=2,4500,IF(AF17=3,5500,""))),IF($F$5=$AO$4,500,IF(OR($F$5=$AO$1,$F$5=$AO$5,$F$5=$AO$8,$F$5=$AO$2),IF(AF17=1,5600,IF(AF17=2,7200,IF(AF17=3,8800,""))),IF(AF17=1,7000,IF(AF17=2,9000,IF(AF17=3,11000,""))))))))))</f>
        <v>#N/A</v>
      </c>
      <c r="AB17" s="142">
        <v>804</v>
      </c>
      <c r="AC17" s="403" t="s">
        <v>231</v>
      </c>
      <c r="AD17" s="403"/>
      <c r="AE17" s="403"/>
      <c r="AF17" s="137"/>
      <c r="AG17" s="107" t="e">
        <f>IF(VLOOKUP($E$1,ورقة4!$A$2:$AX$9812,45,0)=0,"",(VLOOKUP($E$1,ورقة4!$A$2:$AX$9812,45,0)))</f>
        <v>#N/A</v>
      </c>
      <c r="AH17" s="402"/>
      <c r="AI17" s="402"/>
      <c r="AJ17" s="402"/>
      <c r="AK17" s="177"/>
      <c r="AL17" s="81" t="e">
        <f t="shared" si="7"/>
        <v>#N/A</v>
      </c>
      <c r="AM17" s="1">
        <v>10</v>
      </c>
      <c r="AU17" s="81">
        <v>13</v>
      </c>
      <c r="AV17" s="160">
        <v>304</v>
      </c>
      <c r="AW17" s="161" t="s">
        <v>285</v>
      </c>
      <c r="AX17" s="159">
        <f t="shared" ref="AX17:AX22" si="12">H18</f>
        <v>0</v>
      </c>
      <c r="AY17" s="159" t="e">
        <f>IF(VLOOKUP($E$1,ورقة4!$A$1:$AW$7968,MATCH(AV17,ورقة4!$A$1:$AW$1,0),0)="","",VLOOKUP($E$1,ورقة4!$A$1:$AW$7968,MATCH(AV17,ورقة4!$A$1:$AW$1,0),0))</f>
        <v>#N/A</v>
      </c>
      <c r="AZ17" s="52"/>
      <c r="BC17" s="53"/>
      <c r="BD17" s="53"/>
      <c r="BE17" s="52"/>
    </row>
    <row r="18" spans="1:57" ht="26.25" customHeight="1" x14ac:dyDescent="0.3">
      <c r="A18" s="41" t="e">
        <f>IF(AND(I18&lt;&gt;"",OR(H18=1,H18=2,H18=3)),13,"")</f>
        <v>#N/A</v>
      </c>
      <c r="B18" s="129" t="e">
        <f t="shared" si="8"/>
        <v>#N/A</v>
      </c>
      <c r="C18" s="143">
        <v>304</v>
      </c>
      <c r="D18" s="398" t="s">
        <v>285</v>
      </c>
      <c r="E18" s="398"/>
      <c r="F18" s="398"/>
      <c r="G18" s="398"/>
      <c r="H18" s="144"/>
      <c r="I18" s="149" t="e">
        <f>IF(VLOOKUP($E$1,ورقة4!$A$2:$AX$9812,15,0)=0,"",(VLOOKUP($E$1,ورقة4!$A$2:$AX$9812,15,0)))</f>
        <v>#N/A</v>
      </c>
      <c r="J18" s="193" t="e">
        <f>IF(AND(Q18&lt;&gt;"",OR(P18=1,P18=2,P18=3)),20,"")</f>
        <v>#N/A</v>
      </c>
      <c r="K18" s="129" t="e">
        <f t="shared" si="9"/>
        <v>#N/A</v>
      </c>
      <c r="L18" s="143">
        <v>404</v>
      </c>
      <c r="M18" s="396" t="s">
        <v>220</v>
      </c>
      <c r="N18" s="396"/>
      <c r="O18" s="396"/>
      <c r="P18" s="144"/>
      <c r="Q18" s="149" t="e">
        <f>IF(VLOOKUP($E$1,ورقة4!$A$2:$AX$9812,22,0)=0,"",(VLOOKUP($E$1,ورقة4!$A$2:$AX$9812,22,0)))</f>
        <v>#N/A</v>
      </c>
      <c r="R18" s="126" t="e">
        <f>IF(AND(Y18&lt;&gt;"",OR(X18=1,X18=2,X18=3)),39,"")</f>
        <v>#N/A</v>
      </c>
      <c r="S18" s="129" t="e">
        <f t="shared" si="10"/>
        <v>#N/A</v>
      </c>
      <c r="T18" s="143">
        <v>705</v>
      </c>
      <c r="U18" s="365" t="s">
        <v>227</v>
      </c>
      <c r="V18" s="365"/>
      <c r="W18" s="365"/>
      <c r="X18" s="144"/>
      <c r="Y18" s="149" t="e">
        <f>IF(VLOOKUP($E$1,ورقة4!$A$2:$AX$9812,41,0)=0,"",(VLOOKUP($E$1,ورقة4!$A$2:$AX$9812,41,0)))</f>
        <v>#N/A</v>
      </c>
      <c r="Z18" s="185" t="e">
        <f>IF(AND(AG18&lt;&gt;"",OR(AF18=1,AF18=2,AF18=3)),44,"")</f>
        <v>#N/A</v>
      </c>
      <c r="AA18" s="129" t="e">
        <f t="shared" si="11"/>
        <v>#N/A</v>
      </c>
      <c r="AB18" s="143">
        <v>805</v>
      </c>
      <c r="AC18" s="365" t="s">
        <v>232</v>
      </c>
      <c r="AD18" s="365"/>
      <c r="AE18" s="365"/>
      <c r="AF18" s="144"/>
      <c r="AG18" s="145" t="e">
        <f>IF(VLOOKUP($E$1,ورقة4!$A$2:$AX$9812,46,0)=0,"",(VLOOKUP($E$1,ورقة4!$A$2:$AX$9812,46,0)))</f>
        <v>#N/A</v>
      </c>
      <c r="AH18" s="402"/>
      <c r="AI18" s="402"/>
      <c r="AJ18" s="402"/>
      <c r="AK18" s="177"/>
      <c r="AL18" s="81" t="e">
        <f t="shared" si="7"/>
        <v>#N/A</v>
      </c>
      <c r="AM18" s="1">
        <v>11</v>
      </c>
      <c r="AU18" s="81">
        <v>14</v>
      </c>
      <c r="AV18" s="160">
        <v>305</v>
      </c>
      <c r="AW18" s="161" t="s">
        <v>286</v>
      </c>
      <c r="AX18" s="159">
        <f t="shared" si="12"/>
        <v>0</v>
      </c>
      <c r="AY18" s="159" t="e">
        <f>IF(VLOOKUP($E$1,ورقة4!$A$1:$AW$7968,MATCH(AV18,ورقة4!$A$1:$AW$1,0),0)="","",VLOOKUP($E$1,ورقة4!$A$1:$AW$7968,MATCH(AV18,ورقة4!$A$1:$AW$1,0),0))</f>
        <v>#N/A</v>
      </c>
      <c r="AZ18" s="52"/>
      <c r="BC18" s="201"/>
      <c r="BD18" s="201"/>
      <c r="BE18" s="52"/>
    </row>
    <row r="19" spans="1:57" ht="26.25" customHeight="1" x14ac:dyDescent="0.3">
      <c r="A19" s="41" t="e">
        <f>IF(AND(I19&lt;&gt;"",OR(H19=1,H19=2,H19=3)),14,"")</f>
        <v>#N/A</v>
      </c>
      <c r="B19" s="129" t="e">
        <f t="shared" si="8"/>
        <v>#N/A</v>
      </c>
      <c r="C19" s="143">
        <v>305</v>
      </c>
      <c r="D19" s="398" t="s">
        <v>286</v>
      </c>
      <c r="E19" s="398"/>
      <c r="F19" s="398"/>
      <c r="G19" s="398"/>
      <c r="H19" s="144"/>
      <c r="I19" s="149" t="e">
        <f>IF(VLOOKUP($E$1,ورقة4!$A$2:$AX$9812,16,0)=0,"",(VLOOKUP($E$1,ورقة4!$A$2:$AX$9812,16,0)))</f>
        <v>#N/A</v>
      </c>
      <c r="J19" s="193" t="e">
        <f>IF(AND(Q19&lt;&gt;"",OR(P19=1,P19=2,P19=3)),21,"")</f>
        <v>#N/A</v>
      </c>
      <c r="K19" s="129" t="e">
        <f t="shared" si="9"/>
        <v>#N/A</v>
      </c>
      <c r="L19" s="143">
        <v>405</v>
      </c>
      <c r="M19" s="398" t="s">
        <v>221</v>
      </c>
      <c r="N19" s="398"/>
      <c r="O19" s="398"/>
      <c r="P19" s="144"/>
      <c r="Q19" s="149" t="e">
        <f>IF(VLOOKUP($E$1,ورقة4!$A$2:$AX$9812,23,0)=0,"",(VLOOKUP($E$1,ورقة4!$A$2:$AX$9812,23,0)))</f>
        <v>#N/A</v>
      </c>
      <c r="R19" s="126" t="e">
        <f>IF(AND(Y19&lt;&gt;"",OR(X19=1,X19=2,X19=3)),40,"")</f>
        <v>#N/A</v>
      </c>
      <c r="S19" s="129" t="e">
        <f t="shared" si="10"/>
        <v>#N/A</v>
      </c>
      <c r="T19" s="143">
        <v>706</v>
      </c>
      <c r="U19" s="368" t="s">
        <v>228</v>
      </c>
      <c r="V19" s="368"/>
      <c r="W19" s="368"/>
      <c r="X19" s="144"/>
      <c r="Y19" s="149" t="e">
        <f>IF(VLOOKUP($E$1,ورقة4!$A$2:$AX$9812,42,0)=0,"",(VLOOKUP($E$1,ورقة4!$A$2:$AX$9812,42,0)))</f>
        <v>#N/A</v>
      </c>
      <c r="Z19" s="185" t="e">
        <f>IF(AND(AG19&lt;&gt;"",OR(AF19=1,AF19=2,AF19=3)),45,"")</f>
        <v>#N/A</v>
      </c>
      <c r="AA19" s="129" t="e">
        <f t="shared" si="11"/>
        <v>#N/A</v>
      </c>
      <c r="AB19" s="143">
        <v>806</v>
      </c>
      <c r="AC19" s="368" t="s">
        <v>233</v>
      </c>
      <c r="AD19" s="368"/>
      <c r="AE19" s="368"/>
      <c r="AF19" s="144"/>
      <c r="AG19" s="145" t="e">
        <f>IF(VLOOKUP($E$1,ورقة4!$A$2:$AX$9812,47,0)=0,"",(VLOOKUP($E$1,ورقة4!$A$2:$AX$9812,47,0)))</f>
        <v>#N/A</v>
      </c>
      <c r="AH19" s="402"/>
      <c r="AI19" s="402"/>
      <c r="AJ19" s="402"/>
      <c r="AK19" s="177"/>
      <c r="AL19" s="81" t="e">
        <f>IF(A17&lt;&gt;"",A17,"")</f>
        <v>#N/A</v>
      </c>
      <c r="AM19" s="1">
        <v>12</v>
      </c>
      <c r="AU19" s="81">
        <v>15</v>
      </c>
      <c r="AV19" s="160">
        <v>306</v>
      </c>
      <c r="AW19" s="161" t="s">
        <v>287</v>
      </c>
      <c r="AX19" s="159">
        <f t="shared" si="12"/>
        <v>0</v>
      </c>
      <c r="AY19" s="159" t="e">
        <f>IF(VLOOKUP($E$1,ورقة4!$A$1:$AW$7968,MATCH(AV19,ورقة4!$A$1:$AW$1,0),0)="","",VLOOKUP($E$1,ورقة4!$A$1:$AW$7968,MATCH(AV19,ورقة4!$A$1:$AW$1,0),0))</f>
        <v>#N/A</v>
      </c>
      <c r="AZ19" s="52"/>
      <c r="BC19" s="201"/>
      <c r="BD19" s="201"/>
      <c r="BE19" s="53"/>
    </row>
    <row r="20" spans="1:57" ht="26.25" customHeight="1" x14ac:dyDescent="0.3">
      <c r="A20" s="41" t="e">
        <f>IF(AND(I20&lt;&gt;"",OR(H20=1,H20=2,H20=3)),15,"")</f>
        <v>#N/A</v>
      </c>
      <c r="B20" s="129" t="e">
        <f t="shared" si="8"/>
        <v>#N/A</v>
      </c>
      <c r="C20" s="143">
        <v>306</v>
      </c>
      <c r="D20" s="398" t="s">
        <v>287</v>
      </c>
      <c r="E20" s="398"/>
      <c r="F20" s="398"/>
      <c r="G20" s="398"/>
      <c r="H20" s="144"/>
      <c r="I20" s="149" t="e">
        <f>IF(VLOOKUP($E$1,ورقة4!$A$2:$AX$9812,17,0)=0,"",(VLOOKUP($E$1,ورقة4!$A$2:$AX$9812,17,0)))</f>
        <v>#N/A</v>
      </c>
      <c r="J20" s="193" t="e">
        <f>IF(AND(Q20&lt;&gt;"",OR(P20=1,P20=2,P20=3)),22,"")</f>
        <v>#N/A</v>
      </c>
      <c r="K20" s="129" t="e">
        <f t="shared" si="9"/>
        <v>#N/A</v>
      </c>
      <c r="L20" s="143">
        <v>406</v>
      </c>
      <c r="M20" s="368" t="s">
        <v>222</v>
      </c>
      <c r="N20" s="368"/>
      <c r="O20" s="368"/>
      <c r="P20" s="144"/>
      <c r="Q20" s="149" t="e">
        <f>IF(VLOOKUP($E$1,ورقة4!$A$2:$AX$9812,24,0)=0,"",(VLOOKUP($E$1,ورقة4!$A$2:$AX$9812,24,0)))</f>
        <v>#N/A</v>
      </c>
      <c r="R20" s="126" t="e">
        <f>IF(AND(Y20&lt;&gt;"",OR(X20=1,X20=2,X20=3)),41,"")</f>
        <v>#N/A</v>
      </c>
      <c r="S20" s="129" t="e">
        <f t="shared" si="10"/>
        <v>#N/A</v>
      </c>
      <c r="T20" s="143">
        <v>707</v>
      </c>
      <c r="U20" s="394" t="s">
        <v>229</v>
      </c>
      <c r="V20" s="394"/>
      <c r="W20" s="394"/>
      <c r="X20" s="144"/>
      <c r="Y20" s="149" t="e">
        <f>IF(VLOOKUP($E$1,ورقة4!$A$2:$AX$9812,43,0)=0,"",(VLOOKUP($E$1,ورقة4!$A$2:$AX$9812,43,0)))</f>
        <v>#N/A</v>
      </c>
      <c r="Z20" s="185" t="e">
        <f>IF(AND(AG20&lt;&gt;"",OR(AF20=1,AF20=2,AF20=3)),46,"")</f>
        <v>#N/A</v>
      </c>
      <c r="AA20" s="129" t="e">
        <f t="shared" si="11"/>
        <v>#N/A</v>
      </c>
      <c r="AB20" s="143">
        <v>807</v>
      </c>
      <c r="AC20" s="365" t="s">
        <v>234</v>
      </c>
      <c r="AD20" s="365"/>
      <c r="AE20" s="365"/>
      <c r="AF20" s="144"/>
      <c r="AG20" s="145" t="e">
        <f>IF(VLOOKUP($E$1,ورقة4!$A$2:$AX$9812,48,0)=0,"",(VLOOKUP($E$1,ورقة4!$A$2:$AX$9812,48,0)))</f>
        <v>#N/A</v>
      </c>
      <c r="AH20" s="178"/>
      <c r="AI20" s="178"/>
      <c r="AJ20" s="178"/>
      <c r="AK20" s="177"/>
      <c r="AL20" s="81" t="e">
        <f t="shared" ref="AL20:AL25" si="13">IF(A18&lt;&gt;"",A18,"")</f>
        <v>#N/A</v>
      </c>
      <c r="AM20" s="1">
        <v>13</v>
      </c>
      <c r="AU20" s="81">
        <v>16</v>
      </c>
      <c r="AV20" s="160">
        <v>307</v>
      </c>
      <c r="AW20" s="161" t="s">
        <v>288</v>
      </c>
      <c r="AX20" s="159">
        <f t="shared" si="12"/>
        <v>0</v>
      </c>
      <c r="AY20" s="159" t="e">
        <f>IF(VLOOKUP($E$1,ورقة4!$A$1:$AW$7968,MATCH(AV20,ورقة4!$A$1:$AW$1,0),0)="","",VLOOKUP($E$1,ورقة4!$A$1:$AW$7968,MATCH(AV20,ورقة4!$A$1:$AW$1,0),0))</f>
        <v>#N/A</v>
      </c>
      <c r="AZ20" s="53"/>
      <c r="BC20" s="56"/>
      <c r="BD20" s="56"/>
      <c r="BE20" s="53"/>
    </row>
    <row r="21" spans="1:57" ht="26.25" customHeight="1" thickBot="1" x14ac:dyDescent="0.35">
      <c r="A21" s="41" t="e">
        <f>IF(AND(I21&lt;&gt;"",OR(H21=1,H21=2,H21=3)),16,"")</f>
        <v>#N/A</v>
      </c>
      <c r="B21" s="129" t="e">
        <f t="shared" si="8"/>
        <v>#N/A</v>
      </c>
      <c r="C21" s="143">
        <v>307</v>
      </c>
      <c r="D21" s="398" t="s">
        <v>288</v>
      </c>
      <c r="E21" s="398"/>
      <c r="F21" s="398"/>
      <c r="G21" s="398"/>
      <c r="H21" s="144"/>
      <c r="I21" s="149" t="e">
        <f>IF(VLOOKUP($E$1,ورقة4!$A$2:$AX$9812,18,0)=0,"",(VLOOKUP($E$1,ورقة4!$A$2:$AX$9812,18,0)))</f>
        <v>#N/A</v>
      </c>
      <c r="J21" s="193" t="e">
        <f>IF(AND(Q21&lt;&gt;"",OR(P21=1,P21=2,P21=3)),23,"")</f>
        <v>#N/A</v>
      </c>
      <c r="K21" s="129" t="e">
        <f t="shared" si="9"/>
        <v>#N/A</v>
      </c>
      <c r="L21" s="143">
        <v>407</v>
      </c>
      <c r="M21" s="368" t="s">
        <v>223</v>
      </c>
      <c r="N21" s="368"/>
      <c r="O21" s="368"/>
      <c r="P21" s="144"/>
      <c r="Q21" s="149" t="e">
        <f>IF(VLOOKUP($E$1,ورقة4!$A$2:$AX$9812,25,0)=0,"",(VLOOKUP($E$1,ورقة4!$A$2:$AX$9812,25,0)))</f>
        <v>#N/A</v>
      </c>
      <c r="R21" s="126" t="e">
        <f>IF(AND(Y21&lt;&gt;"",OR(X21=1,X21=2,X21=3)),42,"")</f>
        <v>#N/A</v>
      </c>
      <c r="S21" s="129" t="e">
        <f t="shared" si="10"/>
        <v>#N/A</v>
      </c>
      <c r="T21" s="146">
        <v>708</v>
      </c>
      <c r="U21" s="399" t="s">
        <v>230</v>
      </c>
      <c r="V21" s="399"/>
      <c r="W21" s="399"/>
      <c r="X21" s="144"/>
      <c r="Y21" s="150" t="e">
        <f>IF(VLOOKUP($E$1,ورقة4!$A$2:$AX$9812,44,0)=0,"",(VLOOKUP($E$1,ورقة4!$A$2:$AX$9812,44,0)))</f>
        <v>#N/A</v>
      </c>
      <c r="Z21" s="185" t="e">
        <f>IF(AND(AG21&lt;&gt;"",OR(AF21=1,AF21=2,AF21=3)),47,"")</f>
        <v>#N/A</v>
      </c>
      <c r="AA21" s="129" t="e">
        <f t="shared" si="11"/>
        <v>#N/A</v>
      </c>
      <c r="AB21" s="146">
        <v>808</v>
      </c>
      <c r="AC21" s="420" t="s">
        <v>235</v>
      </c>
      <c r="AD21" s="420"/>
      <c r="AE21" s="420"/>
      <c r="AF21" s="144"/>
      <c r="AG21" s="147" t="e">
        <f>IF(VLOOKUP($E$1,ورقة4!$A$2:$AX$9812,49,0)=0,"",(VLOOKUP($E$1,ورقة4!$A$2:$AX$9812,49,0)))</f>
        <v>#N/A</v>
      </c>
      <c r="AH21" s="178"/>
      <c r="AI21" s="178"/>
      <c r="AJ21" s="178"/>
      <c r="AK21" s="177"/>
      <c r="AL21" s="81" t="e">
        <f t="shared" si="13"/>
        <v>#N/A</v>
      </c>
      <c r="AM21" s="1">
        <v>14</v>
      </c>
      <c r="AU21" s="81">
        <v>17</v>
      </c>
      <c r="AV21" s="160">
        <v>308</v>
      </c>
      <c r="AW21" s="161" t="s">
        <v>289</v>
      </c>
      <c r="AX21" s="159">
        <f t="shared" si="12"/>
        <v>0</v>
      </c>
      <c r="AY21" s="159" t="e">
        <f>IF(VLOOKUP($E$1,ورقة4!$A$1:$AW$7968,MATCH(AV21,ورقة4!$A$1:$AW$1,0),0)="","",VLOOKUP($E$1,ورقة4!$A$1:$AW$7968,MATCH(AV21,ورقة4!$A$1:$AW$1,0),0))</f>
        <v>#N/A</v>
      </c>
      <c r="AZ21" s="53"/>
      <c r="BC21" s="56"/>
      <c r="BD21" s="56"/>
      <c r="BE21" s="52"/>
    </row>
    <row r="22" spans="1:57" ht="20.25" customHeight="1" x14ac:dyDescent="0.3">
      <c r="A22" s="41" t="e">
        <f>IF(AND(I22&lt;&gt;"",OR(H22=1,H22=2,H22=3)),17,"")</f>
        <v>#N/A</v>
      </c>
      <c r="B22" s="129" t="e">
        <f t="shared" si="8"/>
        <v>#N/A</v>
      </c>
      <c r="C22" s="143">
        <v>308</v>
      </c>
      <c r="D22" s="398" t="s">
        <v>289</v>
      </c>
      <c r="E22" s="398"/>
      <c r="F22" s="398"/>
      <c r="G22" s="398"/>
      <c r="H22" s="144"/>
      <c r="I22" s="149" t="e">
        <f>IF(VLOOKUP($E$1,ورقة4!$A$2:$AX$9812,19,0)=0,"",(VLOOKUP($E$1,ورقة4!$A$2:$AX$9812,19,0)))</f>
        <v>#N/A</v>
      </c>
      <c r="J22" s="193" t="e">
        <f>IF(AND(Q22&lt;&gt;"",OR(P22=1,P22=2,P22=3)),24,"")</f>
        <v>#N/A</v>
      </c>
      <c r="K22" s="129" t="e">
        <f t="shared" si="9"/>
        <v>#N/A</v>
      </c>
      <c r="L22" s="143">
        <v>408</v>
      </c>
      <c r="M22" s="419" t="s">
        <v>224</v>
      </c>
      <c r="N22" s="419"/>
      <c r="O22" s="419"/>
      <c r="P22" s="144"/>
      <c r="Q22" s="149" t="e">
        <f>IF(VLOOKUP($E$1,ورقة4!$A$2:$AX$9812,26,0)=0,"",(VLOOKUP($E$1,ورقة4!$A$2:$AX$9812,26,0)))</f>
        <v>#N/A</v>
      </c>
      <c r="R22" s="126"/>
      <c r="S22" s="129"/>
      <c r="T22" s="421"/>
      <c r="U22" s="421"/>
      <c r="V22" s="421"/>
      <c r="W22" s="421"/>
      <c r="X22" s="421"/>
      <c r="Y22" s="421"/>
      <c r="Z22" s="421"/>
      <c r="AA22" s="421"/>
      <c r="AB22" s="421"/>
      <c r="AC22" s="421"/>
      <c r="AD22" s="421"/>
      <c r="AE22" s="421"/>
      <c r="AF22" s="422"/>
      <c r="AG22" s="42"/>
      <c r="AH22" s="178"/>
      <c r="AI22" s="178"/>
      <c r="AJ22" s="178"/>
      <c r="AK22" s="177"/>
      <c r="AL22" s="81" t="e">
        <f t="shared" si="13"/>
        <v>#N/A</v>
      </c>
      <c r="AM22" s="1">
        <v>15</v>
      </c>
      <c r="AU22" s="81">
        <v>18</v>
      </c>
      <c r="AV22" s="160">
        <v>309</v>
      </c>
      <c r="AW22" s="161" t="s">
        <v>290</v>
      </c>
      <c r="AX22" s="159">
        <f t="shared" si="12"/>
        <v>0</v>
      </c>
      <c r="AY22" s="159" t="e">
        <f>IF(VLOOKUP($E$1,ورقة4!$A$1:$AW$7968,MATCH(AV22,ورقة4!$A$1:$AW$1,0),0)="","",VLOOKUP($E$1,ورقة4!$A$1:$AW$7968,MATCH(AV22,ورقة4!$A$1:$AW$1,0),0))</f>
        <v>#N/A</v>
      </c>
      <c r="AZ22" s="52"/>
      <c r="BC22" s="201"/>
      <c r="BD22" s="201"/>
      <c r="BE22" s="52"/>
    </row>
    <row r="23" spans="1:57" ht="17.399999999999999" thickBot="1" x14ac:dyDescent="0.35">
      <c r="A23" s="41" t="e">
        <f>IF(AND(I23&lt;&gt;"",OR(H23=1,H23=2,H23=3)),18,"")</f>
        <v>#N/A</v>
      </c>
      <c r="B23" s="129" t="e">
        <f t="shared" si="8"/>
        <v>#N/A</v>
      </c>
      <c r="C23" s="146">
        <v>309</v>
      </c>
      <c r="D23" s="401" t="s">
        <v>290</v>
      </c>
      <c r="E23" s="401"/>
      <c r="F23" s="401"/>
      <c r="G23" s="401"/>
      <c r="H23" s="144"/>
      <c r="I23" s="150" t="e">
        <f>IF(VLOOKUP($E$1,ورقة4!$A$2:$AX$9812,20,0)=0,"",(VLOOKUP($E$1,ورقة4!$A$2:$AX$9812,20,0)))</f>
        <v>#N/A</v>
      </c>
      <c r="J23" s="193" t="e">
        <f>IF(AND(Q23&lt;&gt;"",OR(P23=1,P23=2,P23=3)),25,"")</f>
        <v>#N/A</v>
      </c>
      <c r="K23" s="129" t="e">
        <f t="shared" si="9"/>
        <v>#N/A</v>
      </c>
      <c r="L23" s="146">
        <v>409</v>
      </c>
      <c r="M23" s="418" t="s">
        <v>225</v>
      </c>
      <c r="N23" s="418"/>
      <c r="O23" s="418"/>
      <c r="P23" s="144"/>
      <c r="Q23" s="150" t="e">
        <f>IF(VLOOKUP($E$1,ورقة4!$A$2:$AX$9812,27,0)=0,"",(VLOOKUP($E$1,ورقة4!$A$2:$AX$9812,27,0)))</f>
        <v>#N/A</v>
      </c>
      <c r="R23" s="134"/>
      <c r="S23" s="131"/>
      <c r="T23" s="421"/>
      <c r="U23" s="421"/>
      <c r="V23" s="421"/>
      <c r="W23" s="421"/>
      <c r="X23" s="421"/>
      <c r="Y23" s="421"/>
      <c r="Z23" s="421"/>
      <c r="AA23" s="421"/>
      <c r="AB23" s="421"/>
      <c r="AC23" s="421"/>
      <c r="AD23" s="421"/>
      <c r="AE23" s="421"/>
      <c r="AF23" s="422"/>
      <c r="AG23" s="42"/>
      <c r="AH23" s="178"/>
      <c r="AI23" s="178"/>
      <c r="AJ23" s="178"/>
      <c r="AK23" s="177"/>
      <c r="AL23" s="81" t="e">
        <f t="shared" si="13"/>
        <v>#N/A</v>
      </c>
      <c r="AM23" s="1">
        <v>16</v>
      </c>
      <c r="AU23" s="81">
        <v>19</v>
      </c>
      <c r="AV23" s="140">
        <v>403</v>
      </c>
      <c r="AW23" s="152" t="s">
        <v>219</v>
      </c>
      <c r="AX23" s="110">
        <f>P17</f>
        <v>0</v>
      </c>
      <c r="AY23" s="159" t="e">
        <f>IF(VLOOKUP($E$1,ورقة4!$A$1:$AW$7968,MATCH(AV23,ورقة4!$A$1:$AW$1,0),0)="","",VLOOKUP($E$1,ورقة4!$A$1:$AW$7968,MATCH(AV23,ورقة4!$A$1:$AW$1,0),0))</f>
        <v>#N/A</v>
      </c>
      <c r="AZ23" s="52"/>
      <c r="BC23" s="201"/>
      <c r="BD23" s="201"/>
      <c r="BE23" s="52"/>
    </row>
    <row r="24" spans="1:57" ht="17.399999999999999" hidden="1" thickBot="1" x14ac:dyDescent="0.35">
      <c r="A24" s="41"/>
      <c r="B24" s="129" t="e">
        <f>SUM(B17:B23)</f>
        <v>#N/A</v>
      </c>
      <c r="C24" s="47"/>
      <c r="D24" s="48"/>
      <c r="E24" s="48"/>
      <c r="F24" s="48"/>
      <c r="G24" s="148">
        <f>COUNTIFS(I17:I23,1,H17:H23,1)</f>
        <v>0</v>
      </c>
      <c r="H24" s="130">
        <f>COUNTIFS(I17:I23,1,H17:H23,2)</f>
        <v>0</v>
      </c>
      <c r="I24" s="109">
        <f>COUNTIFS(I17:I23,1,H17:H23,3)</f>
        <v>0</v>
      </c>
      <c r="J24" s="193"/>
      <c r="K24" s="129" t="e">
        <f>SUM(K17:K23)</f>
        <v>#N/A</v>
      </c>
      <c r="L24" s="47"/>
      <c r="M24" s="48"/>
      <c r="N24" s="48"/>
      <c r="O24" s="148">
        <f>COUNTIFS(Q17:Q23,1,P17:P23,1)</f>
        <v>0</v>
      </c>
      <c r="P24" s="130">
        <f>COUNTIFS(Q17:Q23,1,P17:P23,2)</f>
        <v>0</v>
      </c>
      <c r="Q24" s="42">
        <f>COUNTIFS(Q17:Q23,1,P17:P23,3)</f>
        <v>0</v>
      </c>
      <c r="R24" s="135"/>
      <c r="S24" s="31" t="e">
        <f>SUM(S17:S21)</f>
        <v>#N/A</v>
      </c>
      <c r="T24" s="138"/>
      <c r="U24" s="44"/>
      <c r="V24" s="44"/>
      <c r="W24" s="133">
        <f>COUNTIFS(Y17:Y21,1,X17:X21,1)</f>
        <v>0</v>
      </c>
      <c r="X24" s="130">
        <f>COUNTIFS(Y17:Y21,1,X17:X21,2)</f>
        <v>0</v>
      </c>
      <c r="Y24" s="42">
        <f>COUNTIFS(Y17:Y21,1,X17:X21,3)</f>
        <v>0</v>
      </c>
      <c r="Z24" s="115"/>
      <c r="AA24" s="31" t="e">
        <f>SUM(AA17:AA21)</f>
        <v>#N/A</v>
      </c>
      <c r="AB24" s="44"/>
      <c r="AC24" s="44"/>
      <c r="AD24" s="44"/>
      <c r="AE24" s="133">
        <f>COUNTIFS(AG17:AG21,1,AF17:AF21,1)</f>
        <v>0</v>
      </c>
      <c r="AF24" s="130">
        <f>COUNTIFS(AG17:AG21,1,AF17:AF21,2)</f>
        <v>0</v>
      </c>
      <c r="AG24" s="42">
        <f>COUNTIFS(AG17:AG21,1,AF17:AF21,3)</f>
        <v>0</v>
      </c>
      <c r="AH24" s="178"/>
      <c r="AI24" s="178"/>
      <c r="AJ24" s="178"/>
      <c r="AK24" s="177"/>
      <c r="AL24" s="81" t="e">
        <f t="shared" si="13"/>
        <v>#N/A</v>
      </c>
      <c r="AM24" s="1">
        <v>17</v>
      </c>
      <c r="AU24" s="81">
        <v>20</v>
      </c>
      <c r="AV24" s="140">
        <v>404</v>
      </c>
      <c r="AW24" s="152" t="s">
        <v>220</v>
      </c>
      <c r="AX24" s="110">
        <f t="shared" ref="AX24:AX29" si="14">P18</f>
        <v>0</v>
      </c>
      <c r="AY24" s="159" t="e">
        <f>IF(VLOOKUP($E$1,ورقة4!$A$1:$AW$7968,MATCH(AV24,ورقة4!$A$1:$AW$1,0),0)="","",VLOOKUP($E$1,ورقة4!$A$1:$AW$7968,MATCH(AV24,ورقة4!$A$1:$AW$1,0),0))</f>
        <v>#N/A</v>
      </c>
      <c r="AZ24" s="52"/>
      <c r="BC24" s="201"/>
      <c r="BD24" s="201"/>
    </row>
    <row r="25" spans="1:57" ht="16.8" hidden="1" x14ac:dyDescent="0.3">
      <c r="B25" s="23"/>
      <c r="D25" s="39"/>
      <c r="E25" s="39"/>
      <c r="F25" s="39"/>
      <c r="G25" s="39"/>
      <c r="H25" s="23"/>
      <c r="I25" s="109"/>
      <c r="J25" s="193"/>
      <c r="K25" s="129"/>
      <c r="P25" s="130"/>
      <c r="Q25" s="42"/>
      <c r="R25" s="135"/>
      <c r="S25" s="129"/>
      <c r="T25" s="35" t="e">
        <f>B15+B24+K15+K24+S15+S24+AA15+AA24</f>
        <v>#N/A</v>
      </c>
      <c r="U25" s="36"/>
      <c r="V25" s="36"/>
      <c r="W25" s="36"/>
      <c r="X25" s="136"/>
      <c r="Y25" s="43"/>
      <c r="Z25" s="37"/>
      <c r="AA25" s="31"/>
      <c r="AB25" s="36"/>
      <c r="AC25" s="36"/>
      <c r="AD25" s="36"/>
      <c r="AE25" s="36"/>
      <c r="AF25" s="136"/>
      <c r="AG25" s="43"/>
      <c r="AH25" s="178"/>
      <c r="AI25" s="178"/>
      <c r="AJ25" s="178"/>
      <c r="AK25" s="177"/>
      <c r="AL25" s="81" t="e">
        <f t="shared" si="13"/>
        <v>#N/A</v>
      </c>
      <c r="AM25" s="1">
        <v>18</v>
      </c>
      <c r="AU25" s="81">
        <v>21</v>
      </c>
      <c r="AV25" s="140">
        <v>405</v>
      </c>
      <c r="AW25" s="152" t="s">
        <v>221</v>
      </c>
      <c r="AX25" s="110">
        <f t="shared" si="14"/>
        <v>0</v>
      </c>
      <c r="AY25" s="159" t="e">
        <f>IF(VLOOKUP($E$1,ورقة4!$A$1:$AW$7968,MATCH(AV25,ورقة4!$A$1:$AW$1,0),0)="","",VLOOKUP($E$1,ورقة4!$A$1:$AW$7968,MATCH(AV25,ورقة4!$A$1:$AW$1,0),0))</f>
        <v>#N/A</v>
      </c>
      <c r="AZ25" s="52"/>
      <c r="BC25" s="52"/>
      <c r="BD25" s="52"/>
    </row>
    <row r="26" spans="1:57" ht="17.399999999999999" hidden="1" thickBot="1" x14ac:dyDescent="0.35">
      <c r="I26" s="195"/>
      <c r="J26" s="134"/>
      <c r="S26" s="129"/>
      <c r="AH26" s="177"/>
      <c r="AI26" s="177"/>
      <c r="AJ26" s="177"/>
      <c r="AK26" s="177"/>
      <c r="AL26" s="81" t="e">
        <f>IF(J17&lt;&gt;"",J17,"")</f>
        <v>#N/A</v>
      </c>
      <c r="AM26" s="1">
        <v>19</v>
      </c>
      <c r="AU26" s="81">
        <v>22</v>
      </c>
      <c r="AV26" s="140">
        <v>406</v>
      </c>
      <c r="AW26" s="152" t="s">
        <v>222</v>
      </c>
      <c r="AX26" s="110">
        <f t="shared" si="14"/>
        <v>0</v>
      </c>
      <c r="AY26" s="159" t="e">
        <f>IF(VLOOKUP($E$1,ورقة4!$A$1:$AW$7968,MATCH(AV26,ورقة4!$A$1:$AW$1,0),0)="","",VLOOKUP($E$1,ورقة4!$A$1:$AW$7968,MATCH(AV26,ورقة4!$A$1:$AW$1,0),0))</f>
        <v>#N/A</v>
      </c>
      <c r="AZ26" s="52"/>
      <c r="BA26" s="1"/>
      <c r="BB26" s="1"/>
      <c r="BC26" s="52"/>
      <c r="BD26" s="52"/>
    </row>
    <row r="27" spans="1:57" ht="18" thickTop="1" thickBot="1" x14ac:dyDescent="0.35">
      <c r="C27" s="423" t="str">
        <f>IF(E3="أنثى","منقطعة عن التسجيل في","منقطع عن التسجيل في")</f>
        <v>منقطع عن التسجيل في</v>
      </c>
      <c r="D27" s="423"/>
      <c r="E27" s="423"/>
      <c r="F27" s="423"/>
      <c r="G27" s="423"/>
      <c r="H27" s="423"/>
      <c r="L27" s="417" t="s">
        <v>27</v>
      </c>
      <c r="M27" s="417"/>
      <c r="N27" s="426" t="e">
        <f>IF(E2="الرابعة حديث",7000,0)</f>
        <v>#N/A</v>
      </c>
      <c r="O27" s="426"/>
      <c r="P27" s="426"/>
      <c r="Q27" s="426"/>
      <c r="R27" s="426"/>
      <c r="T27" s="417" t="s">
        <v>938</v>
      </c>
      <c r="U27" s="417"/>
      <c r="V27" s="417"/>
      <c r="W27" s="427" t="e">
        <f>IF(I8="A",COUNT(B28:B33)*15000,IF(K5=AO4,COUNT(B28:B33)*1500,IF(OR(K5=AO1,K5=AO2,K5=AO5,K5=AO8),COUNT(B28:B33)*12000,IF(OR(K5=AO3,K5=AO6),COUNT(B28:B33)*7500,COUNT(B28:B33)*15000))))</f>
        <v>#N/A</v>
      </c>
      <c r="X27" s="427"/>
      <c r="Y27" s="427"/>
      <c r="Z27" s="417" t="s">
        <v>133</v>
      </c>
      <c r="AA27" s="417"/>
      <c r="AB27" s="417"/>
      <c r="AC27" s="417"/>
      <c r="AD27" s="427" t="e">
        <f>VLOOKUP(E1,ورقة2!A1:U9000,21,0)</f>
        <v>#N/A</v>
      </c>
      <c r="AE27" s="427"/>
      <c r="AF27" s="427"/>
      <c r="AG27" s="427"/>
      <c r="AH27" s="177"/>
      <c r="AI27" s="177"/>
      <c r="AJ27" s="177"/>
      <c r="AK27" s="177"/>
      <c r="AL27" s="81" t="e">
        <f t="shared" ref="AL27:AL32" si="15">IF(J18&lt;&gt;"",J18,"")</f>
        <v>#N/A</v>
      </c>
      <c r="AM27" s="1">
        <v>20</v>
      </c>
      <c r="AU27" s="81">
        <v>23</v>
      </c>
      <c r="AV27" s="140">
        <v>407</v>
      </c>
      <c r="AW27" s="152" t="s">
        <v>223</v>
      </c>
      <c r="AX27" s="110">
        <f t="shared" si="14"/>
        <v>0</v>
      </c>
      <c r="AY27" s="159" t="e">
        <f>IF(VLOOKUP($E$1,ورقة4!$A$1:$AW$7968,MATCH(AV27,ورقة4!$A$1:$AW$1,0),0)="","",VLOOKUP($E$1,ورقة4!$A$1:$AW$7968,MATCH(AV27,ورقة4!$A$1:$AW$1,0),0))</f>
        <v>#N/A</v>
      </c>
      <c r="AZ27" s="52"/>
      <c r="BA27" s="1"/>
      <c r="BB27" s="1"/>
      <c r="BC27" s="53"/>
      <c r="BD27" s="53"/>
    </row>
    <row r="28" spans="1:57" ht="21.75" customHeight="1" thickTop="1" thickBot="1" x14ac:dyDescent="0.35">
      <c r="B28" s="1" t="str">
        <f>IFERROR(SMALL($C$35:$C$40,AM8),"")</f>
        <v/>
      </c>
      <c r="C28" s="423" t="str">
        <f>IF(B28&lt;&gt;"",VLOOKUP(B28,$C$35:$D$40,2,0),"")</f>
        <v/>
      </c>
      <c r="D28" s="423"/>
      <c r="E28" s="423"/>
      <c r="F28" s="423"/>
      <c r="G28" s="423"/>
      <c r="H28" s="423"/>
      <c r="L28" s="428" t="s">
        <v>939</v>
      </c>
      <c r="M28" s="428"/>
      <c r="N28" s="426" t="e">
        <f>IF(Z28="ضعف الرسوم",T25*2,T25)</f>
        <v>#N/A</v>
      </c>
      <c r="O28" s="426"/>
      <c r="P28" s="426"/>
      <c r="Q28" s="426"/>
      <c r="R28" s="426"/>
      <c r="T28" s="417" t="s">
        <v>25</v>
      </c>
      <c r="U28" s="417"/>
      <c r="V28" s="417"/>
      <c r="W28" s="429" t="e">
        <f>N27+W27+AD27+N28-AI5</f>
        <v>#N/A</v>
      </c>
      <c r="X28" s="429"/>
      <c r="Y28" s="188"/>
      <c r="Z28" s="424" t="e">
        <f>'إدخال البيانات'!F1</f>
        <v>#N/A</v>
      </c>
      <c r="AA28" s="424"/>
      <c r="AB28" s="424"/>
      <c r="AC28" s="424"/>
      <c r="AD28" s="424"/>
      <c r="AE28" s="424"/>
      <c r="AF28" s="424"/>
      <c r="AG28" s="189"/>
      <c r="AH28" s="177"/>
      <c r="AI28" s="177"/>
      <c r="AJ28" s="177"/>
      <c r="AK28" s="177"/>
      <c r="AL28" s="81" t="e">
        <f t="shared" si="15"/>
        <v>#N/A</v>
      </c>
      <c r="AM28" s="1">
        <v>21</v>
      </c>
      <c r="AU28" s="81">
        <v>24</v>
      </c>
      <c r="AV28" s="153">
        <v>408</v>
      </c>
      <c r="AW28" s="154" t="s">
        <v>224</v>
      </c>
      <c r="AX28" s="110">
        <f t="shared" si="14"/>
        <v>0</v>
      </c>
      <c r="AY28" s="159" t="e">
        <f>IF(VLOOKUP($E$1,ورقة4!$A$1:$AW$7968,MATCH(AV28,ورقة4!$A$1:$AW$1,0),0)="","",VLOOKUP($E$1,ورقة4!$A$1:$AW$7968,MATCH(AV28,ورقة4!$A$1:$AW$1,0),0))</f>
        <v>#N/A</v>
      </c>
      <c r="AZ28" s="52"/>
      <c r="BA28" s="1"/>
      <c r="BB28" s="1"/>
      <c r="BC28" s="53"/>
      <c r="BD28" s="53"/>
    </row>
    <row r="29" spans="1:57" ht="21.75" customHeight="1" thickTop="1" thickBot="1" x14ac:dyDescent="0.35">
      <c r="B29" s="1" t="str">
        <f t="shared" ref="B29:B33" si="16">IFERROR(SMALL($C$35:$C$40,AM9),"")</f>
        <v/>
      </c>
      <c r="C29" s="423" t="str">
        <f t="shared" ref="C29:C32" si="17">IF(B29&lt;&gt;"",VLOOKUP(B29,$C$35:$D$40,2,0),"")</f>
        <v/>
      </c>
      <c r="D29" s="423"/>
      <c r="E29" s="423"/>
      <c r="F29" s="423"/>
      <c r="G29" s="423"/>
      <c r="H29" s="423"/>
      <c r="L29" s="417" t="s">
        <v>22</v>
      </c>
      <c r="M29" s="417"/>
      <c r="N29" s="430" t="s">
        <v>147</v>
      </c>
      <c r="O29" s="430"/>
      <c r="P29" s="430"/>
      <c r="Q29" s="430"/>
      <c r="R29" s="430"/>
      <c r="T29" s="417" t="s">
        <v>26</v>
      </c>
      <c r="U29" s="417"/>
      <c r="V29" s="417"/>
      <c r="W29" s="431" t="e">
        <f>IF(N29="نعم",(الإستمارة!T1+الإستمارة!T2)+AD27+(W28-(الإستمارة!T1+الإستمارة!T2)-AD27)/2,W28)</f>
        <v>#N/A</v>
      </c>
      <c r="X29" s="431"/>
      <c r="Y29" s="431"/>
      <c r="Z29" s="417" t="s">
        <v>28</v>
      </c>
      <c r="AA29" s="417"/>
      <c r="AB29" s="417"/>
      <c r="AC29" s="417"/>
      <c r="AD29" s="427" t="e">
        <f>W28-W29</f>
        <v>#N/A</v>
      </c>
      <c r="AE29" s="427"/>
      <c r="AF29" s="427"/>
      <c r="AG29" s="427"/>
      <c r="AH29" s="177"/>
      <c r="AI29" s="177"/>
      <c r="AJ29" s="177"/>
      <c r="AK29" s="177"/>
      <c r="AL29" s="81" t="e">
        <f t="shared" si="15"/>
        <v>#N/A</v>
      </c>
      <c r="AM29" s="1">
        <v>22</v>
      </c>
      <c r="AU29" s="81">
        <v>25</v>
      </c>
      <c r="AV29" s="139">
        <v>409</v>
      </c>
      <c r="AW29" s="151" t="s">
        <v>225</v>
      </c>
      <c r="AX29" s="110">
        <f t="shared" si="14"/>
        <v>0</v>
      </c>
      <c r="AY29" s="159" t="e">
        <f>IF(VLOOKUP($E$1,ورقة4!$A$1:$AW$7968,MATCH(AV29,ورقة4!$A$1:$AW$1,0),0)="","",VLOOKUP($E$1,ورقة4!$A$1:$AW$7968,MATCH(AV29,ورقة4!$A$1:$AW$1,0),0))</f>
        <v>#N/A</v>
      </c>
      <c r="AZ29" s="52"/>
      <c r="BA29" s="1"/>
      <c r="BB29" s="1"/>
      <c r="BC29" s="53"/>
      <c r="BD29" s="53"/>
    </row>
    <row r="30" spans="1:57" ht="21.75" customHeight="1" thickTop="1" x14ac:dyDescent="0.3">
      <c r="B30" s="1" t="str">
        <f t="shared" si="16"/>
        <v/>
      </c>
      <c r="C30" s="423" t="str">
        <f t="shared" si="17"/>
        <v/>
      </c>
      <c r="D30" s="423"/>
      <c r="E30" s="423"/>
      <c r="F30" s="423"/>
      <c r="G30" s="423"/>
      <c r="H30" s="423"/>
      <c r="P30" s="415" t="s">
        <v>134</v>
      </c>
      <c r="Q30" s="415"/>
      <c r="R30" s="415"/>
      <c r="S30" s="415"/>
      <c r="T30" s="415"/>
      <c r="U30" s="415"/>
      <c r="V30" s="187">
        <f>G15+O15+W15+AE15+G24+O24+W24+AE24</f>
        <v>0</v>
      </c>
      <c r="W30" s="415" t="s">
        <v>135</v>
      </c>
      <c r="X30" s="415"/>
      <c r="Y30" s="415"/>
      <c r="Z30" s="415"/>
      <c r="AA30" s="415"/>
      <c r="AB30" s="187">
        <f>H15+P15+X15+AF15+H24+P24+X24+AF24</f>
        <v>0</v>
      </c>
      <c r="AC30" s="416" t="s">
        <v>136</v>
      </c>
      <c r="AD30" s="416"/>
      <c r="AE30" s="416"/>
      <c r="AF30" s="187">
        <f>I15+Q15+Y15+AG15+I24+Q24+Y24+AG24</f>
        <v>0</v>
      </c>
      <c r="AH30" s="177"/>
      <c r="AI30" s="177"/>
      <c r="AJ30" s="177"/>
      <c r="AK30" s="177"/>
      <c r="AL30" s="81" t="e">
        <f t="shared" si="15"/>
        <v>#N/A</v>
      </c>
      <c r="AM30" s="1">
        <v>23</v>
      </c>
      <c r="AU30" s="81">
        <v>26</v>
      </c>
      <c r="AV30" s="160">
        <v>504</v>
      </c>
      <c r="AW30" s="161" t="s">
        <v>207</v>
      </c>
      <c r="AX30" s="159">
        <f>X8</f>
        <v>0</v>
      </c>
      <c r="AY30" s="159" t="e">
        <f>IF(VLOOKUP($E$1,ورقة4!$A$1:$AW$7968,MATCH(AV30,ورقة4!$A$1:$AW$1,0),0)="","",VLOOKUP($E$1,ورقة4!$A$1:$AW$7968,MATCH(AV30,ورقة4!$A$1:$AW$1,0),0))</f>
        <v>#N/A</v>
      </c>
      <c r="AZ30" s="52"/>
      <c r="BA30" s="1"/>
      <c r="BB30" s="1"/>
      <c r="BC30" s="53"/>
      <c r="BD30" s="53"/>
    </row>
    <row r="31" spans="1:57" s="3" customFormat="1" ht="16.8" x14ac:dyDescent="0.3">
      <c r="B31" s="1" t="str">
        <f t="shared" si="16"/>
        <v/>
      </c>
      <c r="C31" s="423" t="str">
        <f t="shared" si="17"/>
        <v/>
      </c>
      <c r="D31" s="423"/>
      <c r="E31" s="423"/>
      <c r="F31" s="423"/>
      <c r="G31" s="423"/>
      <c r="H31" s="423"/>
      <c r="I31" s="190"/>
      <c r="J31" s="425" t="s">
        <v>940</v>
      </c>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190"/>
      <c r="AL31" s="81" t="e">
        <f t="shared" si="15"/>
        <v>#N/A</v>
      </c>
      <c r="AM31" s="1">
        <v>24</v>
      </c>
      <c r="AU31" s="81">
        <v>27</v>
      </c>
      <c r="AV31" s="160">
        <v>505</v>
      </c>
      <c r="AW31" s="161" t="s">
        <v>208</v>
      </c>
      <c r="AX31" s="159">
        <f t="shared" ref="AX31:AX35" si="18">X9</f>
        <v>0</v>
      </c>
      <c r="AY31" s="159" t="e">
        <f>IF(VLOOKUP($E$1,ورقة4!$A$1:$AW$7968,MATCH(AV31,ورقة4!$A$1:$AW$1,0),0)="","",VLOOKUP($E$1,ورقة4!$A$1:$AW$7968,MATCH(AV31,ورقة4!$A$1:$AW$1,0),0))</f>
        <v>#N/A</v>
      </c>
      <c r="AZ31" s="52"/>
      <c r="BC31" s="46"/>
      <c r="BD31" s="46"/>
    </row>
    <row r="32" spans="1:57" s="3" customFormat="1" ht="19.5" customHeight="1" x14ac:dyDescent="0.3">
      <c r="B32" s="1" t="str">
        <f t="shared" si="16"/>
        <v/>
      </c>
      <c r="C32" s="423" t="str">
        <f t="shared" si="17"/>
        <v/>
      </c>
      <c r="D32" s="423"/>
      <c r="E32" s="423"/>
      <c r="F32" s="423"/>
      <c r="G32" s="423"/>
      <c r="H32" s="423"/>
      <c r="I32" s="190"/>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c r="AG32" s="190"/>
      <c r="AL32" s="81" t="e">
        <f t="shared" si="15"/>
        <v>#N/A</v>
      </c>
      <c r="AM32" s="1">
        <v>25</v>
      </c>
      <c r="AU32" s="81">
        <v>28</v>
      </c>
      <c r="AV32" s="160">
        <v>506</v>
      </c>
      <c r="AW32" s="161" t="s">
        <v>209</v>
      </c>
      <c r="AX32" s="159">
        <f t="shared" si="18"/>
        <v>0</v>
      </c>
      <c r="AY32" s="159" t="e">
        <f>IF(VLOOKUP($E$1,ورقة4!$A$1:$AW$7968,MATCH(AV32,ورقة4!$A$1:$AW$1,0),0)="","",VLOOKUP($E$1,ورقة4!$A$1:$AW$7968,MATCH(AV32,ورقة4!$A$1:$AW$1,0),0))</f>
        <v>#N/A</v>
      </c>
      <c r="AZ32" s="52"/>
      <c r="BC32" s="46"/>
      <c r="BD32" s="46"/>
    </row>
    <row r="33" spans="2:56" s="3" customFormat="1" ht="17.25" customHeight="1" x14ac:dyDescent="0.3">
      <c r="B33" s="1" t="str">
        <f t="shared" si="16"/>
        <v/>
      </c>
      <c r="C33" s="423" t="str">
        <f>IF(B33&lt;&gt;"",VLOOKUP(B33,$C$35:$D$40,2,0),"")</f>
        <v/>
      </c>
      <c r="D33" s="423"/>
      <c r="E33" s="423"/>
      <c r="F33" s="423"/>
      <c r="G33" s="423"/>
      <c r="H33" s="423"/>
      <c r="J33" s="24"/>
      <c r="L33" s="4"/>
      <c r="M33" s="5"/>
      <c r="N33" s="5"/>
      <c r="O33" s="5"/>
      <c r="AL33" s="81" t="e">
        <f>IF(R8&lt;&gt;"",R8,"")</f>
        <v>#N/A</v>
      </c>
      <c r="AM33" s="1">
        <v>26</v>
      </c>
      <c r="AU33" s="81">
        <v>29</v>
      </c>
      <c r="AV33" s="160">
        <v>507</v>
      </c>
      <c r="AW33" s="161" t="s">
        <v>210</v>
      </c>
      <c r="AX33" s="159">
        <f t="shared" si="18"/>
        <v>0</v>
      </c>
      <c r="AY33" s="159" t="e">
        <f>IF(VLOOKUP($E$1,ورقة4!$A$1:$AW$7968,MATCH(AV33,ورقة4!$A$1:$AW$1,0),0)="","",VLOOKUP($E$1,ورقة4!$A$1:$AW$7968,MATCH(AV33,ورقة4!$A$1:$AW$1,0),0))</f>
        <v>#N/A</v>
      </c>
      <c r="AZ33" s="52"/>
      <c r="BC33" s="53"/>
      <c r="BD33" s="53"/>
    </row>
    <row r="34" spans="2:56" s="3" customFormat="1" ht="17.25" hidden="1" customHeight="1" x14ac:dyDescent="0.3">
      <c r="C34" s="5"/>
      <c r="D34" s="5"/>
      <c r="E34" s="5"/>
      <c r="F34" s="5"/>
      <c r="G34" s="5"/>
      <c r="J34" s="24"/>
      <c r="L34" s="4"/>
      <c r="M34" s="5"/>
      <c r="N34" s="5"/>
      <c r="O34" s="5"/>
      <c r="AL34" s="81" t="e">
        <f t="shared" ref="AL34:AL38" si="19">IF(R9&lt;&gt;"",R9,"")</f>
        <v>#N/A</v>
      </c>
      <c r="AM34" s="1">
        <v>27</v>
      </c>
      <c r="AU34" s="81">
        <v>30</v>
      </c>
      <c r="AV34" s="160">
        <v>508</v>
      </c>
      <c r="AW34" s="161" t="s">
        <v>211</v>
      </c>
      <c r="AX34" s="159">
        <f t="shared" si="18"/>
        <v>0</v>
      </c>
      <c r="AY34" s="159" t="e">
        <f>IF(VLOOKUP($E$1,ورقة4!$A$1:$AW$7968,MATCH(AV34,ورقة4!$A$1:$AW$1,0),0)="","",VLOOKUP($E$1,ورقة4!$A$1:$AW$7968,MATCH(AV34,ورقة4!$A$1:$AW$1,0),0))</f>
        <v>#N/A</v>
      </c>
      <c r="AZ34" s="52"/>
      <c r="BC34" s="46"/>
      <c r="BD34" s="46"/>
    </row>
    <row r="35" spans="2:56" s="3" customFormat="1" ht="16.8" hidden="1" x14ac:dyDescent="0.3">
      <c r="B35" s="23"/>
      <c r="C35" s="23" t="e">
        <f>IF(VLOOKUP($E$1,ورقة2!$A$1:$AA$9623,22,0)="منقطع",1,"")</f>
        <v>#N/A</v>
      </c>
      <c r="D35" s="23" t="s">
        <v>946</v>
      </c>
      <c r="E35" s="23"/>
      <c r="F35" s="23"/>
      <c r="G35" s="23"/>
      <c r="H35" s="23"/>
      <c r="I35" s="23"/>
      <c r="J35" s="23"/>
      <c r="K35" s="23"/>
      <c r="L35" s="23"/>
      <c r="M35" s="23"/>
      <c r="N35" s="23"/>
      <c r="O35" s="23"/>
      <c r="P35" s="23"/>
      <c r="Q35" s="23"/>
      <c r="AL35" s="81" t="e">
        <f t="shared" si="19"/>
        <v>#N/A</v>
      </c>
      <c r="AM35" s="1">
        <v>28</v>
      </c>
      <c r="AU35" s="81">
        <v>31</v>
      </c>
      <c r="AV35" s="160">
        <v>509</v>
      </c>
      <c r="AW35" s="161" t="s">
        <v>212</v>
      </c>
      <c r="AX35" s="159">
        <f t="shared" si="18"/>
        <v>0</v>
      </c>
      <c r="AY35" s="159" t="e">
        <f>IF(VLOOKUP($E$1,ورقة4!$A$1:$AW$7968,MATCH(AV35,ورقة4!$A$1:$AW$1,0),0)="","",VLOOKUP($E$1,ورقة4!$A$1:$AW$7968,MATCH(AV35,ورقة4!$A$1:$AW$1,0),0))</f>
        <v>#N/A</v>
      </c>
      <c r="AZ35" s="52"/>
      <c r="BC35" s="46"/>
      <c r="BD35" s="46"/>
    </row>
    <row r="36" spans="2:56" s="3" customFormat="1" ht="16.8" hidden="1" x14ac:dyDescent="0.3">
      <c r="C36" s="23" t="e">
        <f>IF(VLOOKUP($E$1,ورقة2!$A$1:$AA$9623,23,0)="منقطع",2,"")</f>
        <v>#N/A</v>
      </c>
      <c r="D36" s="23" t="s">
        <v>947</v>
      </c>
      <c r="E36" s="5"/>
      <c r="F36" s="5"/>
      <c r="G36" s="5"/>
      <c r="J36" s="24"/>
      <c r="L36" s="4"/>
      <c r="M36" s="5"/>
      <c r="N36" s="5"/>
      <c r="O36" s="5"/>
      <c r="AL36" s="81" t="e">
        <f t="shared" si="19"/>
        <v>#N/A</v>
      </c>
      <c r="AM36" s="1">
        <v>29</v>
      </c>
      <c r="AU36" s="81">
        <v>32</v>
      </c>
      <c r="AV36" s="140">
        <v>604</v>
      </c>
      <c r="AW36" s="152" t="s">
        <v>213</v>
      </c>
      <c r="AX36" s="110">
        <f>AF8</f>
        <v>0</v>
      </c>
      <c r="AY36" s="159" t="e">
        <f>IF(VLOOKUP($E$1,ورقة4!$A$1:$AW$7968,MATCH(AV36,ورقة4!$A$1:$AW$1,0),0)="","",VLOOKUP($E$1,ورقة4!$A$1:$AW$7968,MATCH(AV36,ورقة4!$A$1:$AW$1,0),0))</f>
        <v>#N/A</v>
      </c>
      <c r="AZ36" s="52"/>
      <c r="BC36" s="46"/>
      <c r="BD36" s="46"/>
    </row>
    <row r="37" spans="2:56" s="3" customFormat="1" ht="16.8" hidden="1" x14ac:dyDescent="0.3">
      <c r="C37" s="23" t="e">
        <f>IF(VLOOKUP($E$1,ورقة2!$A$1:$AA$9623,24,0)="منقطع",3,"")</f>
        <v>#N/A</v>
      </c>
      <c r="D37" s="23" t="s">
        <v>948</v>
      </c>
      <c r="E37" s="5"/>
      <c r="F37" s="5"/>
      <c r="G37" s="5"/>
      <c r="J37" s="24"/>
      <c r="L37" s="4"/>
      <c r="M37" s="5"/>
      <c r="N37" s="5"/>
      <c r="O37" s="5"/>
      <c r="AL37" s="81" t="e">
        <f t="shared" si="19"/>
        <v>#N/A</v>
      </c>
      <c r="AM37" s="1">
        <v>30</v>
      </c>
      <c r="AU37" s="81">
        <v>33</v>
      </c>
      <c r="AV37" s="140">
        <v>605</v>
      </c>
      <c r="AW37" s="152" t="s">
        <v>214</v>
      </c>
      <c r="AX37" s="110">
        <f t="shared" ref="AX37:AX41" si="20">AF9</f>
        <v>0</v>
      </c>
      <c r="AY37" s="159" t="e">
        <f>IF(VLOOKUP($E$1,ورقة4!$A$1:$AW$7968,MATCH(AV37,ورقة4!$A$1:$AW$1,0),0)="","",VLOOKUP($E$1,ورقة4!$A$1:$AW$7968,MATCH(AV37,ورقة4!$A$1:$AW$1,0),0))</f>
        <v>#N/A</v>
      </c>
      <c r="AZ37" s="52"/>
      <c r="BC37" s="46"/>
      <c r="BD37" s="46"/>
    </row>
    <row r="38" spans="2:56" s="3" customFormat="1" ht="19.5" hidden="1" customHeight="1" x14ac:dyDescent="0.3">
      <c r="C38" s="23" t="e">
        <f>IF(VLOOKUP($E$1,ورقة2!$A$1:$AA$9623,25,0)="منقطع",4,"")</f>
        <v>#N/A</v>
      </c>
      <c r="D38" s="23" t="s">
        <v>1081</v>
      </c>
      <c r="E38" s="5"/>
      <c r="F38" s="5"/>
      <c r="G38" s="5"/>
      <c r="J38" s="24"/>
      <c r="L38" s="4"/>
      <c r="M38" s="5"/>
      <c r="N38" s="5"/>
      <c r="O38" s="5"/>
      <c r="AL38" s="81" t="e">
        <f t="shared" si="19"/>
        <v>#N/A</v>
      </c>
      <c r="AM38" s="1">
        <v>31</v>
      </c>
      <c r="AU38" s="81">
        <v>34</v>
      </c>
      <c r="AV38" s="140">
        <v>606</v>
      </c>
      <c r="AW38" s="152" t="s">
        <v>215</v>
      </c>
      <c r="AX38" s="110">
        <f t="shared" si="20"/>
        <v>0</v>
      </c>
      <c r="AY38" s="159" t="e">
        <f>IF(VLOOKUP($E$1,ورقة4!$A$1:$AW$7968,MATCH(AV38,ورقة4!$A$1:$AW$1,0),0)="","",VLOOKUP($E$1,ورقة4!$A$1:$AW$7968,MATCH(AV38,ورقة4!$A$1:$AW$1,0),0))</f>
        <v>#N/A</v>
      </c>
      <c r="AZ38" s="52"/>
      <c r="BC38" s="46"/>
      <c r="BD38" s="46"/>
    </row>
    <row r="39" spans="2:56" s="3" customFormat="1" ht="17.25" hidden="1" customHeight="1" x14ac:dyDescent="0.3">
      <c r="C39" s="23" t="e">
        <f>IF(VLOOKUP($E$1,ورقة2!$A$1:$AA$9623,26,0)="منقطع",5,"")</f>
        <v>#N/A</v>
      </c>
      <c r="D39" s="23" t="s">
        <v>1465</v>
      </c>
      <c r="E39" s="5"/>
      <c r="F39" s="5"/>
      <c r="G39" s="5"/>
      <c r="J39" s="24"/>
      <c r="L39" s="4"/>
      <c r="M39" s="5"/>
      <c r="N39" s="5"/>
      <c r="O39" s="5"/>
      <c r="AL39" s="81" t="e">
        <f>IF(Z8&lt;&gt;"",Z8,"")</f>
        <v>#N/A</v>
      </c>
      <c r="AM39" s="1">
        <v>32</v>
      </c>
      <c r="AU39" s="81">
        <v>35</v>
      </c>
      <c r="AV39" s="140">
        <v>607</v>
      </c>
      <c r="AW39" s="152" t="s">
        <v>216</v>
      </c>
      <c r="AX39" s="110">
        <f t="shared" si="20"/>
        <v>0</v>
      </c>
      <c r="AY39" s="159" t="e">
        <f>IF(VLOOKUP($E$1,ورقة4!$A$1:$AW$7968,MATCH(AV39,ورقة4!$A$1:$AW$1,0),0)="","",VLOOKUP($E$1,ورقة4!$A$1:$AW$7968,MATCH(AV39,ورقة4!$A$1:$AW$1,0),0))</f>
        <v>#N/A</v>
      </c>
      <c r="AZ39" s="52"/>
      <c r="BC39" s="53"/>
      <c r="BD39" s="53"/>
    </row>
    <row r="40" spans="2:56" s="3" customFormat="1" ht="16.8" hidden="1" x14ac:dyDescent="0.3">
      <c r="C40" s="23" t="e">
        <f>IF(VLOOKUP($E$1,ورقة2!$A$1:$AA$9623,27,0)="منقطع",6,"")</f>
        <v>#N/A</v>
      </c>
      <c r="D40" s="23" t="s">
        <v>4095</v>
      </c>
      <c r="E40" s="5"/>
      <c r="F40" s="5"/>
      <c r="G40" s="5"/>
      <c r="J40" s="24"/>
      <c r="L40" s="4"/>
      <c r="M40" s="5"/>
      <c r="N40" s="5"/>
      <c r="O40" s="5"/>
      <c r="AL40" s="81" t="e">
        <f t="shared" ref="AL40:AL44" si="21">IF(Z9&lt;&gt;"",Z9,"")</f>
        <v>#N/A</v>
      </c>
      <c r="AM40" s="1">
        <v>33</v>
      </c>
      <c r="AU40" s="81">
        <v>36</v>
      </c>
      <c r="AV40" s="140">
        <v>608</v>
      </c>
      <c r="AW40" s="152" t="s">
        <v>217</v>
      </c>
      <c r="AX40" s="110">
        <f t="shared" si="20"/>
        <v>0</v>
      </c>
      <c r="AY40" s="159" t="e">
        <f>IF(VLOOKUP($E$1,ورقة4!$A$1:$AW$7968,MATCH(AV40,ورقة4!$A$1:$AW$1,0),0)="","",VLOOKUP($E$1,ورقة4!$A$1:$AW$7968,MATCH(AV40,ورقة4!$A$1:$AW$1,0),0))</f>
        <v>#N/A</v>
      </c>
      <c r="AZ40" s="52"/>
      <c r="BC40" s="46"/>
      <c r="BD40" s="46"/>
    </row>
    <row r="41" spans="2:56" s="3" customFormat="1" ht="16.8" hidden="1" x14ac:dyDescent="0.3">
      <c r="C41" s="4"/>
      <c r="D41" s="5"/>
      <c r="E41" s="5"/>
      <c r="F41" s="5"/>
      <c r="G41" s="5"/>
      <c r="J41" s="24"/>
      <c r="L41" s="4"/>
      <c r="M41" s="5"/>
      <c r="N41" s="5"/>
      <c r="O41" s="5"/>
      <c r="AL41" s="81" t="e">
        <f t="shared" si="21"/>
        <v>#N/A</v>
      </c>
      <c r="AM41" s="1">
        <v>34</v>
      </c>
      <c r="AU41" s="81">
        <v>37</v>
      </c>
      <c r="AV41" s="140">
        <v>609</v>
      </c>
      <c r="AW41" s="152" t="s">
        <v>218</v>
      </c>
      <c r="AX41" s="110">
        <f t="shared" si="20"/>
        <v>0</v>
      </c>
      <c r="AY41" s="159" t="e">
        <f>IF(VLOOKUP($E$1,ورقة4!$A$1:$AW$7968,MATCH(AV41,ورقة4!$A$1:$AW$1,0),0)="","",VLOOKUP($E$1,ورقة4!$A$1:$AW$7968,MATCH(AV41,ورقة4!$A$1:$AW$1,0),0))</f>
        <v>#N/A</v>
      </c>
      <c r="AZ41" s="52"/>
      <c r="BC41" s="46"/>
      <c r="BD41" s="46"/>
    </row>
    <row r="42" spans="2:56" s="3" customFormat="1" ht="17.25" hidden="1" customHeight="1" x14ac:dyDescent="0.3">
      <c r="B42" s="5"/>
      <c r="C42" s="5"/>
      <c r="D42" s="5"/>
      <c r="E42" s="6"/>
      <c r="H42" s="25"/>
      <c r="I42" s="25"/>
      <c r="J42" s="25"/>
      <c r="K42" s="25"/>
      <c r="L42" s="7"/>
      <c r="M42" s="7"/>
      <c r="N42" s="26"/>
      <c r="O42" s="26"/>
      <c r="P42" s="26"/>
      <c r="Q42" s="26"/>
      <c r="AL42" s="81" t="e">
        <f t="shared" si="21"/>
        <v>#N/A</v>
      </c>
      <c r="AM42" s="1">
        <v>35</v>
      </c>
      <c r="AU42" s="81">
        <v>38</v>
      </c>
      <c r="AV42" s="160">
        <v>704</v>
      </c>
      <c r="AW42" s="161" t="s">
        <v>226</v>
      </c>
      <c r="AX42" s="162">
        <f>X17</f>
        <v>0</v>
      </c>
      <c r="AY42" s="159" t="e">
        <f>IF(VLOOKUP($E$1,ورقة4!$A$1:$AW$7968,MATCH(AV42,ورقة4!$A$1:$AW$1,0),0)="","",VLOOKUP($E$1,ورقة4!$A$1:$AW$7968,MATCH(AV42,ورقة4!$A$1:$AW$1,0),0))</f>
        <v>#N/A</v>
      </c>
      <c r="AZ42" s="52"/>
      <c r="BC42" s="57"/>
      <c r="BD42" s="57"/>
    </row>
    <row r="43" spans="2:56" s="3" customFormat="1" ht="19.5" customHeight="1" x14ac:dyDescent="0.3">
      <c r="B43" s="8"/>
      <c r="C43" s="8"/>
      <c r="D43" s="5"/>
      <c r="E43" s="5"/>
      <c r="F43" s="5"/>
      <c r="H43" s="25"/>
      <c r="I43" s="25"/>
      <c r="J43" s="25"/>
      <c r="K43" s="25"/>
      <c r="L43" s="7"/>
      <c r="M43" s="7"/>
      <c r="N43" s="26"/>
      <c r="O43" s="26"/>
      <c r="P43" s="26"/>
      <c r="Q43" s="26"/>
      <c r="AL43" s="81" t="e">
        <f t="shared" si="21"/>
        <v>#N/A</v>
      </c>
      <c r="AM43" s="1">
        <v>36</v>
      </c>
      <c r="AU43" s="81">
        <v>39</v>
      </c>
      <c r="AV43" s="160">
        <v>705</v>
      </c>
      <c r="AW43" s="161" t="s">
        <v>227</v>
      </c>
      <c r="AX43" s="162">
        <f t="shared" ref="AX43:AX46" si="22">X18</f>
        <v>0</v>
      </c>
      <c r="AY43" s="159" t="e">
        <f>IF(VLOOKUP($E$1,ورقة4!$A$1:$AW$7968,MATCH(AV43,ورقة4!$A$1:$AW$1,0),0)="","",VLOOKUP($E$1,ورقة4!$A$1:$AW$7968,MATCH(AV43,ورقة4!$A$1:$AW$1,0),0))</f>
        <v>#N/A</v>
      </c>
      <c r="AZ43" s="52"/>
      <c r="BC43" s="46"/>
      <c r="BD43" s="46"/>
    </row>
    <row r="44" spans="2:56" s="3" customFormat="1" ht="17.399999999999999" x14ac:dyDescent="0.3">
      <c r="B44" s="9"/>
      <c r="C44" s="9"/>
      <c r="D44" s="9"/>
      <c r="E44" s="9"/>
      <c r="F44" s="9"/>
      <c r="G44" s="10"/>
      <c r="H44" s="8"/>
      <c r="I44" s="8"/>
      <c r="J44" s="8"/>
      <c r="K44" s="8"/>
      <c r="L44" s="5"/>
      <c r="M44" s="5"/>
      <c r="N44" s="26"/>
      <c r="O44" s="26"/>
      <c r="P44" s="26"/>
      <c r="Q44" s="26"/>
      <c r="AL44" s="81" t="e">
        <f t="shared" si="21"/>
        <v>#N/A</v>
      </c>
      <c r="AM44" s="1">
        <v>37</v>
      </c>
      <c r="AU44" s="81">
        <v>40</v>
      </c>
      <c r="AV44" s="160">
        <v>706</v>
      </c>
      <c r="AW44" s="161" t="s">
        <v>228</v>
      </c>
      <c r="AX44" s="162">
        <f t="shared" si="22"/>
        <v>0</v>
      </c>
      <c r="AY44" s="159" t="e">
        <f>IF(VLOOKUP($E$1,ورقة4!$A$1:$AW$7968,MATCH(AV44,ورقة4!$A$1:$AW$1,0),0)="","",VLOOKUP($E$1,ورقة4!$A$1:$AW$7968,MATCH(AV44,ورقة4!$A$1:$AW$1,0),0))</f>
        <v>#N/A</v>
      </c>
      <c r="AZ44" s="52"/>
      <c r="BC44" s="46"/>
      <c r="BD44" s="46"/>
    </row>
    <row r="45" spans="2:56" s="3" customFormat="1" ht="17.25" customHeight="1" x14ac:dyDescent="0.3">
      <c r="B45" s="5"/>
      <c r="C45" s="5"/>
      <c r="D45" s="5"/>
      <c r="G45" s="5"/>
      <c r="H45" s="5"/>
      <c r="I45" s="5"/>
      <c r="J45" s="5"/>
      <c r="K45" s="5"/>
      <c r="L45" s="5"/>
      <c r="M45" s="11"/>
      <c r="N45" s="26"/>
      <c r="O45" s="26"/>
      <c r="P45" s="26"/>
      <c r="Q45" s="26"/>
      <c r="AL45" s="81" t="e">
        <f>IF(R17&lt;&gt;"",R17,"")</f>
        <v>#N/A</v>
      </c>
      <c r="AM45" s="1">
        <v>38</v>
      </c>
      <c r="AU45" s="81">
        <v>41</v>
      </c>
      <c r="AV45" s="160">
        <v>707</v>
      </c>
      <c r="AW45" s="161" t="s">
        <v>229</v>
      </c>
      <c r="AX45" s="162">
        <f t="shared" si="22"/>
        <v>0</v>
      </c>
      <c r="AY45" s="159" t="e">
        <f>IF(VLOOKUP($E$1,ورقة4!$A$1:$AW$7968,MATCH(AV45,ورقة4!$A$1:$AW$1,0),0)="","",VLOOKUP($E$1,ورقة4!$A$1:$AW$7968,MATCH(AV45,ورقة4!$A$1:$AW$1,0),0))</f>
        <v>#N/A</v>
      </c>
      <c r="AZ45" s="52"/>
      <c r="BC45" s="53"/>
      <c r="BD45" s="53"/>
    </row>
    <row r="46" spans="2:56" s="3" customFormat="1" ht="19.5" customHeight="1" x14ac:dyDescent="0.3">
      <c r="B46" s="8"/>
      <c r="C46" s="10"/>
      <c r="D46" s="10"/>
      <c r="E46" s="10"/>
      <c r="F46" s="10"/>
      <c r="G46" s="5"/>
      <c r="H46" s="5"/>
      <c r="I46" s="5"/>
      <c r="J46" s="5"/>
      <c r="K46" s="5"/>
      <c r="L46" s="5"/>
      <c r="M46" s="7"/>
      <c r="N46" s="7"/>
      <c r="O46" s="12"/>
      <c r="P46" s="12"/>
      <c r="Q46" s="12"/>
      <c r="AL46" s="81" t="e">
        <f t="shared" ref="AL46:AL49" si="23">IF(R18&lt;&gt;"",R18,"")</f>
        <v>#N/A</v>
      </c>
      <c r="AM46" s="1">
        <v>39</v>
      </c>
      <c r="AU46" s="81">
        <v>42</v>
      </c>
      <c r="AV46" s="160">
        <v>708</v>
      </c>
      <c r="AW46" s="161" t="s">
        <v>230</v>
      </c>
      <c r="AX46" s="162">
        <f t="shared" si="22"/>
        <v>0</v>
      </c>
      <c r="AY46" s="159" t="e">
        <f>IF(VLOOKUP($E$1,ورقة4!$A$1:$AW$7968,MATCH(AV46,ورقة4!$A$1:$AW$1,0),0)="","",VLOOKUP($E$1,ورقة4!$A$1:$AW$7968,MATCH(AV46,ورقة4!$A$1:$AW$1,0),0))</f>
        <v>#N/A</v>
      </c>
      <c r="AZ46" s="52"/>
      <c r="BC46" s="46"/>
      <c r="BD46" s="46"/>
    </row>
    <row r="47" spans="2:56" s="3" customFormat="1" ht="19.5" customHeight="1" x14ac:dyDescent="0.3">
      <c r="AL47" s="81" t="e">
        <f t="shared" si="23"/>
        <v>#N/A</v>
      </c>
      <c r="AM47" s="1">
        <v>40</v>
      </c>
      <c r="AU47" s="81">
        <v>43</v>
      </c>
      <c r="AV47" s="140">
        <v>804</v>
      </c>
      <c r="AW47" s="152" t="s">
        <v>231</v>
      </c>
      <c r="AX47" s="124">
        <f>AF17</f>
        <v>0</v>
      </c>
      <c r="AY47" s="159" t="e">
        <f>IF(VLOOKUP($E$1,ورقة4!$A$1:$AW$7968,MATCH(AV47,ورقة4!$A$1:$AW$1,0),0)="","",VLOOKUP($E$1,ورقة4!$A$1:$AW$7968,MATCH(AV47,ورقة4!$A$1:$AW$1,0),0))</f>
        <v>#N/A</v>
      </c>
      <c r="AZ47" s="52"/>
      <c r="BC47" s="46"/>
      <c r="BD47" s="46"/>
    </row>
    <row r="48" spans="2:56" s="3" customFormat="1" ht="19.5" customHeight="1" x14ac:dyDescent="0.3">
      <c r="B48" s="27"/>
      <c r="C48" s="27"/>
      <c r="D48" s="27"/>
      <c r="E48" s="27"/>
      <c r="F48" s="27"/>
      <c r="G48" s="27"/>
      <c r="H48" s="27"/>
      <c r="I48" s="27"/>
      <c r="J48" s="27"/>
      <c r="K48" s="27"/>
      <c r="L48" s="27"/>
      <c r="M48" s="27"/>
      <c r="N48" s="27"/>
      <c r="O48" s="27"/>
      <c r="P48" s="27"/>
      <c r="Q48" s="27"/>
      <c r="AL48" s="81" t="e">
        <f t="shared" si="23"/>
        <v>#N/A</v>
      </c>
      <c r="AM48" s="1">
        <v>41</v>
      </c>
      <c r="AU48" s="81">
        <v>44</v>
      </c>
      <c r="AV48" s="140">
        <v>805</v>
      </c>
      <c r="AW48" s="152" t="s">
        <v>232</v>
      </c>
      <c r="AX48" s="124">
        <f t="shared" ref="AX48:AX51" si="24">AF18</f>
        <v>0</v>
      </c>
      <c r="AY48" s="159" t="e">
        <f>IF(VLOOKUP($E$1,ورقة4!$A$1:$AW$7968,MATCH(AV48,ورقة4!$A$1:$AW$1,0),0)="","",VLOOKUP($E$1,ورقة4!$A$1:$AW$7968,MATCH(AV48,ورقة4!$A$1:$AW$1,0),0))</f>
        <v>#N/A</v>
      </c>
      <c r="AZ48" s="52"/>
      <c r="BC48" s="46"/>
      <c r="BD48" s="46"/>
    </row>
    <row r="49" spans="2:56" s="3" customFormat="1" ht="17.25" customHeight="1" x14ac:dyDescent="0.3">
      <c r="B49" s="27"/>
      <c r="C49" s="27"/>
      <c r="D49" s="27"/>
      <c r="E49" s="27"/>
      <c r="F49" s="27"/>
      <c r="G49" s="27"/>
      <c r="H49" s="27"/>
      <c r="I49" s="27"/>
      <c r="J49" s="27"/>
      <c r="K49" s="27"/>
      <c r="L49" s="27"/>
      <c r="M49" s="27"/>
      <c r="N49" s="27"/>
      <c r="O49" s="27"/>
      <c r="P49" s="27"/>
      <c r="Q49" s="27"/>
      <c r="AL49" s="81" t="e">
        <f t="shared" si="23"/>
        <v>#N/A</v>
      </c>
      <c r="AM49" s="1">
        <v>42</v>
      </c>
      <c r="AU49" s="81">
        <v>45</v>
      </c>
      <c r="AV49" s="140">
        <v>806</v>
      </c>
      <c r="AW49" s="152" t="s">
        <v>233</v>
      </c>
      <c r="AX49" s="124">
        <f t="shared" si="24"/>
        <v>0</v>
      </c>
      <c r="AY49" s="159" t="e">
        <f>IF(VLOOKUP($E$1,ورقة4!$A$1:$AW$7968,MATCH(AV49,ورقة4!$A$1:$AW$1,0),0)="","",VLOOKUP($E$1,ورقة4!$A$1:$AW$7968,MATCH(AV49,ورقة4!$A$1:$AW$1,0),0))</f>
        <v>#N/A</v>
      </c>
      <c r="AZ49" s="52"/>
      <c r="BC49" s="57"/>
      <c r="BD49" s="57"/>
    </row>
    <row r="50" spans="2:56" s="3" customFormat="1" ht="19.5" customHeight="1" x14ac:dyDescent="0.3">
      <c r="B50" s="13"/>
      <c r="C50" s="13"/>
      <c r="D50" s="13"/>
      <c r="E50" s="13"/>
      <c r="F50" s="13"/>
      <c r="G50" s="13"/>
      <c r="H50" s="14"/>
      <c r="I50" s="14"/>
      <c r="J50" s="14"/>
      <c r="K50" s="8"/>
      <c r="L50" s="8"/>
      <c r="M50" s="14"/>
      <c r="N50" s="14"/>
      <c r="O50" s="13"/>
      <c r="P50" s="13"/>
      <c r="Q50" s="13"/>
      <c r="AL50" s="81" t="e">
        <f>IF(Z17&lt;&gt;"",Z17,"")</f>
        <v>#N/A</v>
      </c>
      <c r="AM50" s="1">
        <v>43</v>
      </c>
      <c r="AU50" s="81">
        <v>46</v>
      </c>
      <c r="AV50" s="140">
        <v>807</v>
      </c>
      <c r="AW50" s="152" t="s">
        <v>234</v>
      </c>
      <c r="AX50" s="124">
        <f t="shared" si="24"/>
        <v>0</v>
      </c>
      <c r="AY50" s="159" t="e">
        <f>IF(VLOOKUP($E$1,ورقة4!$A$1:$AW$7968,MATCH(AV50,ورقة4!$A$1:$AW$1,0),0)="","",VLOOKUP($E$1,ورقة4!$A$1:$AW$7968,MATCH(AV50,ورقة4!$A$1:$AW$1,0),0))</f>
        <v>#N/A</v>
      </c>
      <c r="AZ50" s="52"/>
      <c r="BC50" s="46"/>
      <c r="BD50" s="46"/>
    </row>
    <row r="51" spans="2:56" s="3" customFormat="1" ht="17.25" customHeight="1" x14ac:dyDescent="0.3">
      <c r="B51" s="14"/>
      <c r="C51" s="14"/>
      <c r="D51" s="14"/>
      <c r="E51" s="14"/>
      <c r="F51" s="14"/>
      <c r="G51" s="14"/>
      <c r="O51" s="14"/>
      <c r="P51" s="14"/>
      <c r="Q51" s="14"/>
      <c r="AL51" s="81" t="e">
        <f t="shared" ref="AL51:AL54" si="25">IF(Z18&lt;&gt;"",Z18,"")</f>
        <v>#N/A</v>
      </c>
      <c r="AM51" s="1">
        <v>44</v>
      </c>
      <c r="AU51" s="81">
        <v>47</v>
      </c>
      <c r="AV51" s="155">
        <v>808</v>
      </c>
      <c r="AW51" s="156" t="s">
        <v>235</v>
      </c>
      <c r="AX51" s="124">
        <f t="shared" si="24"/>
        <v>0</v>
      </c>
      <c r="AY51" s="159" t="e">
        <f>IF(VLOOKUP($E$1,ورقة4!$A$1:$AW$7968,MATCH(AV51,ورقة4!$A$1:$AW$1,0),0)="","",VLOOKUP($E$1,ورقة4!$A$1:$AW$7968,MATCH(AV51,ورقة4!$A$1:$AW$1,0),0))</f>
        <v>#N/A</v>
      </c>
      <c r="AZ51" s="52"/>
      <c r="BC51" s="53"/>
      <c r="BD51" s="53"/>
    </row>
    <row r="52" spans="2:56" s="3" customFormat="1" ht="21.75" customHeight="1" x14ac:dyDescent="0.6">
      <c r="B52" s="28"/>
      <c r="C52" s="28"/>
      <c r="D52" s="28"/>
      <c r="E52" s="28"/>
      <c r="F52" s="28"/>
      <c r="G52" s="28"/>
      <c r="H52" s="28"/>
      <c r="I52" s="28"/>
      <c r="J52" s="28"/>
      <c r="K52" s="28"/>
      <c r="L52" s="28"/>
      <c r="M52" s="28"/>
      <c r="N52" s="28"/>
      <c r="O52" s="28"/>
      <c r="P52" s="28"/>
      <c r="Q52" s="28"/>
      <c r="AL52" s="81" t="e">
        <f t="shared" si="25"/>
        <v>#N/A</v>
      </c>
      <c r="AM52" s="1">
        <v>45</v>
      </c>
      <c r="AU52" s="81"/>
      <c r="AV52"/>
      <c r="AW52"/>
      <c r="AX52" s="124"/>
      <c r="AY52" s="124"/>
      <c r="AZ52" s="52"/>
      <c r="BC52" s="46"/>
      <c r="BD52" s="46"/>
    </row>
    <row r="53" spans="2:56" s="3" customFormat="1" ht="21.75" customHeight="1" x14ac:dyDescent="0.3">
      <c r="B53" s="15"/>
      <c r="C53" s="15"/>
      <c r="D53" s="15"/>
      <c r="E53" s="15"/>
      <c r="F53" s="15"/>
      <c r="G53" s="15"/>
      <c r="H53" s="15"/>
      <c r="I53" s="15"/>
      <c r="J53" s="15"/>
      <c r="K53" s="15"/>
      <c r="L53" s="15"/>
      <c r="M53" s="15"/>
      <c r="N53" s="8"/>
      <c r="O53" s="8"/>
      <c r="P53" s="8"/>
      <c r="Q53" s="8"/>
      <c r="AL53" s="81" t="e">
        <f t="shared" si="25"/>
        <v>#N/A</v>
      </c>
      <c r="AM53" s="1">
        <v>46</v>
      </c>
      <c r="AU53" s="81"/>
      <c r="AV53"/>
      <c r="AW53"/>
      <c r="AX53" s="124"/>
      <c r="AY53" s="124"/>
      <c r="AZ53" s="52"/>
      <c r="BC53" s="57"/>
      <c r="BD53" s="57"/>
    </row>
    <row r="54" spans="2:56" s="3" customFormat="1" ht="21.75" customHeight="1" x14ac:dyDescent="0.3">
      <c r="B54" s="16"/>
      <c r="C54" s="16"/>
      <c r="D54" s="16"/>
      <c r="E54" s="15"/>
      <c r="F54" s="16"/>
      <c r="G54" s="16"/>
      <c r="H54" s="16"/>
      <c r="I54" s="16"/>
      <c r="J54" s="16"/>
      <c r="K54" s="16"/>
      <c r="L54" s="16"/>
      <c r="M54" s="16"/>
      <c r="N54" s="9"/>
      <c r="O54" s="9"/>
      <c r="P54" s="9"/>
      <c r="Q54" s="9"/>
      <c r="AL54" s="81" t="e">
        <f t="shared" si="25"/>
        <v>#N/A</v>
      </c>
      <c r="AM54" s="1">
        <v>47</v>
      </c>
      <c r="AU54" s="81"/>
      <c r="AV54"/>
      <c r="AW54"/>
      <c r="AX54" s="124"/>
      <c r="AY54" s="124"/>
      <c r="AZ54" s="52"/>
      <c r="BC54" s="57"/>
      <c r="BD54" s="57"/>
    </row>
    <row r="55" spans="2:56" s="3" customFormat="1" ht="21.6" thickBot="1" x14ac:dyDescent="0.45">
      <c r="B55" s="17"/>
      <c r="C55" s="21"/>
      <c r="D55" s="21"/>
      <c r="E55" s="21"/>
      <c r="F55" s="21"/>
      <c r="G55" s="21"/>
      <c r="H55" s="21"/>
      <c r="I55" s="17"/>
      <c r="J55" s="17"/>
      <c r="K55" s="18"/>
      <c r="L55" s="19"/>
      <c r="M55" s="19"/>
      <c r="N55" s="20"/>
      <c r="O55" s="20"/>
      <c r="P55" s="20"/>
      <c r="Q55" s="20"/>
      <c r="AL55" s="66"/>
      <c r="AM55" s="1"/>
      <c r="AU55" s="81"/>
      <c r="AV55"/>
      <c r="AW55"/>
      <c r="AX55" s="124"/>
      <c r="AY55" s="124"/>
      <c r="AZ55" s="124"/>
      <c r="BA55" s="124"/>
      <c r="BB55" s="124"/>
    </row>
    <row r="56" spans="2:56" s="3" customFormat="1" ht="22.2" thickTop="1" thickBot="1" x14ac:dyDescent="0.45">
      <c r="B56" s="18"/>
      <c r="C56" s="18"/>
      <c r="D56" s="18"/>
      <c r="E56" s="18"/>
      <c r="F56" s="18"/>
      <c r="G56" s="18"/>
      <c r="H56" s="21"/>
      <c r="I56" s="21"/>
      <c r="J56" s="21"/>
      <c r="K56" s="21"/>
      <c r="L56" s="21"/>
      <c r="M56" s="21"/>
      <c r="O56" s="22"/>
      <c r="P56" s="22"/>
      <c r="Q56" s="22"/>
      <c r="AL56" s="66"/>
      <c r="AM56" s="1"/>
      <c r="AU56" s="124"/>
      <c r="AV56"/>
      <c r="AW56"/>
      <c r="AX56" s="124"/>
      <c r="AY56" s="124"/>
      <c r="AZ56" s="124"/>
      <c r="BA56" s="124"/>
      <c r="BB56" s="124"/>
    </row>
    <row r="57" spans="2:56" ht="22.2" thickTop="1" thickBot="1" x14ac:dyDescent="0.45">
      <c r="B57" s="2"/>
      <c r="C57" s="2"/>
      <c r="D57" s="2"/>
      <c r="E57" s="2"/>
      <c r="F57" s="2"/>
      <c r="G57" s="2"/>
      <c r="H57" s="2"/>
      <c r="I57" s="2"/>
      <c r="J57" s="2"/>
      <c r="K57" s="2"/>
      <c r="L57" s="2"/>
      <c r="M57" s="2"/>
      <c r="AL57" s="66" t="str">
        <f>IF(T22&lt;&gt;"",T22,"")</f>
        <v/>
      </c>
    </row>
    <row r="58" spans="2:56" ht="14.25" customHeight="1" thickTop="1" x14ac:dyDescent="0.3"/>
  </sheetData>
  <sheetProtection algorithmName="SHA-512" hashValue="kb73WqjnFmpSlVfW2fTqWdGQA+XaZkuIPhvr8V7ACshutQtgfmV5OufyAven9gtiagH+LjGZ1UPOdquLO3HY5w==" saltValue="tGcHT3pfSHV4yQUgPwtqUg==" spinCount="100000" sheet="1" selectLockedCells="1"/>
  <mergeCells count="139">
    <mergeCell ref="C33:H33"/>
    <mergeCell ref="Z28:AF28"/>
    <mergeCell ref="C31:H31"/>
    <mergeCell ref="J31:AF32"/>
    <mergeCell ref="C32:H32"/>
    <mergeCell ref="C27:H27"/>
    <mergeCell ref="N27:R27"/>
    <mergeCell ref="Z27:AC27"/>
    <mergeCell ref="AD27:AG27"/>
    <mergeCell ref="C28:H28"/>
    <mergeCell ref="L28:M28"/>
    <mergeCell ref="N28:R28"/>
    <mergeCell ref="W28:X28"/>
    <mergeCell ref="C29:H29"/>
    <mergeCell ref="N29:R29"/>
    <mergeCell ref="T29:V29"/>
    <mergeCell ref="W29:Y29"/>
    <mergeCell ref="Z29:AC29"/>
    <mergeCell ref="AD29:AG29"/>
    <mergeCell ref="W27:Y27"/>
    <mergeCell ref="L29:M29"/>
    <mergeCell ref="L27:M27"/>
    <mergeCell ref="C30:H30"/>
    <mergeCell ref="P30:U30"/>
    <mergeCell ref="W30:AA30"/>
    <mergeCell ref="AC30:AE30"/>
    <mergeCell ref="T28:V28"/>
    <mergeCell ref="U21:W21"/>
    <mergeCell ref="U12:W12"/>
    <mergeCell ref="T27:V27"/>
    <mergeCell ref="M23:O23"/>
    <mergeCell ref="D23:G23"/>
    <mergeCell ref="M21:O21"/>
    <mergeCell ref="D22:G22"/>
    <mergeCell ref="M22:O22"/>
    <mergeCell ref="D21:G21"/>
    <mergeCell ref="U13:W13"/>
    <mergeCell ref="T22:AF23"/>
    <mergeCell ref="AC20:AE20"/>
    <mergeCell ref="AC21:AE21"/>
    <mergeCell ref="U20:W20"/>
    <mergeCell ref="AC12:AE12"/>
    <mergeCell ref="AC18:AE18"/>
    <mergeCell ref="E4:G4"/>
    <mergeCell ref="H4:J4"/>
    <mergeCell ref="U4:V4"/>
    <mergeCell ref="D10:G10"/>
    <mergeCell ref="M17:O17"/>
    <mergeCell ref="M20:O20"/>
    <mergeCell ref="D20:G20"/>
    <mergeCell ref="D19:G19"/>
    <mergeCell ref="D17:G17"/>
    <mergeCell ref="D18:G18"/>
    <mergeCell ref="M18:O18"/>
    <mergeCell ref="L13:Q13"/>
    <mergeCell ref="A14:P14"/>
    <mergeCell ref="D11:G11"/>
    <mergeCell ref="D13:G13"/>
    <mergeCell ref="D12:G12"/>
    <mergeCell ref="L7:P7"/>
    <mergeCell ref="B7:H7"/>
    <mergeCell ref="U8:W8"/>
    <mergeCell ref="F5:N5"/>
    <mergeCell ref="O5:P5"/>
    <mergeCell ref="Q5:T5"/>
    <mergeCell ref="U5:V5"/>
    <mergeCell ref="B16:Q16"/>
    <mergeCell ref="T7:X7"/>
    <mergeCell ref="AB7:AF7"/>
    <mergeCell ref="U19:W19"/>
    <mergeCell ref="AH9:AJ9"/>
    <mergeCell ref="AH10:AJ11"/>
    <mergeCell ref="U11:W11"/>
    <mergeCell ref="D8:G8"/>
    <mergeCell ref="D9:G9"/>
    <mergeCell ref="M8:O8"/>
    <mergeCell ref="M9:O9"/>
    <mergeCell ref="AC13:AE13"/>
    <mergeCell ref="U17:W17"/>
    <mergeCell ref="M19:O19"/>
    <mergeCell ref="AC8:AE8"/>
    <mergeCell ref="M12:O12"/>
    <mergeCell ref="M11:O11"/>
    <mergeCell ref="M10:O10"/>
    <mergeCell ref="AH12:AJ19"/>
    <mergeCell ref="U9:W9"/>
    <mergeCell ref="AC10:AE10"/>
    <mergeCell ref="AC17:AE17"/>
    <mergeCell ref="U18:W18"/>
    <mergeCell ref="U10:W10"/>
    <mergeCell ref="T14:AF14"/>
    <mergeCell ref="T6:AG6"/>
    <mergeCell ref="B6:Q6"/>
    <mergeCell ref="C4:D4"/>
    <mergeCell ref="C5:E5"/>
    <mergeCell ref="L1:N1"/>
    <mergeCell ref="U1:V1"/>
    <mergeCell ref="AB3:AC3"/>
    <mergeCell ref="AB1:AC1"/>
    <mergeCell ref="U2:V2"/>
    <mergeCell ref="Q2:T2"/>
    <mergeCell ref="Q1:T1"/>
    <mergeCell ref="X4:Z4"/>
    <mergeCell ref="AE4:AI4"/>
    <mergeCell ref="AB4:AC4"/>
    <mergeCell ref="L4:N4"/>
    <mergeCell ref="O4:P4"/>
    <mergeCell ref="Q4:T4"/>
    <mergeCell ref="C2:D2"/>
    <mergeCell ref="E2:G2"/>
    <mergeCell ref="O2:P2"/>
    <mergeCell ref="AH1:AI1"/>
    <mergeCell ref="AH2:AI2"/>
    <mergeCell ref="AH3:AI3"/>
    <mergeCell ref="E3:G3"/>
    <mergeCell ref="AC9:AE9"/>
    <mergeCell ref="AC11:AE11"/>
    <mergeCell ref="T16:AG16"/>
    <mergeCell ref="AC19:AE19"/>
    <mergeCell ref="B3:D3"/>
    <mergeCell ref="O1:P1"/>
    <mergeCell ref="C1:D1"/>
    <mergeCell ref="E1:G1"/>
    <mergeCell ref="H1:J1"/>
    <mergeCell ref="X5:Z5"/>
    <mergeCell ref="X1:Z1"/>
    <mergeCell ref="AE1:AG1"/>
    <mergeCell ref="H2:N2"/>
    <mergeCell ref="X2:Z2"/>
    <mergeCell ref="AB2:AC2"/>
    <mergeCell ref="AE2:AG2"/>
    <mergeCell ref="X3:Z3"/>
    <mergeCell ref="AE3:AG3"/>
    <mergeCell ref="Q3:T3"/>
    <mergeCell ref="U3:V3"/>
    <mergeCell ref="H3:J3"/>
    <mergeCell ref="L3:N3"/>
    <mergeCell ref="O3:P3"/>
    <mergeCell ref="AB5:AC5"/>
  </mergeCells>
  <phoneticPr fontId="70" type="noConversion"/>
  <conditionalFormatting sqref="B6:Q6">
    <cfRule type="expression" dxfId="38" priority="2">
      <formula>$E$2="مستنفذ"</formula>
    </cfRule>
  </conditionalFormatting>
  <conditionalFormatting sqref="R6:AG6 A6 A7:AG27 A29:AG1048576 A28:Z28 AG28">
    <cfRule type="expression" dxfId="37" priority="1">
      <formula>$E$2="مستنفذ"</formula>
    </cfRule>
  </conditionalFormatting>
  <dataValidations count="3">
    <dataValidation type="list" allowBlank="1" showInputMessage="1" showErrorMessage="1" sqref="N29" xr:uid="{00000000-0002-0000-0200-000000000000}">
      <formula1>$BC$4:$BC$5</formula1>
    </dataValidation>
    <dataValidation type="list" allowBlank="1" showInputMessage="1" showErrorMessage="1" sqref="F5:N5" xr:uid="{BE7413CC-43DE-4737-A5AE-A659280696A7}">
      <formula1>$AO$1:$AO$9</formula1>
    </dataValidation>
    <dataValidation type="custom" errorStyle="warning" allowBlank="1" showInputMessage="1" showErrorMessage="1" error="يجب أن تقوم أولاً بملئ المعلومات المطلوبة في صفحة ادخال البيانات ومن ثم اختر المقررات التي ترغب بتسجيلها" sqref="H8:H13 P8:P12 X8:X13 AF8:AF13 H17:H23 P17:P23 X17:X21 AF17:AF21" xr:uid="{3E9CD25F-B8DF-41CC-BAEA-D645F08C85BB}">
      <formula1>$AK$4=0</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44"/>
  <sheetViews>
    <sheetView showGridLines="0" showRowColHeaders="0" rightToLeft="1" workbookViewId="0">
      <selection activeCell="Q16" sqref="Q16"/>
    </sheetView>
  </sheetViews>
  <sheetFormatPr defaultColWidth="0" defaultRowHeight="15.6" x14ac:dyDescent="0.3"/>
  <cols>
    <col min="1" max="1" width="3.88671875" style="164" customWidth="1"/>
    <col min="2" max="2" width="1.6640625" style="164" customWidth="1"/>
    <col min="3" max="3" width="4.5546875" style="164" customWidth="1"/>
    <col min="4" max="4" width="4.109375" style="164" customWidth="1"/>
    <col min="5" max="5" width="8" style="175" customWidth="1"/>
    <col min="6" max="6" width="7.109375" style="175" customWidth="1"/>
    <col min="7" max="7" width="3.88671875" style="175" customWidth="1"/>
    <col min="8" max="8" width="5.44140625" style="175" customWidth="1"/>
    <col min="9" max="10" width="7.44140625" style="164" customWidth="1"/>
    <col min="11" max="11" width="5.88671875" style="164" customWidth="1"/>
    <col min="12" max="12" width="3.44140625" style="164" customWidth="1"/>
    <col min="13" max="13" width="7.109375" style="175" customWidth="1"/>
    <col min="14" max="14" width="8.44140625" style="175" customWidth="1"/>
    <col min="15" max="15" width="6.21875" style="175" customWidth="1"/>
    <col min="16" max="16" width="4.21875" style="164" customWidth="1"/>
    <col min="17" max="17" width="5.44140625" style="164" customWidth="1"/>
    <col min="18" max="18" width="2.6640625" style="164" customWidth="1"/>
    <col min="19" max="19" width="1.88671875" style="164" customWidth="1"/>
    <col min="20" max="21" width="9" style="164" hidden="1" customWidth="1"/>
    <col min="22" max="22" width="3" style="164" hidden="1" customWidth="1"/>
    <col min="23" max="24" width="9" style="164" hidden="1" customWidth="1"/>
    <col min="25" max="25" width="5" style="164" hidden="1" customWidth="1"/>
    <col min="26" max="28" width="9" style="164" hidden="1" customWidth="1"/>
    <col min="29" max="36" width="9" style="164" customWidth="1"/>
    <col min="37" max="41" width="9" style="164" hidden="1" customWidth="1"/>
    <col min="42" max="42" width="43" style="164" hidden="1" customWidth="1"/>
    <col min="43" max="16384" width="9" style="164" hidden="1"/>
  </cols>
  <sheetData>
    <row r="1" spans="1:42" ht="16.8" thickTop="1" thickBot="1" x14ac:dyDescent="0.35">
      <c r="A1" s="1"/>
      <c r="B1" s="432">
        <f ca="1">NOW()</f>
        <v>44776.480524652776</v>
      </c>
      <c r="C1" s="432"/>
      <c r="D1" s="432"/>
      <c r="E1" s="432"/>
      <c r="F1" s="449" t="s">
        <v>4123</v>
      </c>
      <c r="G1" s="449"/>
      <c r="H1" s="449"/>
      <c r="I1" s="449"/>
      <c r="J1" s="449"/>
      <c r="K1" s="449"/>
      <c r="L1" s="449"/>
      <c r="M1" s="449"/>
      <c r="N1" s="449"/>
      <c r="O1" s="449"/>
      <c r="P1" s="449"/>
      <c r="Q1" s="449"/>
      <c r="R1" s="449"/>
      <c r="T1" s="129" t="b">
        <f>IF(OR(H12=1,H12=2,H12=3),IF(OR($E$22=$AP$7,$AP$9=BL13),0,IF($E$22=$AP$2,IF(H12=1,4000,IF(H12=2,5200,IF(H12=3,6000,""))),IF(OR($E$22=$AP$3,$E$22=$AP$6),IF(H12=1,2500,IF(H12=2,3250,IF(H12=3,3750,""))),IF($E$22=$AP$4,500,IF(OR($E$22=$AP$1,$E$22=$AP$5,$E$22=$AP$8),IF(H12=1,4000,IF(H12=2,5500,IF(H12=3,6500,""))),IF(H12=1,5000,IF(H12=2,6500,IF(H12=3,7500,"")))))))))</f>
        <v>0</v>
      </c>
      <c r="X1" s="1"/>
      <c r="Y1" s="1"/>
      <c r="Z1" s="1"/>
      <c r="AA1" s="1"/>
      <c r="AB1" s="1"/>
      <c r="AC1" s="213"/>
      <c r="AD1" s="475" t="str">
        <f>IF(AJ1&gt;0,"يجب عليك ادخال البيانات المطلوبة أدناه بالمعلومات الصحيحة في صفحة إدخال البيانات لتتمكن من طباعة استمارة المقررات بشكل صحيح","")</f>
        <v>يجب عليك ادخال البيانات المطلوبة أدناه بالمعلومات الصحيحة في صفحة إدخال البيانات لتتمكن من طباعة استمارة المقررات بشكل صحيح</v>
      </c>
      <c r="AE1" s="476"/>
      <c r="AF1" s="476"/>
      <c r="AG1" s="476"/>
      <c r="AH1" s="477"/>
      <c r="AI1" s="213"/>
      <c r="AJ1" s="215">
        <f>COUNT(AA3:AA21)</f>
        <v>17</v>
      </c>
      <c r="AP1" s="66" t="s">
        <v>130</v>
      </c>
    </row>
    <row r="2" spans="1:42" ht="17.25" customHeight="1" thickBot="1" x14ac:dyDescent="0.35">
      <c r="A2" s="1"/>
      <c r="B2" s="433" t="s">
        <v>1466</v>
      </c>
      <c r="C2" s="434"/>
      <c r="D2" s="435">
        <f>'اختيار المقررات'!E1</f>
        <v>0</v>
      </c>
      <c r="E2" s="435"/>
      <c r="F2" s="436" t="s">
        <v>3</v>
      </c>
      <c r="G2" s="436"/>
      <c r="H2" s="437" t="str">
        <f>'اختيار المقررات'!L1</f>
        <v/>
      </c>
      <c r="I2" s="437"/>
      <c r="J2" s="437"/>
      <c r="K2" s="436" t="s">
        <v>4</v>
      </c>
      <c r="L2" s="436"/>
      <c r="M2" s="438" t="str">
        <f>'اختيار المقررات'!Q1</f>
        <v/>
      </c>
      <c r="N2" s="438"/>
      <c r="O2" s="216" t="s">
        <v>5</v>
      </c>
      <c r="P2" s="438" t="str">
        <f>'اختيار المقررات'!W1</f>
        <v/>
      </c>
      <c r="Q2" s="438"/>
      <c r="R2" s="444"/>
      <c r="T2" s="129" t="b">
        <f>IF(OR(H13=1,H13=2,H13=3),IF(OR($E$22=$AP$7,$AP$9=BL14),0,IF($E$22=$AP$2,IF(H13=1,4000,IF(H13=2,5200,IF(H13=3,6000,""))),IF(OR($E$22=$AP$3,$E$22=$AP$6),IF(H13=1,2500,IF(H13=2,3250,IF(H13=3,3750,""))),IF($E$22=$AP$4,500,IF(OR($E$22=$AP$1,$E$22=$AP$5,$E$22=$AP$8),IF(H13=1,4000,IF(H13=2,5500,IF(H13=3,6500,""))),IF(H13=1,5000,IF(H13=2,6500,IF(H13=3,7500,"")))))))))</f>
        <v>0</v>
      </c>
      <c r="X2" s="1"/>
      <c r="Y2" s="1"/>
      <c r="Z2" s="1"/>
      <c r="AA2" s="1"/>
      <c r="AB2" s="1"/>
      <c r="AC2" s="213"/>
      <c r="AD2" s="478"/>
      <c r="AE2" s="479"/>
      <c r="AF2" s="479"/>
      <c r="AG2" s="479"/>
      <c r="AH2" s="480"/>
      <c r="AI2" s="214" t="s">
        <v>4124</v>
      </c>
      <c r="AJ2" s="1"/>
      <c r="AP2" s="81" t="s">
        <v>131</v>
      </c>
    </row>
    <row r="3" spans="1:42" ht="18.75" customHeight="1" thickTop="1" thickBot="1" x14ac:dyDescent="0.35">
      <c r="A3" s="1"/>
      <c r="B3" s="461" t="s">
        <v>1467</v>
      </c>
      <c r="C3" s="462"/>
      <c r="D3" s="446" t="e">
        <f>'اختيار المقررات'!E2</f>
        <v>#N/A</v>
      </c>
      <c r="E3" s="446"/>
      <c r="F3" s="443">
        <f>'اختيار المقررات'!Q2</f>
        <v>0</v>
      </c>
      <c r="G3" s="443"/>
      <c r="H3" s="445" t="s">
        <v>143</v>
      </c>
      <c r="I3" s="445"/>
      <c r="J3" s="450">
        <f>'اختيار المقررات'!W2</f>
        <v>0</v>
      </c>
      <c r="K3" s="450"/>
      <c r="L3" s="450"/>
      <c r="M3" s="217" t="s">
        <v>144</v>
      </c>
      <c r="N3" s="446" t="str">
        <f>'اختيار المقررات'!AB2</f>
        <v xml:space="preserve"> </v>
      </c>
      <c r="O3" s="446"/>
      <c r="P3" s="446"/>
      <c r="Q3" s="447" t="s">
        <v>145</v>
      </c>
      <c r="R3" s="448"/>
      <c r="X3" s="1">
        <v>1</v>
      </c>
      <c r="Y3" s="1">
        <f>IF(Z3&lt;&gt;"",X3,"")</f>
        <v>1</v>
      </c>
      <c r="Z3" s="1" t="str">
        <f>IF(LEN(M2)&lt;2,K2,"")</f>
        <v>اسم الاب:</v>
      </c>
      <c r="AA3" s="1">
        <f>IFERROR(SMALL($Y$3:$Y$22,X3),"")</f>
        <v>1</v>
      </c>
      <c r="AB3" s="1"/>
      <c r="AC3" s="215"/>
      <c r="AD3" s="215"/>
      <c r="AE3" s="481" t="str">
        <f>IFERROR(VLOOKUP(AA3,$X$3:$Z$22,3,0),"")</f>
        <v>اسم الاب:</v>
      </c>
      <c r="AF3" s="481"/>
      <c r="AG3" s="481"/>
      <c r="AH3" s="215"/>
      <c r="AI3" s="215"/>
      <c r="AJ3" s="1"/>
      <c r="AP3" s="81" t="s">
        <v>51</v>
      </c>
    </row>
    <row r="4" spans="1:42" ht="16.8" thickTop="1" thickBot="1" x14ac:dyDescent="0.35">
      <c r="A4" s="1"/>
      <c r="B4" s="461" t="s">
        <v>1468</v>
      </c>
      <c r="C4" s="462"/>
      <c r="D4" s="443">
        <f>'اختيار المقررات'!E3</f>
        <v>0</v>
      </c>
      <c r="E4" s="443"/>
      <c r="F4" s="442" t="s">
        <v>1469</v>
      </c>
      <c r="G4" s="442"/>
      <c r="H4" s="491">
        <f>'اختيار المقررات'!AB1</f>
        <v>0</v>
      </c>
      <c r="I4" s="491"/>
      <c r="J4" s="218" t="s">
        <v>1470</v>
      </c>
      <c r="K4" s="443">
        <f>'اختيار المقررات'!AE1</f>
        <v>0</v>
      </c>
      <c r="L4" s="443"/>
      <c r="M4" s="443"/>
      <c r="N4" s="446">
        <f>'اختيار المقررات'!H2</f>
        <v>0</v>
      </c>
      <c r="O4" s="446"/>
      <c r="P4" s="446"/>
      <c r="Q4" s="445" t="s">
        <v>142</v>
      </c>
      <c r="R4" s="451"/>
      <c r="X4" s="1">
        <v>2</v>
      </c>
      <c r="Y4" s="1">
        <f t="shared" ref="Y4:Y22" si="0">IF(Z4&lt;&gt;"",X4,"")</f>
        <v>2</v>
      </c>
      <c r="Z4" s="1" t="str">
        <f>IF(LEN(P2)&lt;2,O2,"")</f>
        <v>اسم الام:</v>
      </c>
      <c r="AA4" s="1">
        <f t="shared" ref="AA4:AA21" si="1">IFERROR(SMALL($Y$3:$Y$22,X4),"")</f>
        <v>2</v>
      </c>
      <c r="AB4" s="1"/>
      <c r="AC4" s="215"/>
      <c r="AD4" s="215"/>
      <c r="AE4" s="481" t="str">
        <f t="shared" ref="AE4:AE22" si="2">IFERROR(VLOOKUP(AA4,$X$3:$Z$22,3,0),"")</f>
        <v>اسم الام:</v>
      </c>
      <c r="AF4" s="481"/>
      <c r="AG4" s="481"/>
      <c r="AH4" s="215"/>
      <c r="AI4" s="215"/>
      <c r="AJ4" s="1"/>
      <c r="AP4" s="46" t="s">
        <v>64</v>
      </c>
    </row>
    <row r="5" spans="1:42" ht="16.8" thickTop="1" thickBot="1" x14ac:dyDescent="0.35">
      <c r="A5" s="1"/>
      <c r="B5" s="461" t="s">
        <v>1471</v>
      </c>
      <c r="C5" s="462"/>
      <c r="D5" s="443">
        <f>'اختيار المقررات'!L3</f>
        <v>0</v>
      </c>
      <c r="E5" s="443"/>
      <c r="F5" s="462" t="s">
        <v>1472</v>
      </c>
      <c r="G5" s="462"/>
      <c r="H5" s="472">
        <f>'اختيار المقررات'!Q3</f>
        <v>0</v>
      </c>
      <c r="I5" s="472"/>
      <c r="J5" s="218" t="s">
        <v>1473</v>
      </c>
      <c r="K5" s="472" t="str">
        <f>'اختيار المقررات'!AB3</f>
        <v>غير سوري</v>
      </c>
      <c r="L5" s="472"/>
      <c r="M5" s="472"/>
      <c r="N5" s="462" t="s">
        <v>1474</v>
      </c>
      <c r="O5" s="462"/>
      <c r="P5" s="443" t="str">
        <f>'اختيار المقررات'!W3</f>
        <v>غير سوري</v>
      </c>
      <c r="Q5" s="443"/>
      <c r="R5" s="473"/>
      <c r="X5" s="1">
        <v>3</v>
      </c>
      <c r="Y5" s="1">
        <f t="shared" si="0"/>
        <v>3</v>
      </c>
      <c r="Z5" s="1" t="str">
        <f>IF(LEN(N3)&lt;2,Q3,"")</f>
        <v>Full Name</v>
      </c>
      <c r="AA5" s="1">
        <f t="shared" si="1"/>
        <v>3</v>
      </c>
      <c r="AB5" s="1"/>
      <c r="AC5" s="215"/>
      <c r="AD5" s="215"/>
      <c r="AE5" s="481" t="str">
        <f t="shared" si="2"/>
        <v>Full Name</v>
      </c>
      <c r="AF5" s="481"/>
      <c r="AG5" s="481"/>
      <c r="AH5" s="215"/>
      <c r="AI5" s="215"/>
      <c r="AJ5" s="1"/>
      <c r="AP5" s="81" t="s">
        <v>941</v>
      </c>
    </row>
    <row r="6" spans="1:42" ht="15.75" customHeight="1" thickTop="1" thickBot="1" x14ac:dyDescent="0.35">
      <c r="A6" s="1"/>
      <c r="B6" s="441" t="s">
        <v>1475</v>
      </c>
      <c r="C6" s="442"/>
      <c r="D6" s="443" t="str">
        <f>'اختيار المقررات'!AE3</f>
        <v>لايوجد</v>
      </c>
      <c r="E6" s="443"/>
      <c r="F6" s="442" t="s">
        <v>1476</v>
      </c>
      <c r="G6" s="442"/>
      <c r="H6" s="443">
        <f>'اختيار المقررات'!E4</f>
        <v>0</v>
      </c>
      <c r="I6" s="443"/>
      <c r="J6" s="219" t="s">
        <v>1477</v>
      </c>
      <c r="K6" s="472">
        <f>'اختيار المقررات'!Q4</f>
        <v>0</v>
      </c>
      <c r="L6" s="472"/>
      <c r="M6" s="472"/>
      <c r="N6" s="442" t="s">
        <v>1478</v>
      </c>
      <c r="O6" s="442"/>
      <c r="P6" s="443">
        <f>'اختيار المقررات'!L4</f>
        <v>0</v>
      </c>
      <c r="Q6" s="443"/>
      <c r="R6" s="473"/>
      <c r="X6" s="1">
        <v>4</v>
      </c>
      <c r="Y6" s="1">
        <f t="shared" si="0"/>
        <v>4</v>
      </c>
      <c r="Z6" s="1" t="str">
        <f>IF(LEN(J3)&lt;2,M3,"")</f>
        <v>Father Name</v>
      </c>
      <c r="AA6" s="1">
        <f t="shared" si="1"/>
        <v>4</v>
      </c>
      <c r="AB6" s="1"/>
      <c r="AC6" s="215"/>
      <c r="AD6" s="215"/>
      <c r="AE6" s="481" t="str">
        <f t="shared" si="2"/>
        <v>Father Name</v>
      </c>
      <c r="AF6" s="481"/>
      <c r="AG6" s="481"/>
      <c r="AH6" s="215"/>
      <c r="AI6" s="215"/>
      <c r="AJ6" s="1"/>
      <c r="AP6" s="81" t="s">
        <v>132</v>
      </c>
    </row>
    <row r="7" spans="1:42" ht="15" customHeight="1" thickTop="1" thickBot="1" x14ac:dyDescent="0.35">
      <c r="A7" s="1"/>
      <c r="B7" s="463" t="s">
        <v>1479</v>
      </c>
      <c r="C7" s="464"/>
      <c r="D7" s="474">
        <f>'اختيار المقررات'!W4</f>
        <v>0</v>
      </c>
      <c r="E7" s="439"/>
      <c r="F7" s="464" t="s">
        <v>1480</v>
      </c>
      <c r="G7" s="464"/>
      <c r="H7" s="494">
        <f>'اختيار المقررات'!AB4</f>
        <v>0</v>
      </c>
      <c r="I7" s="495"/>
      <c r="J7" s="220" t="s">
        <v>128</v>
      </c>
      <c r="K7" s="439">
        <f>'اختيار المقررات'!AE4</f>
        <v>0</v>
      </c>
      <c r="L7" s="439"/>
      <c r="M7" s="439"/>
      <c r="N7" s="439"/>
      <c r="O7" s="439"/>
      <c r="P7" s="439"/>
      <c r="Q7" s="439"/>
      <c r="R7" s="440"/>
      <c r="X7" s="1">
        <v>5</v>
      </c>
      <c r="Y7" s="1">
        <f t="shared" si="0"/>
        <v>5</v>
      </c>
      <c r="Z7" s="1" t="str">
        <f>IF(LEN(F3)&lt;2,H3,"")</f>
        <v>Mother Name</v>
      </c>
      <c r="AA7" s="1">
        <f t="shared" si="1"/>
        <v>5</v>
      </c>
      <c r="AB7" s="1"/>
      <c r="AC7" s="215"/>
      <c r="AD7" s="215"/>
      <c r="AE7" s="481" t="str">
        <f t="shared" si="2"/>
        <v>Mother Name</v>
      </c>
      <c r="AF7" s="481"/>
      <c r="AG7" s="481"/>
      <c r="AH7" s="215"/>
      <c r="AI7" s="215"/>
      <c r="AJ7" s="1"/>
      <c r="AP7" s="81" t="s">
        <v>8</v>
      </c>
    </row>
    <row r="8" spans="1:42" ht="18" customHeight="1" thickTop="1" thickBot="1" x14ac:dyDescent="0.35">
      <c r="A8" s="1"/>
      <c r="B8" s="465" t="str">
        <f>IF(AD1&lt;&gt;"",AD1,AI2)</f>
        <v>يجب عليك ادخال البيانات المطلوبة أدناه بالمعلومات الصحيحة في صفحة إدخال البيانات لتتمكن من طباعة استمارة المقررات بشكل صحيح</v>
      </c>
      <c r="C8" s="466"/>
      <c r="D8" s="466"/>
      <c r="E8" s="466"/>
      <c r="F8" s="466"/>
      <c r="G8" s="466"/>
      <c r="H8" s="466"/>
      <c r="I8" s="466"/>
      <c r="J8" s="466"/>
      <c r="K8" s="466"/>
      <c r="L8" s="466"/>
      <c r="M8" s="466"/>
      <c r="N8" s="466"/>
      <c r="O8" s="466"/>
      <c r="P8" s="466"/>
      <c r="Q8" s="466"/>
      <c r="R8" s="466"/>
      <c r="X8" s="1">
        <v>6</v>
      </c>
      <c r="Y8" s="1">
        <f>IF(Z8&lt;&gt;"",X8,"")</f>
        <v>6</v>
      </c>
      <c r="Z8" s="1" t="str">
        <f>IF(LEN(D4)&lt;2,B4,"")</f>
        <v>الجنس:</v>
      </c>
      <c r="AA8" s="1">
        <f t="shared" si="1"/>
        <v>6</v>
      </c>
      <c r="AB8" s="1"/>
      <c r="AC8" s="215"/>
      <c r="AD8" s="215"/>
      <c r="AE8" s="481" t="str">
        <f t="shared" si="2"/>
        <v>الجنس:</v>
      </c>
      <c r="AF8" s="481"/>
      <c r="AG8" s="481"/>
      <c r="AH8" s="215"/>
      <c r="AI8" s="215"/>
      <c r="AJ8" s="1"/>
      <c r="AP8" s="1" t="s">
        <v>942</v>
      </c>
    </row>
    <row r="9" spans="1:42" ht="18" customHeight="1" thickTop="1" thickBot="1" x14ac:dyDescent="0.35">
      <c r="A9" s="1"/>
      <c r="B9" s="467"/>
      <c r="C9" s="467"/>
      <c r="D9" s="467"/>
      <c r="E9" s="467"/>
      <c r="F9" s="467"/>
      <c r="G9" s="467"/>
      <c r="H9" s="467"/>
      <c r="I9" s="467"/>
      <c r="J9" s="467"/>
      <c r="K9" s="467"/>
      <c r="L9" s="467"/>
      <c r="M9" s="467"/>
      <c r="N9" s="467"/>
      <c r="O9" s="467"/>
      <c r="P9" s="467"/>
      <c r="Q9" s="467"/>
      <c r="R9" s="467"/>
      <c r="S9" s="50"/>
      <c r="T9" s="50"/>
      <c r="U9" s="50"/>
      <c r="X9" s="1">
        <v>7</v>
      </c>
      <c r="Y9" s="1">
        <f t="shared" si="0"/>
        <v>7</v>
      </c>
      <c r="Z9" s="1" t="str">
        <f>IF(LEN(H4)&lt;2,F4,"")</f>
        <v>تاريخ الميلاد:</v>
      </c>
      <c r="AA9" s="1">
        <f t="shared" si="1"/>
        <v>7</v>
      </c>
      <c r="AB9" s="1"/>
      <c r="AC9" s="215"/>
      <c r="AD9" s="215"/>
      <c r="AE9" s="481" t="str">
        <f t="shared" si="2"/>
        <v>تاريخ الميلاد:</v>
      </c>
      <c r="AF9" s="481"/>
      <c r="AG9" s="481"/>
      <c r="AH9" s="215"/>
      <c r="AI9" s="215"/>
      <c r="AJ9" s="1"/>
      <c r="AP9" s="1" t="s">
        <v>15</v>
      </c>
    </row>
    <row r="10" spans="1:42" ht="16.5" customHeight="1" thickTop="1" thickBot="1" x14ac:dyDescent="0.35">
      <c r="B10" s="165"/>
      <c r="C10" s="165"/>
      <c r="D10" s="165"/>
      <c r="E10" s="165"/>
      <c r="F10" s="165"/>
      <c r="G10" s="165"/>
      <c r="H10" s="165"/>
      <c r="I10" s="165"/>
      <c r="J10" s="165"/>
      <c r="K10" s="165"/>
      <c r="L10" s="165"/>
      <c r="M10" s="165"/>
      <c r="N10" s="165"/>
      <c r="O10" s="165"/>
      <c r="P10" s="165"/>
      <c r="Q10" s="165"/>
      <c r="R10" s="165"/>
      <c r="S10" s="50"/>
      <c r="T10" s="50"/>
      <c r="U10" s="50"/>
      <c r="X10" s="1">
        <v>8</v>
      </c>
      <c r="Y10" s="1">
        <f t="shared" si="0"/>
        <v>8</v>
      </c>
      <c r="Z10" s="1" t="str">
        <f>IF(LEN(K4)&lt;2,J4,"")</f>
        <v>مكان الميلاد:</v>
      </c>
      <c r="AA10" s="1">
        <f t="shared" si="1"/>
        <v>8</v>
      </c>
      <c r="AB10" s="1"/>
      <c r="AC10" s="215"/>
      <c r="AD10" s="215"/>
      <c r="AE10" s="481" t="str">
        <f t="shared" si="2"/>
        <v>مكان الميلاد:</v>
      </c>
      <c r="AF10" s="481"/>
      <c r="AG10" s="481"/>
      <c r="AH10" s="215"/>
      <c r="AI10" s="215"/>
      <c r="AJ10" s="1"/>
    </row>
    <row r="11" spans="1:42" ht="22.8" customHeight="1" thickTop="1" thickBot="1" x14ac:dyDescent="0.35">
      <c r="B11" s="166"/>
      <c r="C11" s="167" t="s">
        <v>30</v>
      </c>
      <c r="D11" s="468" t="s">
        <v>31</v>
      </c>
      <c r="E11" s="469"/>
      <c r="F11" s="469"/>
      <c r="G11" s="470"/>
      <c r="H11" s="168"/>
      <c r="I11" s="49" t="s">
        <v>9</v>
      </c>
      <c r="J11" s="166"/>
      <c r="K11" s="167" t="s">
        <v>30</v>
      </c>
      <c r="L11" s="468" t="s">
        <v>31</v>
      </c>
      <c r="M11" s="469"/>
      <c r="N11" s="469"/>
      <c r="O11" s="470"/>
      <c r="P11" s="168"/>
      <c r="Q11" s="49" t="s">
        <v>9</v>
      </c>
      <c r="R11" s="169"/>
      <c r="S11" s="50"/>
      <c r="T11" s="50"/>
      <c r="U11" s="51"/>
      <c r="V11" s="164" t="str">
        <f>IFERROR(SMALL('اختيار المقررات'!$AL$8:$AL$57,'اختيار المقررات'!AM8),"")</f>
        <v/>
      </c>
      <c r="X11" s="1">
        <v>9</v>
      </c>
      <c r="Y11" s="1">
        <f t="shared" si="0"/>
        <v>9</v>
      </c>
      <c r="Z11" s="1" t="str">
        <f>IF(LEN(N4)&lt;2,Q4,"")</f>
        <v>place of birth</v>
      </c>
      <c r="AA11" s="1">
        <f t="shared" si="1"/>
        <v>9</v>
      </c>
      <c r="AB11" s="1"/>
      <c r="AC11" s="215"/>
      <c r="AD11" s="215"/>
      <c r="AE11" s="481" t="str">
        <f t="shared" si="2"/>
        <v>place of birth</v>
      </c>
      <c r="AF11" s="481"/>
      <c r="AG11" s="481"/>
      <c r="AH11" s="215"/>
      <c r="AI11" s="215"/>
      <c r="AJ11" s="1"/>
    </row>
    <row r="12" spans="1:42" ht="17.399999999999999" customHeight="1" thickTop="1" thickBot="1" x14ac:dyDescent="0.35">
      <c r="B12" s="170" t="str">
        <f>IF(AJ1&gt;0,"",V11)</f>
        <v/>
      </c>
      <c r="C12" s="171" t="str">
        <f>IFERROR(VLOOKUP(B12,'اختيار المقررات'!AU5:AY54,2,0),"")</f>
        <v/>
      </c>
      <c r="D12" s="471" t="str">
        <f>IFERROR(VLOOKUP(B12,'اختيار المقررات'!AU5:AY54,3,0),"")</f>
        <v/>
      </c>
      <c r="E12" s="471"/>
      <c r="F12" s="471"/>
      <c r="G12" s="471"/>
      <c r="H12" s="172" t="str">
        <f>IFERROR(VLOOKUP(B12,'اختيار المقررات'!AU5:AY54,4,0),"")</f>
        <v/>
      </c>
      <c r="I12" s="163" t="str">
        <f>IFERROR(VLOOKUP(B12,'اختيار المقررات'!AU5:AY54,5,0),"")</f>
        <v/>
      </c>
      <c r="J12" s="170" t="str">
        <f>IF(AJ1&gt;0,"",V19)</f>
        <v/>
      </c>
      <c r="K12" s="171" t="str">
        <f>IFERROR(VLOOKUP(J12,'اختيار المقررات'!AU5:AY54,2,0),"")</f>
        <v/>
      </c>
      <c r="L12" s="471" t="str">
        <f>IFERROR(VLOOKUP(J12,'اختيار المقررات'!AU5:AY54,3,0),"")</f>
        <v/>
      </c>
      <c r="M12" s="471"/>
      <c r="N12" s="471"/>
      <c r="O12" s="471"/>
      <c r="P12" s="172" t="str">
        <f>IFERROR(VLOOKUP(J12,'اختيار المقررات'!AU5:AY54,4,0),"")</f>
        <v/>
      </c>
      <c r="Q12" s="163" t="str">
        <f>IFERROR(VLOOKUP(J12,'اختيار المقررات'!AU5:AY54,5,0),"")</f>
        <v/>
      </c>
      <c r="R12" s="51"/>
      <c r="T12" s="173"/>
      <c r="V12" s="164" t="str">
        <f>IFERROR(SMALL('اختيار المقررات'!$AL$8:$AL$57,'اختيار المقررات'!AM9),"")</f>
        <v/>
      </c>
      <c r="X12" s="1">
        <v>10</v>
      </c>
      <c r="Y12" s="1">
        <f t="shared" si="0"/>
        <v>10</v>
      </c>
      <c r="Z12" s="1" t="str">
        <f>IF(LEN(D5)&lt;2,B5,"")</f>
        <v>الجنسية:</v>
      </c>
      <c r="AA12" s="1">
        <f t="shared" si="1"/>
        <v>10</v>
      </c>
      <c r="AB12" s="1"/>
      <c r="AC12" s="215"/>
      <c r="AD12" s="215"/>
      <c r="AE12" s="481" t="str">
        <f t="shared" si="2"/>
        <v>الجنسية:</v>
      </c>
      <c r="AF12" s="481"/>
      <c r="AG12" s="481"/>
      <c r="AH12" s="215"/>
      <c r="AI12" s="215"/>
      <c r="AJ12" s="1"/>
    </row>
    <row r="13" spans="1:42" ht="17.399999999999999" customHeight="1" thickTop="1" thickBot="1" x14ac:dyDescent="0.35">
      <c r="B13" s="170" t="str">
        <f t="shared" ref="B13:B19" si="3">IF(AJ2&gt;0,"",V12)</f>
        <v/>
      </c>
      <c r="C13" s="171" t="str">
        <f>IFERROR(VLOOKUP(B13,'اختيار المقررات'!AU6:AY55,2,0),"")</f>
        <v/>
      </c>
      <c r="D13" s="471" t="str">
        <f>IFERROR(VLOOKUP(B13,'اختيار المقررات'!AU6:AY55,3,0),"")</f>
        <v/>
      </c>
      <c r="E13" s="471"/>
      <c r="F13" s="471"/>
      <c r="G13" s="471"/>
      <c r="H13" s="172" t="str">
        <f>IFERROR(VLOOKUP(B13,'اختيار المقررات'!AU6:AY55,4,0),"")</f>
        <v/>
      </c>
      <c r="I13" s="163" t="str">
        <f>IFERROR(VLOOKUP(B13,'اختيار المقررات'!AU6:AY55,5,0),"")</f>
        <v/>
      </c>
      <c r="J13" s="170" t="str">
        <f t="shared" ref="J13:J19" si="4">IF(AJ2&gt;0,"",V20)</f>
        <v/>
      </c>
      <c r="K13" s="171" t="str">
        <f>IFERROR(VLOOKUP(J13,'اختيار المقررات'!AU6:AY55,2,0),"")</f>
        <v/>
      </c>
      <c r="L13" s="471" t="str">
        <f>IFERROR(VLOOKUP(J13,'اختيار المقررات'!AU6:AY55,3,0),"")</f>
        <v/>
      </c>
      <c r="M13" s="471"/>
      <c r="N13" s="471"/>
      <c r="O13" s="471"/>
      <c r="P13" s="172" t="str">
        <f>IFERROR(VLOOKUP(J13,'اختيار المقررات'!AU6:AY55,4,0),"")</f>
        <v/>
      </c>
      <c r="Q13" s="163" t="str">
        <f>IFERROR(VLOOKUP(J13,'اختيار المقررات'!AU6:AY55,5,0),"")</f>
        <v/>
      </c>
      <c r="R13" s="51"/>
      <c r="S13" s="173"/>
      <c r="T13" s="173"/>
      <c r="U13" s="174"/>
      <c r="V13" s="164" t="str">
        <f>IFERROR(SMALL('اختيار المقررات'!$AL$8:$AL$57,'اختيار المقررات'!AM10),"")</f>
        <v/>
      </c>
      <c r="X13" s="1">
        <v>11</v>
      </c>
      <c r="Y13" s="1">
        <f t="shared" si="0"/>
        <v>11</v>
      </c>
      <c r="Z13" s="1" t="str">
        <f>IF(LEN(H5)&lt;2,F5,"")</f>
        <v>الرقم الوطني:</v>
      </c>
      <c r="AA13" s="1">
        <f t="shared" si="1"/>
        <v>11</v>
      </c>
      <c r="AB13" s="1"/>
      <c r="AC13" s="215"/>
      <c r="AD13" s="215"/>
      <c r="AE13" s="481" t="str">
        <f t="shared" si="2"/>
        <v>الرقم الوطني:</v>
      </c>
      <c r="AF13" s="481"/>
      <c r="AG13" s="481"/>
      <c r="AH13" s="215"/>
      <c r="AI13" s="215"/>
      <c r="AJ13" s="1"/>
    </row>
    <row r="14" spans="1:42" ht="17.399999999999999" customHeight="1" thickTop="1" thickBot="1" x14ac:dyDescent="0.35">
      <c r="B14" s="170" t="str">
        <f t="shared" si="3"/>
        <v/>
      </c>
      <c r="C14" s="171" t="str">
        <f>IFERROR(VLOOKUP(B14,'اختيار المقررات'!AU7:AY56,2,0),"")</f>
        <v/>
      </c>
      <c r="D14" s="471" t="str">
        <f>IFERROR(VLOOKUP(B14,'اختيار المقررات'!AU7:AY56,3,0),"")</f>
        <v/>
      </c>
      <c r="E14" s="471"/>
      <c r="F14" s="471"/>
      <c r="G14" s="471"/>
      <c r="H14" s="172" t="str">
        <f>IFERROR(VLOOKUP(B14,'اختيار المقررات'!AU7:AY56,4,0),"")</f>
        <v/>
      </c>
      <c r="I14" s="163" t="str">
        <f>IFERROR(VLOOKUP(B14,'اختيار المقررات'!AU7:AY56,5,0),"")</f>
        <v/>
      </c>
      <c r="J14" s="170" t="str">
        <f t="shared" si="4"/>
        <v/>
      </c>
      <c r="K14" s="171" t="str">
        <f>IFERROR(VLOOKUP(J14,'اختيار المقررات'!AU7:AY56,2,0),"")</f>
        <v/>
      </c>
      <c r="L14" s="471" t="str">
        <f>IFERROR(VLOOKUP(J14,'اختيار المقررات'!AU7:AY56,3,0),"")</f>
        <v/>
      </c>
      <c r="M14" s="471"/>
      <c r="N14" s="471"/>
      <c r="O14" s="471"/>
      <c r="P14" s="172" t="str">
        <f>IFERROR(VLOOKUP(J14,'اختيار المقررات'!AU7:AY56,4,0),"")</f>
        <v/>
      </c>
      <c r="Q14" s="163" t="str">
        <f>IFERROR(VLOOKUP(J14,'اختيار المقررات'!AU7:AY56,5,0),"")</f>
        <v/>
      </c>
      <c r="R14" s="51"/>
      <c r="S14" s="173"/>
      <c r="T14" s="173"/>
      <c r="U14" s="174"/>
      <c r="V14" s="164" t="str">
        <f>IFERROR(SMALL('اختيار المقررات'!$AL$8:$AL$57,'اختيار المقررات'!AM11),"")</f>
        <v/>
      </c>
      <c r="X14" s="1">
        <v>12</v>
      </c>
      <c r="Y14" s="1" t="str">
        <f t="shared" si="0"/>
        <v/>
      </c>
      <c r="Z14" s="1" t="str">
        <f>IF(LEN(K5)&lt;2,J5,"")</f>
        <v/>
      </c>
      <c r="AA14" s="1">
        <f t="shared" si="1"/>
        <v>15</v>
      </c>
      <c r="AB14" s="1"/>
      <c r="AC14" s="215"/>
      <c r="AD14" s="215"/>
      <c r="AE14" s="481" t="str">
        <f t="shared" si="2"/>
        <v>نوع الثانوية:</v>
      </c>
      <c r="AF14" s="481"/>
      <c r="AG14" s="481"/>
      <c r="AH14" s="215"/>
      <c r="AI14" s="215"/>
      <c r="AJ14" s="1"/>
    </row>
    <row r="15" spans="1:42" ht="17.399999999999999" customHeight="1" thickTop="1" thickBot="1" x14ac:dyDescent="0.35">
      <c r="B15" s="170" t="str">
        <f t="shared" si="3"/>
        <v/>
      </c>
      <c r="C15" s="171" t="str">
        <f>IFERROR(VLOOKUP(B15,'اختيار المقررات'!AU8:AY57,2,0),"")</f>
        <v/>
      </c>
      <c r="D15" s="471" t="str">
        <f>IFERROR(VLOOKUP(B15,'اختيار المقررات'!AU8:AY57,3,0),"")</f>
        <v/>
      </c>
      <c r="E15" s="471"/>
      <c r="F15" s="471"/>
      <c r="G15" s="471"/>
      <c r="H15" s="172" t="str">
        <f>IFERROR(VLOOKUP(B15,'اختيار المقررات'!AU8:AY57,4,0),"")</f>
        <v/>
      </c>
      <c r="I15" s="163" t="str">
        <f>IFERROR(VLOOKUP(B15,'اختيار المقررات'!AU8:AY57,5,0),"")</f>
        <v/>
      </c>
      <c r="J15" s="170" t="str">
        <f t="shared" si="4"/>
        <v/>
      </c>
      <c r="K15" s="171" t="str">
        <f>IFERROR(VLOOKUP(J15,'اختيار المقررات'!AU8:AY57,2,0),"")</f>
        <v/>
      </c>
      <c r="L15" s="471" t="str">
        <f>IFERROR(VLOOKUP(J15,'اختيار المقررات'!AU8:AY57,3,0),"")</f>
        <v/>
      </c>
      <c r="M15" s="471"/>
      <c r="N15" s="471"/>
      <c r="O15" s="471"/>
      <c r="P15" s="172" t="str">
        <f>IFERROR(VLOOKUP(J15,'اختيار المقررات'!AU8:AY57,4,0),"")</f>
        <v/>
      </c>
      <c r="Q15" s="163" t="str">
        <f>IFERROR(VLOOKUP(J15,'اختيار المقررات'!AU8:AY57,5,0),"")</f>
        <v/>
      </c>
      <c r="R15" s="51"/>
      <c r="S15" s="173"/>
      <c r="T15" s="173"/>
      <c r="U15" s="174"/>
      <c r="V15" s="164" t="str">
        <f>IFERROR(SMALL('اختيار المقررات'!$AL$8:$AL$57,'اختيار المقررات'!AM12),"")</f>
        <v/>
      </c>
      <c r="X15" s="1">
        <v>13</v>
      </c>
      <c r="Y15" s="1" t="str">
        <f t="shared" si="0"/>
        <v/>
      </c>
      <c r="Z15" s="1" t="str">
        <f>IF(LEN(P5)&lt;2,N5,"")</f>
        <v/>
      </c>
      <c r="AA15" s="1">
        <f t="shared" si="1"/>
        <v>16</v>
      </c>
      <c r="AB15" s="1"/>
      <c r="AC15" s="215"/>
      <c r="AD15" s="215"/>
      <c r="AE15" s="481" t="str">
        <f t="shared" si="2"/>
        <v>محافظتها:</v>
      </c>
      <c r="AF15" s="481"/>
      <c r="AG15" s="481"/>
      <c r="AH15" s="215"/>
      <c r="AI15" s="215"/>
      <c r="AJ15" s="1"/>
    </row>
    <row r="16" spans="1:42" ht="17.399999999999999" customHeight="1" thickTop="1" thickBot="1" x14ac:dyDescent="0.35">
      <c r="B16" s="170" t="str">
        <f t="shared" si="3"/>
        <v/>
      </c>
      <c r="C16" s="171" t="str">
        <f>IFERROR(VLOOKUP(B16,'اختيار المقررات'!AU9:AY58,2,0),"")</f>
        <v/>
      </c>
      <c r="D16" s="471" t="str">
        <f>IFERROR(VLOOKUP(B16,'اختيار المقررات'!AU9:AY58,3,0),"")</f>
        <v/>
      </c>
      <c r="E16" s="471"/>
      <c r="F16" s="471"/>
      <c r="G16" s="471"/>
      <c r="H16" s="172" t="str">
        <f>IFERROR(VLOOKUP(B16,'اختيار المقررات'!AU9:AY58,4,0),"")</f>
        <v/>
      </c>
      <c r="I16" s="163" t="str">
        <f>IFERROR(VLOOKUP(B16,'اختيار المقررات'!AU9:AY58,5,0),"")</f>
        <v/>
      </c>
      <c r="J16" s="170" t="str">
        <f t="shared" si="4"/>
        <v/>
      </c>
      <c r="K16" s="171" t="str">
        <f>IFERROR(VLOOKUP(J16,'اختيار المقررات'!AU9:AY58,2,0),"")</f>
        <v/>
      </c>
      <c r="L16" s="471" t="str">
        <f>IFERROR(VLOOKUP(J16,'اختيار المقررات'!AU9:AY58,3,0),"")</f>
        <v/>
      </c>
      <c r="M16" s="471"/>
      <c r="N16" s="471"/>
      <c r="O16" s="471"/>
      <c r="P16" s="172" t="str">
        <f>IFERROR(VLOOKUP(J16,'اختيار المقررات'!AU9:AY58,4,0),"")</f>
        <v/>
      </c>
      <c r="Q16" s="163" t="str">
        <f>IFERROR(VLOOKUP(J16,'اختيار المقررات'!AU9:AY58,5,0),"")</f>
        <v/>
      </c>
      <c r="R16" s="51"/>
      <c r="S16" s="173"/>
      <c r="T16" s="173"/>
      <c r="U16" s="174"/>
      <c r="V16" s="164" t="str">
        <f>IFERROR(SMALL('اختيار المقررات'!$AL$8:$AL$57,'اختيار المقررات'!AM13),"")</f>
        <v/>
      </c>
      <c r="X16" s="1">
        <v>14</v>
      </c>
      <c r="Y16" s="1" t="str">
        <f t="shared" si="0"/>
        <v/>
      </c>
      <c r="Z16" s="1" t="str">
        <f>IF(LEN(D6)&lt;2,B6,"")</f>
        <v/>
      </c>
      <c r="AA16" s="1">
        <f t="shared" si="1"/>
        <v>17</v>
      </c>
      <c r="AB16" s="1"/>
      <c r="AC16" s="215"/>
      <c r="AD16" s="215"/>
      <c r="AE16" s="481" t="str">
        <f t="shared" si="2"/>
        <v>عامها:</v>
      </c>
      <c r="AF16" s="481"/>
      <c r="AG16" s="481"/>
      <c r="AH16" s="215"/>
      <c r="AI16" s="215"/>
      <c r="AJ16" s="1"/>
    </row>
    <row r="17" spans="1:36" ht="17.399999999999999" customHeight="1" thickTop="1" thickBot="1" x14ac:dyDescent="0.35">
      <c r="B17" s="170" t="str">
        <f t="shared" si="3"/>
        <v/>
      </c>
      <c r="C17" s="171" t="str">
        <f>IFERROR(VLOOKUP(B17,'اختيار المقررات'!AU10:AY59,2,0),"")</f>
        <v/>
      </c>
      <c r="D17" s="471" t="str">
        <f>IFERROR(VLOOKUP(B17,'اختيار المقررات'!AU10:AY59,3,0),"")</f>
        <v/>
      </c>
      <c r="E17" s="471"/>
      <c r="F17" s="471"/>
      <c r="G17" s="471"/>
      <c r="H17" s="172" t="str">
        <f>IFERROR(VLOOKUP(B17,'اختيار المقررات'!AU10:AY59,4,0),"")</f>
        <v/>
      </c>
      <c r="I17" s="163" t="str">
        <f>IFERROR(VLOOKUP(B17,'اختيار المقررات'!AU10:AY59,5,0),"")</f>
        <v/>
      </c>
      <c r="J17" s="170" t="str">
        <f t="shared" si="4"/>
        <v/>
      </c>
      <c r="K17" s="171" t="str">
        <f>IFERROR(VLOOKUP(J17,'اختيار المقررات'!AU10:AY59,2,0),"")</f>
        <v/>
      </c>
      <c r="L17" s="471" t="str">
        <f>IFERROR(VLOOKUP(J17,'اختيار المقررات'!AU10:AY59,3,0),"")</f>
        <v/>
      </c>
      <c r="M17" s="471"/>
      <c r="N17" s="471"/>
      <c r="O17" s="471"/>
      <c r="P17" s="172" t="str">
        <f>IFERROR(VLOOKUP(J17,'اختيار المقررات'!AU10:AY59,4,0),"")</f>
        <v/>
      </c>
      <c r="Q17" s="163" t="str">
        <f>IFERROR(VLOOKUP(J17,'اختيار المقررات'!AU10:AY59,5,0),"")</f>
        <v/>
      </c>
      <c r="R17" s="51"/>
      <c r="S17" s="173"/>
      <c r="T17" s="173"/>
      <c r="U17" s="174"/>
      <c r="V17" s="164" t="str">
        <f>IFERROR(SMALL('اختيار المقررات'!$AL$8:$AL$57,'اختيار المقررات'!AM14),"")</f>
        <v/>
      </c>
      <c r="X17" s="1">
        <v>15</v>
      </c>
      <c r="Y17" s="1">
        <f t="shared" si="0"/>
        <v>15</v>
      </c>
      <c r="Z17" s="1" t="str">
        <f>IF(LEN(H6)&lt;2,F6,"")</f>
        <v>نوع الثانوية:</v>
      </c>
      <c r="AA17" s="1">
        <f t="shared" si="1"/>
        <v>18</v>
      </c>
      <c r="AB17" s="1"/>
      <c r="AC17" s="215"/>
      <c r="AD17" s="215"/>
      <c r="AE17" s="481" t="str">
        <f t="shared" si="2"/>
        <v>الموبايل:</v>
      </c>
      <c r="AF17" s="481"/>
      <c r="AG17" s="481"/>
      <c r="AH17" s="215"/>
      <c r="AI17" s="215"/>
      <c r="AJ17" s="1"/>
    </row>
    <row r="18" spans="1:36" ht="17.399999999999999" customHeight="1" thickTop="1" thickBot="1" x14ac:dyDescent="0.35">
      <c r="B18" s="170" t="str">
        <f t="shared" si="3"/>
        <v/>
      </c>
      <c r="C18" s="171" t="str">
        <f>IFERROR(VLOOKUP(B18,'اختيار المقررات'!AU11:AY60,2,0),"")</f>
        <v/>
      </c>
      <c r="D18" s="471" t="str">
        <f>IFERROR(VLOOKUP(B18,'اختيار المقررات'!AU11:AY60,3,0),"")</f>
        <v/>
      </c>
      <c r="E18" s="471"/>
      <c r="F18" s="471"/>
      <c r="G18" s="471"/>
      <c r="H18" s="172" t="str">
        <f>IFERROR(VLOOKUP(B18,'اختيار المقررات'!AU11:AY60,4,0),"")</f>
        <v/>
      </c>
      <c r="I18" s="163" t="str">
        <f>IFERROR(VLOOKUP(B18,'اختيار المقررات'!AU11:AY60,5,0),"")</f>
        <v/>
      </c>
      <c r="J18" s="170" t="str">
        <f t="shared" si="4"/>
        <v/>
      </c>
      <c r="K18" s="171" t="str">
        <f>IFERROR(VLOOKUP(J18,'اختيار المقررات'!AU11:AY60,2,0),"")</f>
        <v/>
      </c>
      <c r="L18" s="471" t="str">
        <f>IFERROR(VLOOKUP(J18,'اختيار المقررات'!AU11:AY60,3,0),"")</f>
        <v/>
      </c>
      <c r="M18" s="471"/>
      <c r="N18" s="471"/>
      <c r="O18" s="471"/>
      <c r="P18" s="172" t="str">
        <f>IFERROR(VLOOKUP(J18,'اختيار المقررات'!AU11:AY60,4,0),"")</f>
        <v/>
      </c>
      <c r="Q18" s="163" t="str">
        <f>IFERROR(VLOOKUP(J18,'اختيار المقررات'!AU11:AY60,5,0),"")</f>
        <v/>
      </c>
      <c r="R18" s="51"/>
      <c r="S18" s="173"/>
      <c r="T18" s="173"/>
      <c r="U18" s="174"/>
      <c r="V18" s="164" t="str">
        <f>IFERROR(SMALL('اختيار المقررات'!$AL$8:$AL$57,'اختيار المقررات'!AM15),"")</f>
        <v/>
      </c>
      <c r="X18" s="1">
        <v>16</v>
      </c>
      <c r="Y18" s="1">
        <f t="shared" si="0"/>
        <v>16</v>
      </c>
      <c r="Z18" s="1" t="str">
        <f>IF(LEN(K6)&lt;2,J6,"")</f>
        <v>محافظتها:</v>
      </c>
      <c r="AA18" s="1">
        <f t="shared" si="1"/>
        <v>19</v>
      </c>
      <c r="AB18" s="1"/>
      <c r="AC18" s="215"/>
      <c r="AD18" s="215"/>
      <c r="AE18" s="481" t="str">
        <f t="shared" si="2"/>
        <v>الهاتف:</v>
      </c>
      <c r="AF18" s="481"/>
      <c r="AG18" s="481"/>
      <c r="AH18" s="215"/>
      <c r="AI18" s="215"/>
      <c r="AJ18" s="1"/>
    </row>
    <row r="19" spans="1:36" ht="17.399999999999999" customHeight="1" thickTop="1" thickBot="1" x14ac:dyDescent="0.35">
      <c r="B19" s="170" t="str">
        <f t="shared" si="3"/>
        <v/>
      </c>
      <c r="C19" s="171" t="str">
        <f>IFERROR(VLOOKUP(B19,'اختيار المقررات'!AU12:AY61,2,0),"")</f>
        <v/>
      </c>
      <c r="D19" s="471" t="str">
        <f>IFERROR(VLOOKUP(B19,'اختيار المقررات'!AU12:AY61,3,0),"")</f>
        <v/>
      </c>
      <c r="E19" s="471"/>
      <c r="F19" s="471"/>
      <c r="G19" s="471"/>
      <c r="H19" s="172" t="str">
        <f>IFERROR(VLOOKUP(B19,'اختيار المقررات'!AU12:AY61,4,0),"")</f>
        <v/>
      </c>
      <c r="I19" s="163" t="str">
        <f>IFERROR(VLOOKUP(B19,'اختيار المقررات'!AU12:AY61,5,0),"")</f>
        <v/>
      </c>
      <c r="J19" s="170" t="str">
        <f t="shared" si="4"/>
        <v/>
      </c>
      <c r="K19" s="171" t="str">
        <f>IFERROR(VLOOKUP(J19,'اختيار المقررات'!AU12:AY61,2,0),"")</f>
        <v/>
      </c>
      <c r="L19" s="471" t="str">
        <f>IFERROR(VLOOKUP(J19,'اختيار المقررات'!AU12:AY61,3,0),"")</f>
        <v/>
      </c>
      <c r="M19" s="471"/>
      <c r="N19" s="471"/>
      <c r="O19" s="471"/>
      <c r="P19" s="172" t="str">
        <f>IFERROR(VLOOKUP(J19,'اختيار المقررات'!AU12:AY61,4,0),"")</f>
        <v/>
      </c>
      <c r="Q19" s="163" t="str">
        <f>IFERROR(VLOOKUP(J19,'اختيار المقررات'!AU12:AY61,5,0),"")</f>
        <v/>
      </c>
      <c r="R19" s="51"/>
      <c r="S19" s="173"/>
      <c r="T19" s="173"/>
      <c r="U19" s="174"/>
      <c r="V19" s="164" t="str">
        <f>IFERROR(SMALL('اختيار المقررات'!$AL$8:$AL$57,'اختيار المقررات'!AM16),"")</f>
        <v/>
      </c>
      <c r="X19" s="1">
        <v>17</v>
      </c>
      <c r="Y19" s="1">
        <f t="shared" si="0"/>
        <v>17</v>
      </c>
      <c r="Z19" s="1" t="str">
        <f>IF(LEN(P6)&lt;2,N6,"")</f>
        <v>عامها:</v>
      </c>
      <c r="AA19" s="1">
        <f t="shared" si="1"/>
        <v>20</v>
      </c>
      <c r="AB19" s="1"/>
      <c r="AC19" s="215"/>
      <c r="AD19" s="215"/>
      <c r="AE19" s="481" t="str">
        <f t="shared" si="2"/>
        <v>العنوان :</v>
      </c>
      <c r="AF19" s="481"/>
      <c r="AG19" s="481"/>
      <c r="AH19" s="215"/>
      <c r="AI19" s="215"/>
      <c r="AJ19" s="1"/>
    </row>
    <row r="20" spans="1:36" ht="35.4" customHeight="1" thickTop="1" thickBot="1" x14ac:dyDescent="0.35">
      <c r="B20" s="496" t="e">
        <f>'إدخال البيانات'!A2</f>
        <v>#N/A</v>
      </c>
      <c r="C20" s="496"/>
      <c r="D20" s="496"/>
      <c r="E20" s="496"/>
      <c r="F20" s="496"/>
      <c r="G20" s="496"/>
      <c r="H20" s="496"/>
      <c r="I20" s="496"/>
      <c r="J20" s="496"/>
      <c r="K20" s="496"/>
      <c r="L20" s="496"/>
      <c r="M20" s="496"/>
      <c r="N20" s="496"/>
      <c r="O20" s="496"/>
      <c r="P20" s="496"/>
      <c r="Q20" s="496"/>
      <c r="R20" s="496"/>
      <c r="S20" s="173"/>
      <c r="T20" s="173"/>
      <c r="U20" s="174"/>
      <c r="V20" s="164" t="str">
        <f>IFERROR(SMALL('اختيار المقررات'!$AL$8:$AL$57,'اختيار المقررات'!AM17),"")</f>
        <v/>
      </c>
      <c r="X20" s="1">
        <v>18</v>
      </c>
      <c r="Y20" s="1">
        <f t="shared" si="0"/>
        <v>18</v>
      </c>
      <c r="Z20" s="1" t="str">
        <f>IF(LEN(D7)&lt;2,B7,"")</f>
        <v>الموبايل:</v>
      </c>
      <c r="AA20" s="1" t="str">
        <f t="shared" si="1"/>
        <v/>
      </c>
      <c r="AB20" s="1"/>
      <c r="AC20" s="215"/>
      <c r="AD20" s="215"/>
      <c r="AE20" s="481" t="str">
        <f t="shared" si="2"/>
        <v/>
      </c>
      <c r="AF20" s="481"/>
      <c r="AG20" s="481"/>
      <c r="AH20" s="215"/>
      <c r="AI20" s="215"/>
      <c r="AJ20" s="1"/>
    </row>
    <row r="21" spans="1:36" ht="22.2" thickTop="1" thickBot="1" x14ac:dyDescent="0.35">
      <c r="A21" s="1"/>
      <c r="B21" s="489" t="s">
        <v>134</v>
      </c>
      <c r="C21" s="490"/>
      <c r="D21" s="490"/>
      <c r="E21" s="490"/>
      <c r="F21" s="221">
        <f>'اختيار المقررات'!V30</f>
        <v>0</v>
      </c>
      <c r="G21" s="490" t="s">
        <v>135</v>
      </c>
      <c r="H21" s="490"/>
      <c r="I21" s="490"/>
      <c r="J21" s="490"/>
      <c r="K21" s="472">
        <f>'اختيار المقررات'!AB30</f>
        <v>0</v>
      </c>
      <c r="L21" s="472"/>
      <c r="M21" s="490" t="s">
        <v>136</v>
      </c>
      <c r="N21" s="490"/>
      <c r="O21" s="490"/>
      <c r="P21" s="490"/>
      <c r="Q21" s="472">
        <f>'اختيار المقررات'!AF30</f>
        <v>0</v>
      </c>
      <c r="R21" s="486"/>
      <c r="S21" s="222"/>
      <c r="T21" s="1"/>
      <c r="V21" s="164" t="str">
        <f>IFERROR(SMALL('اختيار المقررات'!$AL$8:$AL$57,'اختيار المقررات'!AM18),"")</f>
        <v/>
      </c>
      <c r="X21" s="1">
        <v>19</v>
      </c>
      <c r="Y21" s="1">
        <f t="shared" si="0"/>
        <v>19</v>
      </c>
      <c r="Z21" s="1" t="str">
        <f>IF(LEN(H7)&lt;2,F7,"")</f>
        <v>الهاتف:</v>
      </c>
      <c r="AA21" s="1" t="str">
        <f t="shared" si="1"/>
        <v/>
      </c>
      <c r="AB21" s="1"/>
      <c r="AC21" s="215"/>
      <c r="AD21" s="215"/>
      <c r="AE21" s="481" t="str">
        <f t="shared" si="2"/>
        <v/>
      </c>
      <c r="AF21" s="481"/>
      <c r="AG21" s="481"/>
      <c r="AH21" s="215"/>
      <c r="AI21" s="215"/>
      <c r="AJ21" s="1"/>
    </row>
    <row r="22" spans="1:36" ht="15" thickTop="1" x14ac:dyDescent="0.3">
      <c r="A22" s="1"/>
      <c r="B22" s="492" t="s">
        <v>129</v>
      </c>
      <c r="C22" s="493"/>
      <c r="D22" s="493"/>
      <c r="E22" s="487">
        <f>'اختيار المقررات'!F5</f>
        <v>0</v>
      </c>
      <c r="F22" s="487"/>
      <c r="G22" s="487"/>
      <c r="H22" s="487"/>
      <c r="I22" s="488"/>
      <c r="J22" s="223" t="s">
        <v>65</v>
      </c>
      <c r="K22" s="443">
        <f>'اختيار المقررات'!Q5</f>
        <v>0</v>
      </c>
      <c r="L22" s="443"/>
      <c r="M22" s="224" t="s">
        <v>0</v>
      </c>
      <c r="N22" s="491">
        <f>'اختيار المقررات'!W5</f>
        <v>0</v>
      </c>
      <c r="O22" s="491"/>
      <c r="P22" s="225"/>
      <c r="Q22" s="225"/>
      <c r="R22" s="225"/>
      <c r="S22" s="1"/>
      <c r="T22" s="1"/>
      <c r="V22" s="164" t="str">
        <f>IFERROR(SMALL('اختيار المقررات'!$AL$8:$AL$57,'اختيار المقررات'!AM19),"")</f>
        <v/>
      </c>
      <c r="X22" s="1">
        <v>20</v>
      </c>
      <c r="Y22" s="1">
        <f t="shared" si="0"/>
        <v>20</v>
      </c>
      <c r="Z22" s="1" t="str">
        <f>IF(LEN(K7)&lt;2,J7,"")</f>
        <v>العنوان :</v>
      </c>
      <c r="AA22" s="1"/>
      <c r="AB22" s="1"/>
      <c r="AC22" s="215"/>
      <c r="AD22" s="215"/>
      <c r="AE22" s="481" t="str">
        <f t="shared" si="2"/>
        <v/>
      </c>
      <c r="AF22" s="481"/>
      <c r="AG22" s="481"/>
      <c r="AH22" s="215"/>
      <c r="AI22" s="215"/>
      <c r="AJ22" s="1"/>
    </row>
    <row r="23" spans="1:36" ht="15.6" customHeight="1" x14ac:dyDescent="0.3">
      <c r="A23" s="1"/>
      <c r="B23" s="516" t="s">
        <v>133</v>
      </c>
      <c r="C23" s="517"/>
      <c r="D23" s="517"/>
      <c r="E23" s="482" t="e">
        <f>'اختيار المقررات'!AD27</f>
        <v>#N/A</v>
      </c>
      <c r="F23" s="482"/>
      <c r="G23" s="483"/>
      <c r="H23" s="518" t="s">
        <v>1481</v>
      </c>
      <c r="I23" s="519"/>
      <c r="J23" s="520">
        <f>'اختيار المقررات'!AB5</f>
        <v>0</v>
      </c>
      <c r="K23" s="520"/>
      <c r="L23" s="521"/>
      <c r="M23" s="519" t="s">
        <v>943</v>
      </c>
      <c r="N23" s="519"/>
      <c r="O23" s="519" t="s">
        <v>944</v>
      </c>
      <c r="P23" s="519"/>
      <c r="Q23" s="519" t="s">
        <v>1482</v>
      </c>
      <c r="R23" s="523"/>
      <c r="S23" s="1"/>
      <c r="T23" s="1"/>
      <c r="V23" s="164" t="str">
        <f>IFERROR(SMALL('اختيار المقررات'!$AL$8:$AL$57,'اختيار المقررات'!AM20),"")</f>
        <v/>
      </c>
    </row>
    <row r="24" spans="1:36" ht="14.4" x14ac:dyDescent="0.3">
      <c r="A24" s="1"/>
      <c r="B24" s="516" t="s">
        <v>945</v>
      </c>
      <c r="C24" s="517"/>
      <c r="D24" s="517"/>
      <c r="E24" s="484" t="e">
        <f>'اختيار المقررات'!W27</f>
        <v>#N/A</v>
      </c>
      <c r="F24" s="484"/>
      <c r="G24" s="485"/>
      <c r="H24" s="525" t="s">
        <v>27</v>
      </c>
      <c r="I24" s="522"/>
      <c r="J24" s="484" t="e">
        <f>'اختيار المقررات'!N27</f>
        <v>#N/A</v>
      </c>
      <c r="K24" s="484"/>
      <c r="L24" s="485"/>
      <c r="M24" s="522"/>
      <c r="N24" s="522"/>
      <c r="O24" s="522"/>
      <c r="P24" s="522"/>
      <c r="Q24" s="522"/>
      <c r="R24" s="524"/>
      <c r="S24" s="1"/>
      <c r="T24" s="1"/>
      <c r="V24" s="164" t="str">
        <f>IFERROR(SMALL('اختيار المقررات'!$AL$8:$AL$57,'اختيار المقررات'!AM21),"")</f>
        <v/>
      </c>
    </row>
    <row r="25" spans="1:36" ht="14.4" x14ac:dyDescent="0.3">
      <c r="A25" s="1"/>
      <c r="B25" s="516" t="s">
        <v>939</v>
      </c>
      <c r="C25" s="517"/>
      <c r="D25" s="517"/>
      <c r="E25" s="484" t="e">
        <f>'اختيار المقررات'!N28</f>
        <v>#N/A</v>
      </c>
      <c r="F25" s="484"/>
      <c r="G25" s="485"/>
      <c r="H25" s="526" t="s">
        <v>22</v>
      </c>
      <c r="I25" s="527"/>
      <c r="J25" s="226" t="str">
        <f>'اختيار المقررات'!N29</f>
        <v>لا</v>
      </c>
      <c r="K25" s="226"/>
      <c r="L25" s="227"/>
      <c r="M25" s="522"/>
      <c r="N25" s="522"/>
      <c r="O25" s="522"/>
      <c r="P25" s="522"/>
      <c r="Q25" s="522"/>
      <c r="R25" s="524"/>
      <c r="S25" s="1"/>
      <c r="T25" s="1"/>
      <c r="V25" s="164" t="str">
        <f>IFERROR(SMALL('اختيار المقررات'!$AL$8:$AL$57,'اختيار المقررات'!AM22),"")</f>
        <v/>
      </c>
    </row>
    <row r="26" spans="1:36" ht="14.4" x14ac:dyDescent="0.3">
      <c r="A26" s="1"/>
      <c r="B26" s="452" t="s">
        <v>25</v>
      </c>
      <c r="C26" s="453"/>
      <c r="D26" s="453"/>
      <c r="E26" s="454" t="e">
        <f>'اختيار المقررات'!W28</f>
        <v>#N/A</v>
      </c>
      <c r="F26" s="454"/>
      <c r="G26" s="454"/>
      <c r="H26" s="228"/>
      <c r="I26" s="228"/>
      <c r="J26" s="229"/>
      <c r="K26" s="229"/>
      <c r="L26" s="230"/>
      <c r="M26" s="522"/>
      <c r="N26" s="522"/>
      <c r="O26" s="522"/>
      <c r="P26" s="522"/>
      <c r="Q26" s="522"/>
      <c r="R26" s="524"/>
      <c r="S26" s="1"/>
      <c r="T26" s="1"/>
      <c r="V26" s="164" t="str">
        <f>IFERROR(SMALL('اختيار المقررات'!$AL$8:$AL$57,'اختيار المقررات'!AM23),"")</f>
        <v/>
      </c>
    </row>
    <row r="27" spans="1:36" ht="14.4" x14ac:dyDescent="0.3">
      <c r="A27" s="1"/>
      <c r="B27" s="455" t="str">
        <f>'اختيار المقررات'!C27</f>
        <v>منقطع عن التسجيل في</v>
      </c>
      <c r="C27" s="456"/>
      <c r="D27" s="456"/>
      <c r="E27" s="456"/>
      <c r="F27" s="456"/>
      <c r="G27" s="456"/>
      <c r="H27" s="456"/>
      <c r="I27" s="456"/>
      <c r="J27" s="456"/>
      <c r="K27" s="456"/>
      <c r="L27" s="457"/>
      <c r="M27" s="522"/>
      <c r="N27" s="522"/>
      <c r="O27" s="522"/>
      <c r="P27" s="522"/>
      <c r="Q27" s="522"/>
      <c r="R27" s="524"/>
      <c r="S27" s="1"/>
      <c r="T27" s="1"/>
      <c r="V27" s="164" t="str">
        <f>IFERROR(SMALL('اختيار المقررات'!$AL$8:$AL$57,'اختيار المقررات'!AM24),"")</f>
        <v/>
      </c>
    </row>
    <row r="28" spans="1:36" ht="14.4" x14ac:dyDescent="0.3">
      <c r="A28" s="1"/>
      <c r="B28" s="458" t="str">
        <f>'اختيار المقررات'!C28</f>
        <v/>
      </c>
      <c r="C28" s="459"/>
      <c r="D28" s="459"/>
      <c r="E28" s="459"/>
      <c r="F28" s="459"/>
      <c r="G28" s="459" t="str">
        <f>'اختيار المقررات'!C29</f>
        <v/>
      </c>
      <c r="H28" s="459"/>
      <c r="I28" s="459"/>
      <c r="J28" s="459"/>
      <c r="K28" s="459"/>
      <c r="L28" s="460"/>
      <c r="M28" s="522"/>
      <c r="N28" s="522"/>
      <c r="O28" s="522"/>
      <c r="P28" s="522"/>
      <c r="Q28" s="522"/>
      <c r="R28" s="524"/>
      <c r="S28" s="1"/>
      <c r="T28" s="1"/>
      <c r="V28" s="164" t="str">
        <f>IFERROR(SMALL('اختيار المقررات'!$AL$8:$AL$57,'اختيار المقررات'!AM25),"")</f>
        <v/>
      </c>
    </row>
    <row r="29" spans="1:36" ht="14.4" x14ac:dyDescent="0.3">
      <c r="A29" s="1"/>
      <c r="B29" s="458" t="str">
        <f>'اختيار المقررات'!C30</f>
        <v/>
      </c>
      <c r="C29" s="459"/>
      <c r="D29" s="459"/>
      <c r="E29" s="459"/>
      <c r="F29" s="459"/>
      <c r="G29" s="459" t="str">
        <f>'اختيار المقررات'!C31</f>
        <v/>
      </c>
      <c r="H29" s="459"/>
      <c r="I29" s="459"/>
      <c r="J29" s="459"/>
      <c r="K29" s="459"/>
      <c r="L29" s="460"/>
      <c r="M29" s="522"/>
      <c r="N29" s="522"/>
      <c r="O29" s="522"/>
      <c r="P29" s="522"/>
      <c r="Q29" s="522"/>
      <c r="R29" s="524"/>
      <c r="S29" s="1"/>
      <c r="T29" s="1"/>
      <c r="V29" s="164" t="str">
        <f>IFERROR(SMALL('اختيار المقررات'!$AL$8:$AL$57,'اختيار المقررات'!AM26),"")</f>
        <v/>
      </c>
    </row>
    <row r="30" spans="1:36" ht="16.5" customHeight="1" x14ac:dyDescent="0.3">
      <c r="A30" s="1"/>
      <c r="B30" s="510" t="str">
        <f>'اختيار المقررات'!C32</f>
        <v/>
      </c>
      <c r="C30" s="511"/>
      <c r="D30" s="511"/>
      <c r="E30" s="511"/>
      <c r="F30" s="511"/>
      <c r="G30" s="511" t="str">
        <f>'اختيار المقررات'!C33</f>
        <v/>
      </c>
      <c r="H30" s="511"/>
      <c r="I30" s="511"/>
      <c r="J30" s="511"/>
      <c r="K30" s="511"/>
      <c r="L30" s="528"/>
      <c r="M30" s="522"/>
      <c r="N30" s="522"/>
      <c r="O30" s="522"/>
      <c r="P30" s="522"/>
      <c r="Q30" s="522"/>
      <c r="R30" s="524"/>
      <c r="S30" s="1"/>
      <c r="T30" s="1"/>
      <c r="V30" s="164" t="str">
        <f>IFERROR(SMALL('اختيار المقررات'!$AL$8:$AL$57,'اختيار المقررات'!AM27),"")</f>
        <v/>
      </c>
    </row>
    <row r="31" spans="1:36" ht="15" customHeight="1" x14ac:dyDescent="0.3">
      <c r="A31" s="1"/>
      <c r="B31" s="507" t="s">
        <v>1483</v>
      </c>
      <c r="C31" s="508"/>
      <c r="D31" s="508"/>
      <c r="E31" s="508"/>
      <c r="F31" s="508"/>
      <c r="G31" s="508"/>
      <c r="H31" s="508"/>
      <c r="I31" s="508"/>
      <c r="J31" s="508"/>
      <c r="K31" s="508"/>
      <c r="L31" s="508"/>
      <c r="M31" s="508"/>
      <c r="N31" s="508"/>
      <c r="O31" s="508"/>
      <c r="P31" s="508"/>
      <c r="Q31" s="508"/>
      <c r="R31" s="509"/>
      <c r="S31" s="1"/>
      <c r="T31" s="1"/>
      <c r="V31" s="164" t="str">
        <f>IFERROR(SMALL('اختيار المقررات'!$AL$8:$AL$57,'اختيار المقررات'!AM28),"")</f>
        <v/>
      </c>
    </row>
    <row r="32" spans="1:36" ht="15" customHeight="1" x14ac:dyDescent="0.3">
      <c r="A32" s="1"/>
      <c r="B32" s="504" t="s">
        <v>1484</v>
      </c>
      <c r="C32" s="504"/>
      <c r="D32" s="504"/>
      <c r="E32" s="504"/>
      <c r="F32" s="504"/>
      <c r="G32" s="504"/>
      <c r="H32" s="504"/>
      <c r="I32" s="504"/>
      <c r="J32" s="504"/>
      <c r="K32" s="504"/>
      <c r="L32" s="504"/>
      <c r="M32" s="504"/>
      <c r="N32" s="504"/>
      <c r="O32" s="504"/>
      <c r="P32" s="504"/>
      <c r="Q32" s="504"/>
      <c r="R32" s="504"/>
      <c r="S32" s="1"/>
      <c r="T32" s="1"/>
    </row>
    <row r="33" spans="1:22" ht="16.5" customHeight="1" x14ac:dyDescent="0.3">
      <c r="A33" s="1"/>
      <c r="B33" s="512" t="s">
        <v>33</v>
      </c>
      <c r="C33" s="512"/>
      <c r="D33" s="512"/>
      <c r="E33" s="512"/>
      <c r="F33" s="513" t="e">
        <f>'اختيار المقررات'!W29</f>
        <v>#N/A</v>
      </c>
      <c r="G33" s="513"/>
      <c r="H33" s="514" t="str">
        <f>IF(D4="أنثى","ليرة سورية فقط لا غير من الطالبة","ليرة سورية فقط لا غير من الطالب")&amp;" "&amp;H2</f>
        <v xml:space="preserve">ليرة سورية فقط لا غير من الطالب </v>
      </c>
      <c r="I33" s="514"/>
      <c r="J33" s="514"/>
      <c r="K33" s="514"/>
      <c r="L33" s="514"/>
      <c r="M33" s="514"/>
      <c r="N33" s="514"/>
      <c r="O33" s="514"/>
      <c r="P33" s="514"/>
      <c r="Q33" s="514"/>
      <c r="R33" s="514"/>
      <c r="S33" s="1"/>
      <c r="T33" s="1"/>
      <c r="V33" s="164" t="str">
        <f>IFERROR(SMALL('اختيار المقررات'!$AL$8:$AL$57,'اختيار المقررات'!AM29),"")</f>
        <v/>
      </c>
    </row>
    <row r="34" spans="1:22" ht="24" customHeight="1" x14ac:dyDescent="0.3">
      <c r="A34" s="1"/>
      <c r="B34" s="512" t="str">
        <f>IF(D4="أنثى","رقمها الامتحاني","رقمه الامتحاني")</f>
        <v>رقمه الامتحاني</v>
      </c>
      <c r="C34" s="512"/>
      <c r="D34" s="512"/>
      <c r="E34" s="499">
        <f>D2</f>
        <v>0</v>
      </c>
      <c r="F34" s="499"/>
      <c r="G34" s="515" t="s">
        <v>34</v>
      </c>
      <c r="H34" s="515"/>
      <c r="I34" s="515"/>
      <c r="J34" s="515"/>
      <c r="K34" s="515"/>
      <c r="L34" s="515"/>
      <c r="M34" s="515"/>
      <c r="N34" s="515"/>
      <c r="O34" s="515"/>
      <c r="P34" s="515"/>
      <c r="Q34" s="515"/>
      <c r="R34" s="515"/>
      <c r="S34" s="1"/>
      <c r="T34" s="1"/>
      <c r="V34" s="164" t="str">
        <f>IFERROR(SMALL('اختيار المقررات'!$AL$8:$AL$57,'اختيار المقررات'!AM30),"")</f>
        <v/>
      </c>
    </row>
    <row r="35" spans="1:22" ht="19.2" customHeight="1" x14ac:dyDescent="0.3">
      <c r="A35" s="1"/>
      <c r="B35" s="191"/>
      <c r="C35" s="202"/>
      <c r="D35" s="505"/>
      <c r="E35" s="505"/>
      <c r="F35" s="505"/>
      <c r="G35" s="505"/>
      <c r="H35" s="505"/>
      <c r="I35" s="192"/>
      <c r="J35" s="192"/>
      <c r="K35" s="191"/>
      <c r="L35" s="202"/>
      <c r="M35" s="505"/>
      <c r="N35" s="505"/>
      <c r="O35" s="505"/>
      <c r="P35" s="505"/>
      <c r="Q35" s="192"/>
      <c r="R35" s="192"/>
      <c r="S35" s="1"/>
      <c r="T35" s="1"/>
      <c r="V35" s="164" t="str">
        <f>IFERROR(SMALL('اختيار المقررات'!$AL$8:$AL$57,'اختيار المقررات'!AM31),"")</f>
        <v/>
      </c>
    </row>
    <row r="36" spans="1:22" ht="19.2" customHeight="1" x14ac:dyDescent="0.4">
      <c r="A36" s="1"/>
      <c r="B36" s="506" t="s">
        <v>28</v>
      </c>
      <c r="C36" s="506"/>
      <c r="D36" s="506"/>
      <c r="E36" s="506"/>
      <c r="F36" s="506"/>
      <c r="G36" s="506"/>
      <c r="H36" s="506"/>
      <c r="I36" s="506"/>
      <c r="J36" s="506"/>
      <c r="K36" s="506"/>
      <c r="L36" s="506"/>
      <c r="M36" s="506"/>
      <c r="N36" s="506"/>
      <c r="O36" s="506"/>
      <c r="P36" s="506"/>
      <c r="Q36" s="506"/>
      <c r="R36" s="506"/>
      <c r="S36" s="1"/>
      <c r="T36" s="1"/>
      <c r="V36" s="164" t="str">
        <f>IFERROR(SMALL('اختيار المقررات'!$AL$8:$AL$57,'اختيار المقررات'!AM32),"")</f>
        <v/>
      </c>
    </row>
    <row r="37" spans="1:22" ht="19.2" customHeight="1" x14ac:dyDescent="0.3">
      <c r="A37" s="1"/>
      <c r="B37" s="497" t="s">
        <v>32</v>
      </c>
      <c r="C37" s="497"/>
      <c r="D37" s="497"/>
      <c r="E37" s="497"/>
      <c r="F37" s="497"/>
      <c r="G37" s="497"/>
      <c r="H37" s="497"/>
      <c r="I37" s="497"/>
      <c r="J37" s="497"/>
      <c r="K37" s="497"/>
      <c r="L37" s="497"/>
      <c r="M37" s="497"/>
      <c r="N37" s="497"/>
      <c r="O37" s="497"/>
      <c r="P37" s="497"/>
      <c r="Q37" s="497"/>
      <c r="R37" s="497"/>
      <c r="S37" s="1"/>
      <c r="T37" s="1"/>
      <c r="V37" s="164" t="str">
        <f>IFERROR(SMALL('اختيار المقررات'!$AL$8:$AL$57,'اختيار المقررات'!AM33),"")</f>
        <v/>
      </c>
    </row>
    <row r="38" spans="1:22" ht="19.2" customHeight="1" x14ac:dyDescent="0.3">
      <c r="A38" s="1"/>
      <c r="B38" s="498" t="s">
        <v>33</v>
      </c>
      <c r="C38" s="498"/>
      <c r="D38" s="498"/>
      <c r="E38" s="498"/>
      <c r="F38" s="499" t="e">
        <f>'اختيار المقررات'!AD29</f>
        <v>#N/A</v>
      </c>
      <c r="G38" s="499"/>
      <c r="H38" s="500" t="str">
        <f>H33</f>
        <v xml:space="preserve">ليرة سورية فقط لا غير من الطالب </v>
      </c>
      <c r="I38" s="500"/>
      <c r="J38" s="500"/>
      <c r="K38" s="500"/>
      <c r="L38" s="500"/>
      <c r="M38" s="500"/>
      <c r="N38" s="500"/>
      <c r="O38" s="500"/>
      <c r="P38" s="500"/>
      <c r="Q38" s="500"/>
      <c r="R38" s="500"/>
      <c r="S38" s="1"/>
      <c r="T38" s="1"/>
      <c r="V38" s="164" t="str">
        <f>IFERROR(SMALL('اختيار المقررات'!$AL$8:$AL$57,'اختيار المقررات'!AM34),"")</f>
        <v/>
      </c>
    </row>
    <row r="39" spans="1:22" ht="19.2" customHeight="1" x14ac:dyDescent="0.3">
      <c r="A39" s="1"/>
      <c r="B39" s="501" t="str">
        <f>B34</f>
        <v>رقمه الامتحاني</v>
      </c>
      <c r="C39" s="501"/>
      <c r="D39" s="501"/>
      <c r="E39" s="502">
        <f>E34</f>
        <v>0</v>
      </c>
      <c r="F39" s="502"/>
      <c r="G39" s="503" t="str">
        <f>G34</f>
        <v xml:space="preserve">وتحويله إلى حساب التعليم المفتوح رقم ck1-10173186 وتسليم إشعار القبض إلى صاحب العلاقة  </v>
      </c>
      <c r="H39" s="503"/>
      <c r="I39" s="503"/>
      <c r="J39" s="503"/>
      <c r="K39" s="503"/>
      <c r="L39" s="503"/>
      <c r="M39" s="503"/>
      <c r="N39" s="503"/>
      <c r="O39" s="503"/>
      <c r="P39" s="503"/>
      <c r="Q39" s="503"/>
      <c r="R39" s="503"/>
      <c r="S39" s="1"/>
      <c r="T39" s="1"/>
      <c r="V39" s="164" t="str">
        <f>IFERROR(SMALL('اختيار المقررات'!$AL$8:$AL$57,'اختيار المقررات'!AM35),"")</f>
        <v/>
      </c>
    </row>
    <row r="40" spans="1:22" ht="22.5" customHeight="1" x14ac:dyDescent="0.3">
      <c r="A40" s="1"/>
      <c r="B40" s="1"/>
      <c r="C40" s="1"/>
      <c r="D40" s="1"/>
      <c r="E40" s="231"/>
      <c r="F40" s="231"/>
      <c r="G40" s="231"/>
      <c r="H40" s="231"/>
      <c r="I40" s="1"/>
      <c r="J40" s="1"/>
      <c r="K40" s="1"/>
      <c r="L40" s="1"/>
      <c r="M40" s="231"/>
      <c r="N40" s="231"/>
      <c r="O40" s="231"/>
      <c r="P40" s="1"/>
      <c r="Q40" s="1"/>
      <c r="R40" s="1"/>
      <c r="S40" s="1"/>
      <c r="T40" s="1"/>
      <c r="V40" s="164" t="str">
        <f>IFERROR(SMALL('اختيار المقررات'!$AL$8:$AL$57,'اختيار المقررات'!AM36),"")</f>
        <v/>
      </c>
    </row>
    <row r="41" spans="1:22" ht="22.5" customHeight="1" x14ac:dyDescent="0.3">
      <c r="A41" s="1"/>
      <c r="B41" s="1"/>
      <c r="C41" s="1"/>
      <c r="D41" s="1"/>
      <c r="E41" s="1"/>
      <c r="F41" s="231"/>
      <c r="G41" s="231"/>
      <c r="H41" s="231"/>
      <c r="I41" s="231"/>
      <c r="J41" s="1"/>
      <c r="K41" s="1"/>
      <c r="L41" s="1"/>
      <c r="M41" s="1"/>
      <c r="N41" s="231"/>
      <c r="O41" s="231"/>
      <c r="P41" s="231"/>
      <c r="Q41" s="1"/>
      <c r="R41" s="1"/>
      <c r="S41" s="1"/>
      <c r="T41" s="1"/>
      <c r="V41" s="164" t="str">
        <f>IFERROR(SMALL('اختيار المقررات'!$AL$8:$AL$57,'اختيار المقررات'!AM37),"")</f>
        <v/>
      </c>
    </row>
    <row r="42" spans="1:22" ht="17.25" customHeight="1" x14ac:dyDescent="0.3">
      <c r="A42" s="1"/>
      <c r="B42" s="1"/>
      <c r="C42" s="232"/>
      <c r="D42" s="232"/>
      <c r="E42" s="232"/>
      <c r="F42" s="232"/>
      <c r="G42" s="232"/>
      <c r="H42" s="231"/>
      <c r="I42" s="231"/>
      <c r="J42" s="231"/>
      <c r="K42" s="231"/>
      <c r="L42" s="231"/>
      <c r="M42" s="231"/>
      <c r="N42" s="231"/>
      <c r="O42" s="231"/>
      <c r="P42" s="231"/>
      <c r="Q42" s="231"/>
      <c r="R42" s="231"/>
      <c r="S42" s="231"/>
      <c r="T42" s="1"/>
      <c r="V42" s="164" t="str">
        <f>IFERROR(SMALL('اختيار المقررات'!$AL$8:$AL$57,'اختيار المقررات'!AM38),"")</f>
        <v/>
      </c>
    </row>
    <row r="43" spans="1:22" ht="17.25" customHeight="1" x14ac:dyDescent="0.3">
      <c r="A43" s="1"/>
      <c r="B43" s="1"/>
      <c r="C43" s="232"/>
      <c r="D43" s="232"/>
      <c r="E43" s="232"/>
      <c r="F43" s="232"/>
      <c r="G43" s="232"/>
      <c r="H43" s="233"/>
      <c r="I43" s="233"/>
      <c r="J43" s="233"/>
      <c r="K43" s="233"/>
      <c r="L43" s="233"/>
      <c r="M43" s="233"/>
      <c r="N43" s="233"/>
      <c r="O43" s="233"/>
      <c r="P43" s="233"/>
      <c r="Q43" s="233"/>
      <c r="R43" s="233"/>
      <c r="S43" s="233"/>
      <c r="T43" s="1"/>
      <c r="V43" s="164" t="str">
        <f>IFERROR(SMALL('اختيار المقررات'!$AL$8:$AL$57,'اختيار المقررات'!AM39),"")</f>
        <v/>
      </c>
    </row>
    <row r="44" spans="1:22" ht="14.4" x14ac:dyDescent="0.3">
      <c r="A44" s="1"/>
      <c r="B44" s="1"/>
      <c r="C44" s="232"/>
      <c r="D44" s="232"/>
      <c r="E44" s="232"/>
      <c r="F44" s="232"/>
      <c r="G44" s="232"/>
      <c r="H44" s="233"/>
      <c r="I44" s="233"/>
      <c r="J44" s="233"/>
      <c r="K44" s="233"/>
      <c r="L44" s="233"/>
      <c r="M44" s="233"/>
      <c r="N44" s="233"/>
      <c r="O44" s="233"/>
      <c r="P44" s="233"/>
      <c r="Q44" s="233"/>
      <c r="R44" s="233"/>
      <c r="S44" s="233"/>
      <c r="T44" s="1"/>
    </row>
  </sheetData>
  <sheetProtection algorithmName="SHA-512" hashValue="UHvy1O3lcsI6KNHot+I7cK4sR+f2tdwMaYAUFEqLjkZqeW2xZhsP+x8bS0PnwuY4HwO/BCZrS5Zhz+xzch+ilA==" saltValue="raARyxw9ltLktJWduOFlbw==" spinCount="100000" sheet="1" objects="1" scenarios="1" selectLockedCells="1" selectUnlockedCells="1"/>
  <mergeCells count="133">
    <mergeCell ref="AE20:AG20"/>
    <mergeCell ref="AE21:AG21"/>
    <mergeCell ref="AE22:AG22"/>
    <mergeCell ref="B31:R31"/>
    <mergeCell ref="B30:F30"/>
    <mergeCell ref="B33:E33"/>
    <mergeCell ref="F33:G33"/>
    <mergeCell ref="H33:R33"/>
    <mergeCell ref="B34:D34"/>
    <mergeCell ref="E34:F34"/>
    <mergeCell ref="G34:R34"/>
    <mergeCell ref="B23:D23"/>
    <mergeCell ref="B24:D24"/>
    <mergeCell ref="B25:D25"/>
    <mergeCell ref="E25:G25"/>
    <mergeCell ref="H23:I23"/>
    <mergeCell ref="J23:L23"/>
    <mergeCell ref="M23:N30"/>
    <mergeCell ref="O23:P30"/>
    <mergeCell ref="Q23:R30"/>
    <mergeCell ref="H24:I24"/>
    <mergeCell ref="J24:L24"/>
    <mergeCell ref="H25:I25"/>
    <mergeCell ref="G30:L30"/>
    <mergeCell ref="B37:R37"/>
    <mergeCell ref="B38:E38"/>
    <mergeCell ref="F38:G38"/>
    <mergeCell ref="H38:R38"/>
    <mergeCell ref="B39:D39"/>
    <mergeCell ref="E39:F39"/>
    <mergeCell ref="G39:R39"/>
    <mergeCell ref="B32:R32"/>
    <mergeCell ref="D35:H35"/>
    <mergeCell ref="M35:P35"/>
    <mergeCell ref="B36:R36"/>
    <mergeCell ref="H4:I4"/>
    <mergeCell ref="G21:J21"/>
    <mergeCell ref="K21:L21"/>
    <mergeCell ref="H6:I6"/>
    <mergeCell ref="K6:M6"/>
    <mergeCell ref="P6:R6"/>
    <mergeCell ref="D18:G18"/>
    <mergeCell ref="L18:O18"/>
    <mergeCell ref="F7:G7"/>
    <mergeCell ref="H7:I7"/>
    <mergeCell ref="L16:O16"/>
    <mergeCell ref="D17:G17"/>
    <mergeCell ref="L17:O17"/>
    <mergeCell ref="M21:P21"/>
    <mergeCell ref="D19:G19"/>
    <mergeCell ref="L19:O19"/>
    <mergeCell ref="B20:R20"/>
    <mergeCell ref="E23:G23"/>
    <mergeCell ref="E24:G24"/>
    <mergeCell ref="AE11:AG11"/>
    <mergeCell ref="AE12:AG12"/>
    <mergeCell ref="AE13:AG13"/>
    <mergeCell ref="AE14:AG14"/>
    <mergeCell ref="AE15:AG15"/>
    <mergeCell ref="AE16:AG16"/>
    <mergeCell ref="AE17:AG17"/>
    <mergeCell ref="AE18:AG18"/>
    <mergeCell ref="AE19:AG19"/>
    <mergeCell ref="Q21:R21"/>
    <mergeCell ref="E22:I22"/>
    <mergeCell ref="K22:L22"/>
    <mergeCell ref="B21:E21"/>
    <mergeCell ref="N22:O22"/>
    <mergeCell ref="B22:D22"/>
    <mergeCell ref="D12:G12"/>
    <mergeCell ref="L12:O12"/>
    <mergeCell ref="D14:G14"/>
    <mergeCell ref="L14:O14"/>
    <mergeCell ref="D15:G15"/>
    <mergeCell ref="L15:O15"/>
    <mergeCell ref="D16:G16"/>
    <mergeCell ref="AD1:AH2"/>
    <mergeCell ref="AE3:AG3"/>
    <mergeCell ref="AE4:AG4"/>
    <mergeCell ref="AE5:AG5"/>
    <mergeCell ref="AE6:AG6"/>
    <mergeCell ref="AE7:AG7"/>
    <mergeCell ref="AE8:AG8"/>
    <mergeCell ref="AE9:AG9"/>
    <mergeCell ref="AE10:AG10"/>
    <mergeCell ref="B26:D26"/>
    <mergeCell ref="E26:G26"/>
    <mergeCell ref="B27:L27"/>
    <mergeCell ref="B28:F28"/>
    <mergeCell ref="G28:L28"/>
    <mergeCell ref="B3:C3"/>
    <mergeCell ref="B29:F29"/>
    <mergeCell ref="G29:L29"/>
    <mergeCell ref="B4:C4"/>
    <mergeCell ref="B7:C7"/>
    <mergeCell ref="B8:R9"/>
    <mergeCell ref="D11:G11"/>
    <mergeCell ref="L11:O11"/>
    <mergeCell ref="D13:G13"/>
    <mergeCell ref="L13:O13"/>
    <mergeCell ref="B5:C5"/>
    <mergeCell ref="D5:E5"/>
    <mergeCell ref="F5:G5"/>
    <mergeCell ref="H5:I5"/>
    <mergeCell ref="K5:M5"/>
    <mergeCell ref="N5:O5"/>
    <mergeCell ref="P5:R5"/>
    <mergeCell ref="N6:O6"/>
    <mergeCell ref="D7:E7"/>
    <mergeCell ref="B1:E1"/>
    <mergeCell ref="B2:C2"/>
    <mergeCell ref="D2:E2"/>
    <mergeCell ref="F2:G2"/>
    <mergeCell ref="H2:J2"/>
    <mergeCell ref="M2:N2"/>
    <mergeCell ref="K7:R7"/>
    <mergeCell ref="B6:C6"/>
    <mergeCell ref="D6:E6"/>
    <mergeCell ref="F6:G6"/>
    <mergeCell ref="P2:R2"/>
    <mergeCell ref="F3:G3"/>
    <mergeCell ref="H3:I3"/>
    <mergeCell ref="K2:L2"/>
    <mergeCell ref="K4:M4"/>
    <mergeCell ref="D3:E3"/>
    <mergeCell ref="N3:P3"/>
    <mergeCell ref="Q3:R3"/>
    <mergeCell ref="F1:R1"/>
    <mergeCell ref="J3:L3"/>
    <mergeCell ref="N4:P4"/>
    <mergeCell ref="Q4:R4"/>
    <mergeCell ref="D4:E4"/>
    <mergeCell ref="F4:G4"/>
  </mergeCells>
  <conditionalFormatting sqref="C11:Q19">
    <cfRule type="expression" dxfId="36" priority="25">
      <formula>$C$12=""</formula>
    </cfRule>
  </conditionalFormatting>
  <conditionalFormatting sqref="C13:I19">
    <cfRule type="expression" dxfId="35" priority="24">
      <formula>$C$13=""</formula>
    </cfRule>
  </conditionalFormatting>
  <conditionalFormatting sqref="C14:I19">
    <cfRule type="expression" dxfId="34" priority="23">
      <formula>$C$14=""</formula>
    </cfRule>
  </conditionalFormatting>
  <conditionalFormatting sqref="C15:I19">
    <cfRule type="expression" dxfId="33" priority="22">
      <formula>$C$15=""</formula>
    </cfRule>
  </conditionalFormatting>
  <conditionalFormatting sqref="C16:I19">
    <cfRule type="expression" dxfId="32" priority="21">
      <formula>$C$16=""</formula>
    </cfRule>
  </conditionalFormatting>
  <conditionalFormatting sqref="C17:I19">
    <cfRule type="expression" dxfId="31" priority="20">
      <formula>$C$17=""</formula>
    </cfRule>
  </conditionalFormatting>
  <conditionalFormatting sqref="C18:I19">
    <cfRule type="expression" dxfId="30" priority="19">
      <formula>$C$18=""</formula>
    </cfRule>
  </conditionalFormatting>
  <conditionalFormatting sqref="C19:I19">
    <cfRule type="expression" dxfId="29" priority="18">
      <formula>$C$19=""</formula>
    </cfRule>
  </conditionalFormatting>
  <conditionalFormatting sqref="K11:Q19">
    <cfRule type="expression" dxfId="28" priority="17">
      <formula>$K$12=""</formula>
    </cfRule>
  </conditionalFormatting>
  <conditionalFormatting sqref="K13:Q19">
    <cfRule type="expression" dxfId="27" priority="16">
      <formula>$K$13=""</formula>
    </cfRule>
  </conditionalFormatting>
  <conditionalFormatting sqref="K14:Q19">
    <cfRule type="expression" dxfId="26" priority="15">
      <formula>$K$14=""</formula>
    </cfRule>
  </conditionalFormatting>
  <conditionalFormatting sqref="K15:Q19">
    <cfRule type="expression" dxfId="25" priority="14">
      <formula>$K$15=""</formula>
    </cfRule>
  </conditionalFormatting>
  <conditionalFormatting sqref="K16:Q19">
    <cfRule type="expression" dxfId="24" priority="13">
      <formula>$K$16=""</formula>
    </cfRule>
  </conditionalFormatting>
  <conditionalFormatting sqref="K17:Q19">
    <cfRule type="expression" dxfId="23" priority="12">
      <formula>$K$17=""</formula>
    </cfRule>
  </conditionalFormatting>
  <conditionalFormatting sqref="K18:Q19">
    <cfRule type="expression" dxfId="22" priority="11">
      <formula>$K$18=""</formula>
    </cfRule>
  </conditionalFormatting>
  <conditionalFormatting sqref="K19:Q19">
    <cfRule type="expression" dxfId="21" priority="10">
      <formula>$K$19=""</formula>
    </cfRule>
  </conditionalFormatting>
  <conditionalFormatting sqref="AE3:AE22">
    <cfRule type="expression" dxfId="20" priority="7">
      <formula>AE3&lt;&gt;""</formula>
    </cfRule>
  </conditionalFormatting>
  <conditionalFormatting sqref="AC1">
    <cfRule type="expression" dxfId="19" priority="6">
      <formula>AC1&lt;&gt;""</formula>
    </cfRule>
  </conditionalFormatting>
  <conditionalFormatting sqref="AD1:AH2">
    <cfRule type="expression" dxfId="18" priority="5">
      <formula>$AD$1&lt;&gt;""</formula>
    </cfRule>
  </conditionalFormatting>
  <conditionalFormatting sqref="B35:R35">
    <cfRule type="expression" dxfId="17" priority="2">
      <formula>#REF!="لا"</formula>
    </cfRule>
  </conditionalFormatting>
  <conditionalFormatting sqref="B39:R39 B38:H38 B36:R37">
    <cfRule type="expression" dxfId="16" priority="3">
      <formula>$K$25="لا"</formula>
    </cfRule>
  </conditionalFormatting>
  <conditionalFormatting sqref="C43:S44">
    <cfRule type="expression" dxfId="15" priority="4">
      <formula>$K$26="لا"</formula>
    </cfRule>
  </conditionalFormatting>
  <conditionalFormatting sqref="B36:R41">
    <cfRule type="expression" dxfId="14" priority="1">
      <formula>$J$25="لا"</formula>
    </cfRule>
  </conditionalFormatting>
  <pageMargins left="0.19685039370078741" right="0.19685039370078741" top="0.19685039370078741" bottom="0.19685039370078741" header="0.11811023622047245" footer="0.11811023622047245"/>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J5"/>
  <sheetViews>
    <sheetView rightToLeft="1" topLeftCell="DP1" workbookViewId="0">
      <selection activeCell="DW12" sqref="DW12"/>
    </sheetView>
  </sheetViews>
  <sheetFormatPr defaultColWidth="9" defaultRowHeight="14.4" x14ac:dyDescent="0.3"/>
  <cols>
    <col min="1" max="1" width="13.88671875" style="1" customWidth="1"/>
    <col min="2" max="2" width="10.88671875" style="1" bestFit="1" customWidth="1"/>
    <col min="3" max="4" width="9" style="1"/>
    <col min="5" max="5" width="10.109375" style="1" bestFit="1" customWidth="1"/>
    <col min="6" max="6" width="11.44140625" style="106" bestFit="1" customWidth="1"/>
    <col min="7" max="7" width="11.44140625" style="106" customWidth="1"/>
    <col min="8" max="8" width="13.44140625" style="1" customWidth="1"/>
    <col min="9" max="9" width="9" style="1"/>
    <col min="10" max="10" width="11.6640625" style="1" bestFit="1" customWidth="1"/>
    <col min="11" max="11" width="21.88671875" style="1" customWidth="1"/>
    <col min="12" max="12" width="24.44140625" style="1" customWidth="1"/>
    <col min="13" max="13" width="17.6640625" style="1" customWidth="1"/>
    <col min="14" max="14" width="20.109375" style="1" customWidth="1"/>
    <col min="15" max="15" width="31.6640625" style="1" customWidth="1"/>
    <col min="16" max="17" width="14.6640625" style="1" customWidth="1"/>
    <col min="18" max="18" width="19.109375" style="1" customWidth="1"/>
    <col min="19" max="19" width="14.109375" style="1" customWidth="1"/>
    <col min="20" max="20" width="6.88671875" style="1" bestFit="1" customWidth="1"/>
    <col min="21" max="60" width="4.44140625" style="1" customWidth="1"/>
    <col min="61" max="63" width="4.21875" style="1" customWidth="1"/>
    <col min="64" max="113" width="4.44140625" style="1" customWidth="1"/>
    <col min="114" max="114" width="9" style="1"/>
    <col min="115" max="115" width="11.44140625" style="1" bestFit="1" customWidth="1"/>
    <col min="116" max="16384" width="9" style="1"/>
  </cols>
  <sheetData>
    <row r="1" spans="1:140" s="60" customFormat="1" ht="36.75" customHeight="1" thickBot="1" x14ac:dyDescent="0.35">
      <c r="A1" s="531"/>
      <c r="B1" s="532">
        <v>9999</v>
      </c>
      <c r="C1" s="533" t="s">
        <v>35</v>
      </c>
      <c r="D1" s="533"/>
      <c r="E1" s="533"/>
      <c r="F1" s="533"/>
      <c r="G1" s="533"/>
      <c r="H1" s="533"/>
      <c r="I1" s="533"/>
      <c r="J1" s="533"/>
      <c r="K1" s="534" t="s">
        <v>16</v>
      </c>
      <c r="L1" s="536" t="s">
        <v>125</v>
      </c>
      <c r="M1" s="529" t="s">
        <v>123</v>
      </c>
      <c r="N1" s="529" t="s">
        <v>124</v>
      </c>
      <c r="O1" s="541" t="s">
        <v>62</v>
      </c>
      <c r="P1" s="533" t="s">
        <v>36</v>
      </c>
      <c r="Q1" s="533"/>
      <c r="R1" s="533"/>
      <c r="S1" s="543" t="s">
        <v>9</v>
      </c>
      <c r="T1" s="545" t="s">
        <v>37</v>
      </c>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t="s">
        <v>38</v>
      </c>
      <c r="BM1" s="545"/>
      <c r="BN1" s="545"/>
      <c r="BO1" s="545"/>
      <c r="BP1" s="545"/>
      <c r="BQ1" s="545"/>
      <c r="BR1" s="545"/>
      <c r="BS1" s="545"/>
      <c r="BT1" s="545"/>
      <c r="BU1" s="545"/>
      <c r="BV1" s="545"/>
      <c r="BW1" s="545"/>
      <c r="BX1" s="545"/>
      <c r="BY1" s="545"/>
      <c r="BZ1" s="545"/>
      <c r="CA1" s="545"/>
      <c r="CB1" s="545"/>
      <c r="CC1" s="545"/>
      <c r="CD1" s="545" t="s">
        <v>39</v>
      </c>
      <c r="CE1" s="545"/>
      <c r="CF1" s="545"/>
      <c r="CG1" s="545"/>
      <c r="CH1" s="545"/>
      <c r="CI1" s="545"/>
      <c r="CJ1" s="545"/>
      <c r="CK1" s="545"/>
      <c r="CL1" s="545"/>
      <c r="CM1" s="545"/>
      <c r="CN1" s="545"/>
      <c r="CO1" s="545"/>
      <c r="CP1" s="545"/>
      <c r="CQ1" s="545"/>
      <c r="CR1" s="545"/>
      <c r="CS1" s="545"/>
      <c r="CT1" s="545"/>
      <c r="CU1" s="545"/>
      <c r="CV1" s="545"/>
      <c r="CW1" s="545"/>
      <c r="CX1" s="545"/>
      <c r="CY1" s="545"/>
      <c r="CZ1" s="545"/>
      <c r="DA1" s="545"/>
      <c r="DB1" s="545"/>
      <c r="DC1" s="545"/>
      <c r="DD1" s="545"/>
      <c r="DE1" s="545"/>
      <c r="DF1" s="545"/>
      <c r="DG1" s="545"/>
      <c r="DH1" s="545"/>
      <c r="DI1" s="545"/>
      <c r="DJ1" s="580" t="s">
        <v>1</v>
      </c>
      <c r="DK1" s="581"/>
      <c r="DL1" s="582"/>
      <c r="DM1" s="586"/>
      <c r="DN1" s="588" t="s">
        <v>1496</v>
      </c>
      <c r="DO1" s="589"/>
      <c r="DP1" s="589"/>
      <c r="DQ1" s="589"/>
      <c r="DR1" s="589"/>
      <c r="DS1" s="589"/>
      <c r="DT1" s="589"/>
      <c r="DU1" s="589"/>
      <c r="DV1" s="592" t="s">
        <v>44</v>
      </c>
      <c r="DW1" s="593"/>
      <c r="DX1" s="593"/>
      <c r="DY1" s="594"/>
      <c r="DZ1" s="592" t="s">
        <v>1497</v>
      </c>
      <c r="EA1" s="593"/>
      <c r="EB1" s="593"/>
      <c r="EC1" s="594"/>
      <c r="ED1" s="554" t="s">
        <v>1498</v>
      </c>
      <c r="EE1" s="555"/>
      <c r="EF1" s="555"/>
      <c r="EG1" s="555"/>
      <c r="EH1" s="555"/>
      <c r="EI1" s="555"/>
      <c r="EJ1" s="196"/>
    </row>
    <row r="2" spans="1:140" s="60" customFormat="1" ht="36.75" customHeight="1" thickBot="1" x14ac:dyDescent="0.35">
      <c r="A2" s="531"/>
      <c r="B2" s="532"/>
      <c r="C2" s="533"/>
      <c r="D2" s="533"/>
      <c r="E2" s="533"/>
      <c r="F2" s="533"/>
      <c r="G2" s="533"/>
      <c r="H2" s="533"/>
      <c r="I2" s="533"/>
      <c r="J2" s="533"/>
      <c r="K2" s="535"/>
      <c r="L2" s="537"/>
      <c r="M2" s="530"/>
      <c r="N2" s="530"/>
      <c r="O2" s="542"/>
      <c r="P2" s="533"/>
      <c r="Q2" s="533"/>
      <c r="R2" s="533"/>
      <c r="S2" s="543"/>
      <c r="T2" s="550" t="s">
        <v>17</v>
      </c>
      <c r="U2" s="550"/>
      <c r="V2" s="550"/>
      <c r="W2" s="550"/>
      <c r="X2" s="550"/>
      <c r="Y2" s="550"/>
      <c r="Z2" s="550"/>
      <c r="AA2" s="550"/>
      <c r="AB2" s="550"/>
      <c r="AC2" s="550"/>
      <c r="AD2" s="550"/>
      <c r="AE2" s="550"/>
      <c r="AF2" s="197"/>
      <c r="AG2" s="197"/>
      <c r="AH2" s="197"/>
      <c r="AI2" s="197"/>
      <c r="AJ2" s="197"/>
      <c r="AK2" s="197"/>
      <c r="AL2" s="197"/>
      <c r="AM2" s="197"/>
      <c r="AN2" s="62"/>
      <c r="AO2" s="62"/>
      <c r="AP2" s="550"/>
      <c r="AQ2" s="550"/>
      <c r="AR2" s="550"/>
      <c r="AS2" s="550"/>
      <c r="AT2" s="550"/>
      <c r="AU2" s="550"/>
      <c r="AV2" s="550"/>
      <c r="AW2" s="550"/>
      <c r="AX2" s="61"/>
      <c r="AY2" s="61"/>
      <c r="AZ2" s="551" t="s">
        <v>20</v>
      </c>
      <c r="BA2" s="551"/>
      <c r="BB2" s="551"/>
      <c r="BC2" s="551"/>
      <c r="BD2" s="551"/>
      <c r="BE2" s="551"/>
      <c r="BF2" s="551"/>
      <c r="BG2" s="551"/>
      <c r="BH2" s="551"/>
      <c r="BI2" s="551"/>
      <c r="BJ2" s="62"/>
      <c r="BK2" s="62"/>
      <c r="BL2" s="550" t="s">
        <v>17</v>
      </c>
      <c r="BM2" s="550"/>
      <c r="BN2" s="550"/>
      <c r="BO2" s="550"/>
      <c r="BP2" s="550"/>
      <c r="BQ2" s="550"/>
      <c r="BR2" s="551" t="s">
        <v>20</v>
      </c>
      <c r="BS2" s="551"/>
      <c r="BT2" s="551"/>
      <c r="BU2" s="551"/>
      <c r="BV2" s="551"/>
      <c r="BW2" s="551"/>
      <c r="BX2" s="551"/>
      <c r="BY2" s="551"/>
      <c r="BZ2" s="551"/>
      <c r="CA2" s="551"/>
      <c r="CB2" s="62"/>
      <c r="CC2" s="62"/>
      <c r="CD2" s="550" t="s">
        <v>17</v>
      </c>
      <c r="CE2" s="550"/>
      <c r="CF2" s="550"/>
      <c r="CG2" s="550"/>
      <c r="CH2" s="550"/>
      <c r="CI2" s="550"/>
      <c r="CJ2" s="550"/>
      <c r="CK2" s="550"/>
      <c r="CL2" s="550"/>
      <c r="CM2" s="550"/>
      <c r="CN2" s="61"/>
      <c r="CO2" s="61"/>
      <c r="CP2" s="62"/>
      <c r="CQ2" s="62"/>
      <c r="CR2" s="62"/>
      <c r="CS2" s="62"/>
      <c r="CT2" s="62"/>
      <c r="CU2" s="62"/>
      <c r="CV2" s="62"/>
      <c r="CW2" s="62"/>
      <c r="CX2" s="62"/>
      <c r="CY2" s="62"/>
      <c r="CZ2" s="62"/>
      <c r="DA2" s="62"/>
      <c r="DB2" s="62"/>
      <c r="DC2" s="62"/>
      <c r="DD2" s="62"/>
      <c r="DE2" s="62"/>
      <c r="DF2" s="62"/>
      <c r="DG2" s="62"/>
      <c r="DH2" s="62"/>
      <c r="DI2" s="62"/>
      <c r="DJ2" s="583"/>
      <c r="DK2" s="584"/>
      <c r="DL2" s="585"/>
      <c r="DM2" s="587"/>
      <c r="DN2" s="590"/>
      <c r="DO2" s="591"/>
      <c r="DP2" s="591"/>
      <c r="DQ2" s="591"/>
      <c r="DR2" s="591"/>
      <c r="DS2" s="591"/>
      <c r="DT2" s="591"/>
      <c r="DU2" s="591"/>
      <c r="DV2" s="583"/>
      <c r="DW2" s="584"/>
      <c r="DX2" s="584"/>
      <c r="DY2" s="585"/>
      <c r="DZ2" s="583"/>
      <c r="EA2" s="584"/>
      <c r="EB2" s="584"/>
      <c r="EC2" s="585"/>
      <c r="ED2" s="554"/>
      <c r="EE2" s="555"/>
      <c r="EF2" s="555"/>
      <c r="EG2" s="555"/>
      <c r="EH2" s="555"/>
      <c r="EI2" s="555"/>
      <c r="EJ2" s="198"/>
    </row>
    <row r="3" spans="1:140" ht="36.75" customHeight="1" thickBot="1" x14ac:dyDescent="0.35">
      <c r="A3" s="63" t="s">
        <v>2</v>
      </c>
      <c r="B3" s="64" t="s">
        <v>45</v>
      </c>
      <c r="C3" s="64" t="s">
        <v>46</v>
      </c>
      <c r="D3" s="64" t="s">
        <v>47</v>
      </c>
      <c r="E3" s="64" t="s">
        <v>6</v>
      </c>
      <c r="F3" s="65" t="s">
        <v>7</v>
      </c>
      <c r="G3" s="65" t="s">
        <v>146</v>
      </c>
      <c r="H3" s="64" t="s">
        <v>58</v>
      </c>
      <c r="I3" s="64" t="s">
        <v>11</v>
      </c>
      <c r="J3" s="64" t="s">
        <v>10</v>
      </c>
      <c r="K3" s="535"/>
      <c r="L3" s="537"/>
      <c r="M3" s="530"/>
      <c r="N3" s="530"/>
      <c r="O3" s="542"/>
      <c r="P3" s="546" t="s">
        <v>29</v>
      </c>
      <c r="Q3" s="546" t="s">
        <v>48</v>
      </c>
      <c r="R3" s="548" t="s">
        <v>14</v>
      </c>
      <c r="S3" s="543"/>
      <c r="T3" s="539">
        <f>'اختيار المقررات'!C8</f>
        <v>103</v>
      </c>
      <c r="U3" s="540"/>
      <c r="V3" s="539">
        <f>'اختيار المقررات'!C9</f>
        <v>104</v>
      </c>
      <c r="W3" s="540"/>
      <c r="X3" s="539">
        <f>'اختيار المقررات'!C10</f>
        <v>105</v>
      </c>
      <c r="Y3" s="540"/>
      <c r="Z3" s="539">
        <f>'اختيار المقررات'!C11</f>
        <v>106</v>
      </c>
      <c r="AA3" s="540"/>
      <c r="AB3" s="539">
        <f>'اختيار المقررات'!C12</f>
        <v>107</v>
      </c>
      <c r="AC3" s="540"/>
      <c r="AD3" s="539">
        <f>'اختيار المقررات'!C13</f>
        <v>108</v>
      </c>
      <c r="AE3" s="540"/>
      <c r="AF3" s="539">
        <f>'اختيار المقررات'!L8</f>
        <v>204</v>
      </c>
      <c r="AG3" s="540"/>
      <c r="AH3" s="539">
        <f>'اختيار المقررات'!L9</f>
        <v>205</v>
      </c>
      <c r="AI3" s="540"/>
      <c r="AJ3" s="539">
        <f>'اختيار المقررات'!L10</f>
        <v>206</v>
      </c>
      <c r="AK3" s="540"/>
      <c r="AL3" s="539">
        <f>'اختيار المقررات'!L11</f>
        <v>207</v>
      </c>
      <c r="AM3" s="540"/>
      <c r="AN3" s="539">
        <f>'اختيار المقررات'!L12</f>
        <v>208</v>
      </c>
      <c r="AO3" s="540"/>
      <c r="AP3" s="539">
        <v>303</v>
      </c>
      <c r="AQ3" s="540"/>
      <c r="AR3" s="539">
        <v>304</v>
      </c>
      <c r="AS3" s="540"/>
      <c r="AT3" s="539">
        <v>305</v>
      </c>
      <c r="AU3" s="540"/>
      <c r="AV3" s="539">
        <v>306</v>
      </c>
      <c r="AW3" s="540"/>
      <c r="AX3" s="539">
        <v>307</v>
      </c>
      <c r="AY3" s="540"/>
      <c r="AZ3" s="539">
        <v>308</v>
      </c>
      <c r="BA3" s="540"/>
      <c r="BB3" s="539">
        <v>309</v>
      </c>
      <c r="BC3" s="540"/>
      <c r="BD3" s="539">
        <v>403</v>
      </c>
      <c r="BE3" s="540"/>
      <c r="BF3" s="539">
        <v>404</v>
      </c>
      <c r="BG3" s="540"/>
      <c r="BH3" s="539">
        <v>405</v>
      </c>
      <c r="BI3" s="540"/>
      <c r="BJ3" s="539">
        <v>406</v>
      </c>
      <c r="BK3" s="540"/>
      <c r="BL3" s="539">
        <v>407</v>
      </c>
      <c r="BM3" s="540"/>
      <c r="BN3" s="539">
        <v>408</v>
      </c>
      <c r="BO3" s="540"/>
      <c r="BP3" s="539">
        <v>409</v>
      </c>
      <c r="BQ3" s="540"/>
      <c r="BR3" s="539">
        <v>504</v>
      </c>
      <c r="BS3" s="540"/>
      <c r="BT3" s="539">
        <v>505</v>
      </c>
      <c r="BU3" s="540"/>
      <c r="BV3" s="539">
        <v>506</v>
      </c>
      <c r="BW3" s="540"/>
      <c r="BX3" s="539">
        <v>507</v>
      </c>
      <c r="BY3" s="540"/>
      <c r="BZ3" s="539">
        <v>508</v>
      </c>
      <c r="CA3" s="540"/>
      <c r="CB3" s="539">
        <v>509</v>
      </c>
      <c r="CC3" s="540"/>
      <c r="CD3" s="539">
        <v>604</v>
      </c>
      <c r="CE3" s="540"/>
      <c r="CF3" s="539">
        <v>605</v>
      </c>
      <c r="CG3" s="540"/>
      <c r="CH3" s="539">
        <v>606</v>
      </c>
      <c r="CI3" s="540"/>
      <c r="CJ3" s="539">
        <v>607</v>
      </c>
      <c r="CK3" s="540"/>
      <c r="CL3" s="539">
        <v>608</v>
      </c>
      <c r="CM3" s="540"/>
      <c r="CN3" s="539">
        <v>609</v>
      </c>
      <c r="CO3" s="540"/>
      <c r="CP3" s="539">
        <v>704</v>
      </c>
      <c r="CQ3" s="540"/>
      <c r="CR3" s="539">
        <v>705</v>
      </c>
      <c r="CS3" s="540"/>
      <c r="CT3" s="539">
        <v>706</v>
      </c>
      <c r="CU3" s="540"/>
      <c r="CV3" s="539">
        <v>707</v>
      </c>
      <c r="CW3" s="540"/>
      <c r="CX3" s="539">
        <v>708</v>
      </c>
      <c r="CY3" s="540"/>
      <c r="CZ3" s="539">
        <v>804</v>
      </c>
      <c r="DA3" s="540"/>
      <c r="DB3" s="539">
        <v>805</v>
      </c>
      <c r="DC3" s="540"/>
      <c r="DD3" s="539">
        <v>806</v>
      </c>
      <c r="DE3" s="540"/>
      <c r="DF3" s="539">
        <v>807</v>
      </c>
      <c r="DG3" s="540"/>
      <c r="DH3" s="539">
        <v>808</v>
      </c>
      <c r="DI3" s="540"/>
      <c r="DJ3" s="559" t="s">
        <v>49</v>
      </c>
      <c r="DK3" s="561" t="s">
        <v>0</v>
      </c>
      <c r="DL3" s="563" t="s">
        <v>50</v>
      </c>
      <c r="DM3" s="565" t="s">
        <v>129</v>
      </c>
      <c r="DN3" s="567" t="s">
        <v>1499</v>
      </c>
      <c r="DO3" s="568" t="s">
        <v>139</v>
      </c>
      <c r="DP3" s="558" t="s">
        <v>27</v>
      </c>
      <c r="DQ3" s="558" t="s">
        <v>939</v>
      </c>
      <c r="DR3" s="558" t="s">
        <v>25</v>
      </c>
      <c r="DS3" s="558" t="s">
        <v>52</v>
      </c>
      <c r="DT3" s="577" t="s">
        <v>26</v>
      </c>
      <c r="DU3" s="577" t="s">
        <v>28</v>
      </c>
      <c r="DV3" s="578" t="s">
        <v>53</v>
      </c>
      <c r="DW3" s="569" t="s">
        <v>140</v>
      </c>
      <c r="DX3" s="569" t="s">
        <v>141</v>
      </c>
      <c r="DY3" s="571" t="s">
        <v>54</v>
      </c>
      <c r="DZ3" s="573" t="s">
        <v>145</v>
      </c>
      <c r="EA3" s="575" t="s">
        <v>144</v>
      </c>
      <c r="EB3" s="575" t="s">
        <v>143</v>
      </c>
      <c r="EC3" s="552" t="s">
        <v>142</v>
      </c>
      <c r="ED3" s="554"/>
      <c r="EE3" s="555"/>
      <c r="EF3" s="555"/>
      <c r="EG3" s="555"/>
      <c r="EH3" s="555"/>
      <c r="EI3" s="555"/>
      <c r="EJ3" s="235"/>
    </row>
    <row r="4" spans="1:140" s="81" customFormat="1" ht="36.75" customHeight="1" thickBot="1" x14ac:dyDescent="0.35">
      <c r="A4" s="71" t="s">
        <v>2</v>
      </c>
      <c r="B4" s="72" t="s">
        <v>45</v>
      </c>
      <c r="C4" s="72" t="s">
        <v>46</v>
      </c>
      <c r="D4" s="72" t="s">
        <v>47</v>
      </c>
      <c r="E4" s="72" t="s">
        <v>6</v>
      </c>
      <c r="F4" s="73" t="s">
        <v>7</v>
      </c>
      <c r="G4" s="73"/>
      <c r="H4" s="72"/>
      <c r="I4" s="72" t="s">
        <v>11</v>
      </c>
      <c r="J4" s="72" t="s">
        <v>10</v>
      </c>
      <c r="K4" s="535"/>
      <c r="L4" s="538"/>
      <c r="M4" s="530"/>
      <c r="N4" s="530"/>
      <c r="O4" s="542"/>
      <c r="P4" s="547"/>
      <c r="Q4" s="547"/>
      <c r="R4" s="549"/>
      <c r="S4" s="544"/>
      <c r="T4" s="74" t="s">
        <v>18</v>
      </c>
      <c r="U4" s="75" t="s">
        <v>19</v>
      </c>
      <c r="V4" s="74" t="s">
        <v>18</v>
      </c>
      <c r="W4" s="75" t="s">
        <v>19</v>
      </c>
      <c r="X4" s="74" t="s">
        <v>18</v>
      </c>
      <c r="Y4" s="75" t="s">
        <v>19</v>
      </c>
      <c r="Z4" s="74" t="s">
        <v>18</v>
      </c>
      <c r="AA4" s="75" t="s">
        <v>19</v>
      </c>
      <c r="AB4" s="74" t="s">
        <v>18</v>
      </c>
      <c r="AC4" s="75" t="s">
        <v>19</v>
      </c>
      <c r="AD4" s="74" t="s">
        <v>18</v>
      </c>
      <c r="AE4" s="75" t="s">
        <v>19</v>
      </c>
      <c r="AF4" s="74" t="s">
        <v>18</v>
      </c>
      <c r="AG4" s="75" t="s">
        <v>19</v>
      </c>
      <c r="AH4" s="74" t="s">
        <v>18</v>
      </c>
      <c r="AI4" s="75" t="s">
        <v>19</v>
      </c>
      <c r="AJ4" s="74" t="s">
        <v>18</v>
      </c>
      <c r="AK4" s="75" t="s">
        <v>19</v>
      </c>
      <c r="AL4" s="74" t="s">
        <v>18</v>
      </c>
      <c r="AM4" s="75" t="s">
        <v>19</v>
      </c>
      <c r="AN4" s="74" t="s">
        <v>18</v>
      </c>
      <c r="AO4" s="75" t="s">
        <v>19</v>
      </c>
      <c r="AP4" s="74" t="s">
        <v>18</v>
      </c>
      <c r="AQ4" s="75" t="s">
        <v>19</v>
      </c>
      <c r="AR4" s="74" t="s">
        <v>18</v>
      </c>
      <c r="AS4" s="75" t="s">
        <v>19</v>
      </c>
      <c r="AT4" s="74" t="s">
        <v>18</v>
      </c>
      <c r="AU4" s="75" t="s">
        <v>19</v>
      </c>
      <c r="AV4" s="74" t="s">
        <v>18</v>
      </c>
      <c r="AW4" s="75" t="s">
        <v>19</v>
      </c>
      <c r="AX4" s="74" t="s">
        <v>18</v>
      </c>
      <c r="AY4" s="75" t="s">
        <v>19</v>
      </c>
      <c r="AZ4" s="74" t="s">
        <v>18</v>
      </c>
      <c r="BA4" s="75" t="s">
        <v>19</v>
      </c>
      <c r="BB4" s="74" t="s">
        <v>18</v>
      </c>
      <c r="BC4" s="75" t="s">
        <v>19</v>
      </c>
      <c r="BD4" s="74" t="s">
        <v>18</v>
      </c>
      <c r="BE4" s="75" t="s">
        <v>19</v>
      </c>
      <c r="BF4" s="74" t="s">
        <v>18</v>
      </c>
      <c r="BG4" s="75" t="s">
        <v>19</v>
      </c>
      <c r="BH4" s="74" t="s">
        <v>18</v>
      </c>
      <c r="BI4" s="75" t="s">
        <v>19</v>
      </c>
      <c r="BJ4" s="74" t="s">
        <v>18</v>
      </c>
      <c r="BK4" s="75" t="s">
        <v>19</v>
      </c>
      <c r="BL4" s="74" t="s">
        <v>18</v>
      </c>
      <c r="BM4" s="75" t="s">
        <v>19</v>
      </c>
      <c r="BN4" s="74" t="s">
        <v>18</v>
      </c>
      <c r="BO4" s="75" t="s">
        <v>19</v>
      </c>
      <c r="BP4" s="74" t="s">
        <v>18</v>
      </c>
      <c r="BQ4" s="75" t="s">
        <v>19</v>
      </c>
      <c r="BR4" s="74" t="s">
        <v>18</v>
      </c>
      <c r="BS4" s="75" t="s">
        <v>19</v>
      </c>
      <c r="BT4" s="74" t="s">
        <v>18</v>
      </c>
      <c r="BU4" s="75" t="s">
        <v>19</v>
      </c>
      <c r="BV4" s="74" t="s">
        <v>18</v>
      </c>
      <c r="BW4" s="75" t="s">
        <v>19</v>
      </c>
      <c r="BX4" s="74" t="s">
        <v>18</v>
      </c>
      <c r="BY4" s="75" t="s">
        <v>19</v>
      </c>
      <c r="BZ4" s="74" t="s">
        <v>18</v>
      </c>
      <c r="CA4" s="75" t="s">
        <v>19</v>
      </c>
      <c r="CB4" s="74" t="s">
        <v>18</v>
      </c>
      <c r="CC4" s="75" t="s">
        <v>19</v>
      </c>
      <c r="CD4" s="74" t="s">
        <v>18</v>
      </c>
      <c r="CE4" s="75" t="s">
        <v>19</v>
      </c>
      <c r="CF4" s="74" t="s">
        <v>18</v>
      </c>
      <c r="CG4" s="75" t="s">
        <v>19</v>
      </c>
      <c r="CH4" s="74" t="s">
        <v>18</v>
      </c>
      <c r="CI4" s="75" t="s">
        <v>19</v>
      </c>
      <c r="CJ4" s="74" t="s">
        <v>18</v>
      </c>
      <c r="CK4" s="75" t="s">
        <v>19</v>
      </c>
      <c r="CL4" s="74" t="s">
        <v>18</v>
      </c>
      <c r="CM4" s="75" t="s">
        <v>19</v>
      </c>
      <c r="CN4" s="74" t="s">
        <v>18</v>
      </c>
      <c r="CO4" s="75" t="s">
        <v>19</v>
      </c>
      <c r="CP4" s="74"/>
      <c r="CQ4" s="75"/>
      <c r="CR4" s="74"/>
      <c r="CS4" s="75"/>
      <c r="CT4" s="74"/>
      <c r="CU4" s="75"/>
      <c r="CV4" s="74"/>
      <c r="CW4" s="75"/>
      <c r="CX4" s="74"/>
      <c r="CY4" s="75"/>
      <c r="CZ4" s="74"/>
      <c r="DA4" s="75"/>
      <c r="DB4" s="74"/>
      <c r="DC4" s="75"/>
      <c r="DD4" s="74"/>
      <c r="DE4" s="75"/>
      <c r="DF4" s="74"/>
      <c r="DG4" s="75"/>
      <c r="DH4" s="74"/>
      <c r="DI4" s="75"/>
      <c r="DJ4" s="560"/>
      <c r="DK4" s="562"/>
      <c r="DL4" s="564"/>
      <c r="DM4" s="566"/>
      <c r="DN4" s="567"/>
      <c r="DO4" s="568"/>
      <c r="DP4" s="558"/>
      <c r="DQ4" s="558"/>
      <c r="DR4" s="558"/>
      <c r="DS4" s="558"/>
      <c r="DT4" s="577"/>
      <c r="DU4" s="577"/>
      <c r="DV4" s="579"/>
      <c r="DW4" s="570"/>
      <c r="DX4" s="570"/>
      <c r="DY4" s="572"/>
      <c r="DZ4" s="574"/>
      <c r="EA4" s="576"/>
      <c r="EB4" s="576"/>
      <c r="EC4" s="553"/>
      <c r="ED4" s="556"/>
      <c r="EE4" s="557"/>
      <c r="EF4" s="557"/>
      <c r="EG4" s="557"/>
      <c r="EH4" s="557"/>
      <c r="EI4" s="557"/>
      <c r="EJ4" s="236"/>
    </row>
    <row r="5" spans="1:140" s="31" customFormat="1" ht="36.75" customHeight="1" x14ac:dyDescent="0.65">
      <c r="A5" s="82">
        <f>'اختيار المقررات'!E1</f>
        <v>0</v>
      </c>
      <c r="B5" s="83" t="str">
        <f>'اختيار المقررات'!L1</f>
        <v/>
      </c>
      <c r="C5" s="83" t="str">
        <f>'اختيار المقررات'!Q1</f>
        <v/>
      </c>
      <c r="D5" s="83" t="str">
        <f>'اختيار المقررات'!W1</f>
        <v/>
      </c>
      <c r="E5" s="83">
        <f>'اختيار المقررات'!AE1</f>
        <v>0</v>
      </c>
      <c r="F5" s="84">
        <f>'اختيار المقررات'!AB1</f>
        <v>0</v>
      </c>
      <c r="G5" s="84" t="str">
        <f>'اختيار المقررات'!AB3</f>
        <v>غير سوري</v>
      </c>
      <c r="H5" s="112">
        <f>'اختيار المقررات'!Q3</f>
        <v>0</v>
      </c>
      <c r="I5" s="83">
        <f>'اختيار المقررات'!E3</f>
        <v>0</v>
      </c>
      <c r="J5" s="85">
        <f>'اختيار المقررات'!L3</f>
        <v>0</v>
      </c>
      <c r="K5" s="86" t="str">
        <f>'اختيار المقررات'!W3</f>
        <v>غير سوري</v>
      </c>
      <c r="L5" s="87" t="str">
        <f>'اختيار المقررات'!AE3</f>
        <v>لايوجد</v>
      </c>
      <c r="M5" s="113">
        <f>'اختيار المقررات'!W4</f>
        <v>0</v>
      </c>
      <c r="N5" s="113">
        <f>'اختيار المقررات'!AB4</f>
        <v>0</v>
      </c>
      <c r="O5" s="88">
        <f>'اختيار المقررات'!AE4</f>
        <v>0</v>
      </c>
      <c r="P5" s="89">
        <f>'اختيار المقررات'!E4</f>
        <v>0</v>
      </c>
      <c r="Q5" s="90">
        <f>'اختيار المقررات'!L4</f>
        <v>0</v>
      </c>
      <c r="R5" s="91">
        <f>'اختيار المقررات'!Q4</f>
        <v>0</v>
      </c>
      <c r="S5" s="92" t="e">
        <f>'اختيار المقررات'!E2</f>
        <v>#N/A</v>
      </c>
      <c r="T5" s="93" t="str">
        <f>IFERROR(IF(OR(T3=الإستمارة!$C$12,T3=الإستمارة!$C$13,T3=الإستمارة!$C$14,T3=الإستمارة!$C$15,T3=الإستمارة!$C$16,T3=الإستمارة!$C$17,T3=الإستمارة!$C$18,T3=الإستمارة!$C$19),VLOOKUP(T3,الإستمارة!$C$12:$H$19,6,0),VLOOKUP(T3,الإستمارة!$L$12:$P$19,6,0)),"")</f>
        <v/>
      </c>
      <c r="U5" s="94" t="e">
        <f>VLOOKUP($A$5,ورقة4!$A$1:$AW$7968,MATCH(T3,ورقة4!$A$1:$AW$1,0),0)</f>
        <v>#N/A</v>
      </c>
      <c r="V5" s="93" t="str">
        <f>IFERROR(IF(OR(V3=الإستمارة!$C$12,V3=الإستمارة!$C$13,V3=الإستمارة!$C$14,V3=الإستمارة!$C$15,V3=الإستمارة!$C$16,V3=الإستمارة!$C$17,V3=الإستمارة!$C$18,V3=الإستمارة!$C$19),VLOOKUP(V3,الإستمارة!$C$12:$H$19,6,0),VLOOKUP(V3,الإستمارة!$K$12:$P$19,6,0)),"")</f>
        <v/>
      </c>
      <c r="W5" s="94" t="e">
        <f>VLOOKUP($A$5,ورقة4!$A$1:$AW$7968,MATCH(V3,ورقة4!$A$1:$AW$1,0),0)</f>
        <v>#N/A</v>
      </c>
      <c r="X5" s="93" t="str">
        <f>IFERROR(IF(OR(X3=الإستمارة!$C$12,X3=الإستمارة!$C$13,X3=الإستمارة!$C$14,X3=الإستمارة!$C$15,X3=الإستمارة!$C$16,X3=الإستمارة!$C$17,X3=الإستمارة!$C$18,X3=الإستمارة!$C$19),VLOOKUP(X3,الإستمارة!$C$12:$H$19,6,0),VLOOKUP(X3,الإستمارة!$K$12:$P$19,6,0)),"")</f>
        <v/>
      </c>
      <c r="Y5" s="94" t="e">
        <f>VLOOKUP($A$5,ورقة4!$A$1:$AW$7968,MATCH(X3,ورقة4!$A$1:$AW$1,0),0)</f>
        <v>#N/A</v>
      </c>
      <c r="Z5" s="93" t="str">
        <f>IFERROR(IF(OR(Z3=الإستمارة!$C$12,Z3=الإستمارة!$C$13,Z3=الإستمارة!$C$14,Z3=الإستمارة!$C$15,Z3=الإستمارة!$C$16,Z3=الإستمارة!$C$17,Z3=الإستمارة!$C$18,Z3=الإستمارة!$C$19),VLOOKUP(Z3,الإستمارة!$C$12:$H$19,6,0),VLOOKUP(Z3,الإستمارة!$K$12:$P$19,6,0)),"")</f>
        <v/>
      </c>
      <c r="AA5" s="94" t="e">
        <f>VLOOKUP($A$5,ورقة4!$A$1:$AW$7968,MATCH(Z3,ورقة4!$A$1:$AW$1,0),0)</f>
        <v>#N/A</v>
      </c>
      <c r="AB5" s="93" t="str">
        <f>IFERROR(IF(OR(AB3=الإستمارة!$C$12,AB3=الإستمارة!$C$13,AB3=الإستمارة!$C$14,AB3=الإستمارة!$C$15,AB3=الإستمارة!$C$16,AB3=الإستمارة!$C$17,AB3=الإستمارة!$C$18,AB3=الإستمارة!$C$19),VLOOKUP(AB3,الإستمارة!$C$12:$H$19,6,0),VLOOKUP(AB3,الإستمارة!$K$12:$P$19,6,0)),"")</f>
        <v/>
      </c>
      <c r="AC5" s="94" t="e">
        <f>VLOOKUP($A$5,ورقة4!$A$1:$AW$7968,MATCH(AB3,ورقة4!$A$1:$AW$1,0),0)</f>
        <v>#N/A</v>
      </c>
      <c r="AD5" s="93" t="str">
        <f>IFERROR(IF(OR(AD3=الإستمارة!$C$12,AD3=الإستمارة!$C$13,AD3=الإستمارة!$C$14,AD3=الإستمارة!$C$15,AD3=الإستمارة!$C$16,AD3=الإستمارة!$C$17,AD3=الإستمارة!$C$18,AD3=الإستمارة!$C$19),VLOOKUP(AD3,الإستمارة!$C$12:$H$19,6,0),VLOOKUP(AD3,الإستمارة!$K$12:$P$19,6,0)),"")</f>
        <v/>
      </c>
      <c r="AE5" s="94" t="e">
        <f>VLOOKUP($A$5,ورقة4!$A$1:$AW$7968,MATCH(AD3,ورقة4!$A$1:$AW$1,0),0)</f>
        <v>#N/A</v>
      </c>
      <c r="AF5" s="93" t="str">
        <f>IFERROR(IF(OR(AF3=الإستمارة!$C$12,AF3=الإستمارة!$C$13,AF3=الإستمارة!$C$14,AF3=الإستمارة!$C$15,AF3=الإستمارة!$C$16,AF3=الإستمارة!$C$17,AF3=الإستمارة!$C$18,AF3=الإستمارة!$C$19),VLOOKUP(AF3,الإستمارة!$C$12:$H$19,6,0),VLOOKUP(AF3,الإستمارة!$K$12:$P$19,6,0)),"")</f>
        <v/>
      </c>
      <c r="AG5" s="94" t="e">
        <f>VLOOKUP($A$5,ورقة4!$A$1:$AW$7968,MATCH(AF3,ورقة4!$A$1:$AW$1,0),0)</f>
        <v>#N/A</v>
      </c>
      <c r="AH5" s="93" t="str">
        <f>IFERROR(IF(OR(AH3=الإستمارة!$C$12,AH3=الإستمارة!$C$13,AH3=الإستمارة!$C$14,AH3=الإستمارة!$C$15,AH3=الإستمارة!$C$16,AH3=الإستمارة!$C$17,AH3=الإستمارة!$C$18,AH3=الإستمارة!$C$19),VLOOKUP(AH3,الإستمارة!$C$12:$H$19,6,0),VLOOKUP(AH3,الإستمارة!$K$12:$P$19,6,0)),"")</f>
        <v/>
      </c>
      <c r="AI5" s="94" t="e">
        <f>VLOOKUP($A$5,ورقة4!$A$1:$AW$7968,MATCH(AH3,ورقة4!$A$1:$AW$1,0),0)</f>
        <v>#N/A</v>
      </c>
      <c r="AJ5" s="93" t="str">
        <f>IFERROR(IF(OR(AJ3=الإستمارة!$C$12,AJ3=الإستمارة!$C$13,AJ3=الإستمارة!$C$14,AJ3=الإستمارة!$C$15,AJ3=الإستمارة!$C$16,AJ3=الإستمارة!$C$17,AJ3=الإستمارة!$C$18,AJ3=الإستمارة!$C$19),VLOOKUP(AJ3,الإستمارة!$C$12:$H$19,6,0),VLOOKUP(AJ3,الإستمارة!$K$12:$P$19,6,0)),"")</f>
        <v/>
      </c>
      <c r="AK5" s="94" t="e">
        <f>VLOOKUP($A$5,ورقة4!$A$1:$AW$7968,MATCH(AJ3,ورقة4!$A$1:$AW$1,0),0)</f>
        <v>#N/A</v>
      </c>
      <c r="AL5" s="93" t="str">
        <f>IFERROR(IF(OR(AL3=الإستمارة!$C$12,AL3=الإستمارة!$C$13,AL3=الإستمارة!$C$14,AL3=الإستمارة!$C$15,AL3=الإستمارة!$C$16,AL3=الإستمارة!$C$17,AL3=الإستمارة!$C$18,AL3=الإستمارة!$C$19),VLOOKUP(AL3,الإستمارة!$C$12:$H$19,6,0),VLOOKUP(AL3,الإستمارة!$K$12:$P$19,6,0)),"")</f>
        <v/>
      </c>
      <c r="AM5" s="94" t="e">
        <f>VLOOKUP($A$5,ورقة4!$A$1:$AW$7968,MATCH(AL3,ورقة4!$A$1:$AW$1,0),0)</f>
        <v>#N/A</v>
      </c>
      <c r="AN5" s="93" t="str">
        <f>IFERROR(IF(OR(AN3=الإستمارة!$C$12,AN3=الإستمارة!$C$13,AN3=الإستمارة!$C$14,AN3=الإستمارة!$C$15,AN3=الإستمارة!$C$16,AN3=الإستمارة!$C$17,AN3=الإستمارة!$C$18,AN3=الإستمارة!$C$19),VLOOKUP(AN3,الإستمارة!$C$12:$H$19,6,0),VLOOKUP(AN3,الإستمارة!$K$12:$P$19,6,0)),"")</f>
        <v/>
      </c>
      <c r="AO5" s="94" t="e">
        <f>VLOOKUP($A$5,ورقة4!$A$1:$AW$7968,MATCH(AN3,ورقة4!$A$1:$AW$1,0),0)</f>
        <v>#N/A</v>
      </c>
      <c r="AP5" s="93" t="str">
        <f>IFERROR(IF(OR(AP3=الإستمارة!$C$12,AP3=الإستمارة!$C$13,AP3=الإستمارة!$C$14,AP3=الإستمارة!$C$15,AP3=الإستمارة!$C$16,AP3=الإستمارة!$C$17,AP3=الإستمارة!$C$18,AP3=الإستمارة!$C$19),VLOOKUP(AP3,الإستمارة!$C$12:$H$19,6,0),VLOOKUP(AP3,الإستمارة!$K$12:$P$19,6,0)),"")</f>
        <v/>
      </c>
      <c r="AQ5" s="94" t="e">
        <f>VLOOKUP($A$5,ورقة4!$A$1:$AW$7968,MATCH(AP3,ورقة4!$A$1:$AW$1,0),0)</f>
        <v>#N/A</v>
      </c>
      <c r="AR5" s="93" t="str">
        <f>IFERROR(IF(OR(AR3=الإستمارة!$C$12,AR3=الإستمارة!$C$13,AR3=الإستمارة!$C$14,AR3=الإستمارة!$C$15,AR3=الإستمارة!$C$16,AR3=الإستمارة!$C$17,AR3=الإستمارة!$C$18,AR3=الإستمارة!$C$19),VLOOKUP(AR3,الإستمارة!$C$12:$H$19,6,0),VLOOKUP(AR3,الإستمارة!$K$12:$P$19,6,0)),"")</f>
        <v/>
      </c>
      <c r="AS5" s="94" t="e">
        <f>VLOOKUP($A$5,ورقة4!$A$1:$AW$7968,MATCH(AR3,ورقة4!$A$1:$AW$1,0),0)</f>
        <v>#N/A</v>
      </c>
      <c r="AT5" s="93" t="str">
        <f>IFERROR(IF(OR(AT3=الإستمارة!$C$12,AT3=الإستمارة!$C$13,AT3=الإستمارة!$C$14,AT3=الإستمارة!$C$15,AT3=الإستمارة!$C$16,AT3=الإستمارة!$C$17,AT3=الإستمارة!$C$18,AT3=الإستمارة!$C$19),VLOOKUP(AT3,الإستمارة!$C$12:$H$19,6,0),VLOOKUP(AT3,الإستمارة!$K$12:$P$19,6,0)),"")</f>
        <v/>
      </c>
      <c r="AU5" s="94" t="e">
        <f>VLOOKUP($A$5,ورقة4!$A$1:$AW$7968,MATCH(AT3,ورقة4!$A$1:$AW$1,0),0)</f>
        <v>#N/A</v>
      </c>
      <c r="AV5" s="93" t="str">
        <f>IFERROR(IF(OR(AV3=الإستمارة!$C$12,AV3=الإستمارة!$C$13,AV3=الإستمارة!$C$14,AV3=الإستمارة!$C$15,AV3=الإستمارة!$C$16,AV3=الإستمارة!$C$17,AV3=الإستمارة!$C$18,AV3=الإستمارة!$C$19),VLOOKUP(AV3,الإستمارة!$C$12:$H$19,6,0),VLOOKUP(AV3,الإستمارة!$K$12:$P$19,6,0)),"")</f>
        <v/>
      </c>
      <c r="AW5" s="94" t="e">
        <f>VLOOKUP($A$5,ورقة4!$A$1:$AW$7968,MATCH(AV3,ورقة4!$A$1:$AW$1,0),0)</f>
        <v>#N/A</v>
      </c>
      <c r="AX5" s="93" t="str">
        <f>IFERROR(IF(OR(AX3=الإستمارة!$C$12,AX3=الإستمارة!$C$13,AX3=الإستمارة!$C$14,AX3=الإستمارة!$C$15,AX3=الإستمارة!$C$16,AX3=الإستمارة!$C$17,AX3=الإستمارة!$C$18,AX3=الإستمارة!$C$19),VLOOKUP(AX3,الإستمارة!$C$12:$H$19,6,0),VLOOKUP(AX3,الإستمارة!$K$12:$P$19,6,0)),"")</f>
        <v/>
      </c>
      <c r="AY5" s="94" t="e">
        <f>VLOOKUP($A$5,ورقة4!$A$1:$AW$7968,MATCH(AX3,ورقة4!$A$1:$AW$1,0),0)</f>
        <v>#N/A</v>
      </c>
      <c r="AZ5" s="93" t="str">
        <f>IFERROR(IF(OR(AZ3=الإستمارة!$C$12,AZ3=الإستمارة!$C$13,AZ3=الإستمارة!$C$14,AZ3=الإستمارة!$C$15,AZ3=الإستمارة!$C$16,AZ3=الإستمارة!$C$17,AZ3=الإستمارة!$C$18,AZ3=الإستمارة!$C$19),VLOOKUP(AZ3,الإستمارة!$C$12:$H$19,6,0),VLOOKUP(AZ3,الإستمارة!$K$12:$P$19,6,0)),"")</f>
        <v/>
      </c>
      <c r="BA5" s="94" t="e">
        <f>VLOOKUP($A$5,ورقة4!$A$1:$AW$7968,MATCH(AZ3,ورقة4!$A$1:$AW$1,0),0)</f>
        <v>#N/A</v>
      </c>
      <c r="BB5" s="93" t="str">
        <f>IFERROR(IF(OR(BB3=الإستمارة!$C$12,BB3=الإستمارة!$C$13,BB3=الإستمارة!$C$14,BB3=الإستمارة!$C$15,BB3=الإستمارة!$C$16,BB3=الإستمارة!$C$17,BB3=الإستمارة!$C$18,BB3=الإستمارة!$C$19),VLOOKUP(BB3,الإستمارة!$C$12:$H$19,6,0),VLOOKUP(BB3,الإستمارة!$K$12:$P$19,6,0)),"")</f>
        <v/>
      </c>
      <c r="BC5" s="94" t="e">
        <f>VLOOKUP($A$5,ورقة4!$A$1:$AW$7968,MATCH(BB3,ورقة4!$A$1:$AW$1,0),0)</f>
        <v>#N/A</v>
      </c>
      <c r="BD5" s="93" t="str">
        <f>IFERROR(IF(OR(BD3=الإستمارة!$C$12,BD3=الإستمارة!$C$13,BD3=الإستمارة!$C$14,BD3=الإستمارة!$C$15,BD3=الإستمارة!$C$16,BD3=الإستمارة!$C$17,BD3=الإستمارة!$C$18,BD3=الإستمارة!$C$19),VLOOKUP(BD3,الإستمارة!$C$12:$H$19,6,0),VLOOKUP(BD3,الإستمارة!$K$12:$P$19,6,0)),"")</f>
        <v/>
      </c>
      <c r="BE5" s="94" t="e">
        <f>VLOOKUP($A$5,ورقة4!$A$1:$AW$7968,MATCH(BD3,ورقة4!$A$1:$AW$1,0),0)</f>
        <v>#N/A</v>
      </c>
      <c r="BF5" s="93" t="str">
        <f>IFERROR(IF(OR(BF3=الإستمارة!$C$12,BF3=الإستمارة!$C$13,BF3=الإستمارة!$C$14,BF3=الإستمارة!$C$15,BF3=الإستمارة!$C$16,BF3=الإستمارة!$C$17,BF3=الإستمارة!$C$18,BF3=الإستمارة!$C$19),VLOOKUP(BF3,الإستمارة!$C$12:$H$19,6,0),VLOOKUP(BF3,الإستمارة!$K$12:$P$19,6,0)),"")</f>
        <v/>
      </c>
      <c r="BG5" s="94" t="e">
        <f>VLOOKUP($A$5,ورقة4!$A$1:$AW$7968,MATCH(BF3,ورقة4!$A$1:$AW$1,0),0)</f>
        <v>#N/A</v>
      </c>
      <c r="BH5" s="93" t="str">
        <f>IFERROR(IF(OR(BH3=الإستمارة!$C$12,BH3=الإستمارة!$C$13,BH3=الإستمارة!$C$14,BH3=الإستمارة!$C$15,BH3=الإستمارة!$C$16,BH3=الإستمارة!$C$17,BH3=الإستمارة!$C$18,BH3=الإستمارة!$C$19),VLOOKUP(BH3,الإستمارة!$C$12:$H$19,6,0),VLOOKUP(BH3,الإستمارة!$K$12:$P$19,6,0)),"")</f>
        <v/>
      </c>
      <c r="BI5" s="94" t="e">
        <f>VLOOKUP($A$5,ورقة4!$A$1:$AW$7968,MATCH(BH3,ورقة4!$A$1:$AW$1,0),0)</f>
        <v>#N/A</v>
      </c>
      <c r="BJ5" s="93" t="str">
        <f>IFERROR(IF(OR(BJ3=الإستمارة!$C$12,BJ3=الإستمارة!$C$13,BJ3=الإستمارة!$C$14,BJ3=الإستمارة!$C$15,BJ3=الإستمارة!$C$16,BJ3=الإستمارة!$C$17,BJ3=الإستمارة!$C$18,BJ3=الإستمارة!$C$19),VLOOKUP(BJ3,الإستمارة!$C$12:$H$19,6,0),VLOOKUP(BJ3,الإستمارة!$K$12:$P$19,6,0)),"")</f>
        <v/>
      </c>
      <c r="BK5" s="94" t="e">
        <f>VLOOKUP($A$5,ورقة4!$A$1:$AW$7968,MATCH(BJ3,ورقة4!$A$1:$AW$1,0),0)</f>
        <v>#N/A</v>
      </c>
      <c r="BL5" s="93" t="str">
        <f>IFERROR(IF(OR(BL3=الإستمارة!$C$12,BL3=الإستمارة!$C$13,BL3=الإستمارة!$C$14,BL3=الإستمارة!$C$15,BL3=الإستمارة!$C$16,BL3=الإستمارة!$C$17,BL3=الإستمارة!$C$18,BL3=الإستمارة!$C$19),VLOOKUP(BL3,الإستمارة!$C$12:$H$19,6,0),VLOOKUP(BL3,الإستمارة!$K$12:$P$19,6,0)),"")</f>
        <v/>
      </c>
      <c r="BM5" s="94" t="e">
        <f>VLOOKUP($A$5,ورقة4!$A$1:$AW$7968,MATCH(BL3,ورقة4!$A$1:$AW$1,0),0)</f>
        <v>#N/A</v>
      </c>
      <c r="BN5" s="93" t="str">
        <f>IFERROR(IF(OR(BN3=الإستمارة!$C$12,BN3=الإستمارة!$C$13,BN3=الإستمارة!$C$14,BN3=الإستمارة!$C$15,BN3=الإستمارة!$C$16,BN3=الإستمارة!$C$17,BN3=الإستمارة!$C$18,BN3=الإستمارة!$C$19),VLOOKUP(BN3,الإستمارة!$C$12:$H$19,6,0),VLOOKUP(BN3,الإستمارة!$K$12:$P$19,6,0)),"")</f>
        <v/>
      </c>
      <c r="BO5" s="94" t="e">
        <f>VLOOKUP($A$5,ورقة4!$A$1:$AW$7968,MATCH(BN3,ورقة4!$A$1:$AW$1,0),0)</f>
        <v>#N/A</v>
      </c>
      <c r="BP5" s="93" t="str">
        <f>IFERROR(IF(OR(BP3=الإستمارة!$C$12,BP3=الإستمارة!$C$13,BP3=الإستمارة!$C$14,BP3=الإستمارة!$C$15,BP3=الإستمارة!$C$16,BP3=الإستمارة!$C$17,BP3=الإستمارة!$C$18,BP3=الإستمارة!$C$19),VLOOKUP(BP3,الإستمارة!$C$12:$H$19,6,0),VLOOKUP(BP3,الإستمارة!$K$12:$P$19,6,0)),"")</f>
        <v/>
      </c>
      <c r="BQ5" s="94" t="e">
        <f>VLOOKUP($A$5,ورقة4!$A$1:$AW$7968,MATCH(BP3,ورقة4!$A$1:$AW$1,0),0)</f>
        <v>#N/A</v>
      </c>
      <c r="BR5" s="93" t="str">
        <f>IFERROR(IF(OR(BR3=الإستمارة!$C$12,BR3=الإستمارة!$C$13,BR3=الإستمارة!$C$14,BR3=الإستمارة!$C$15,BR3=الإستمارة!$C$16,BR3=الإستمارة!$C$17,BR3=الإستمارة!$C$18,BR3=الإستمارة!$C$19),VLOOKUP(BR3,الإستمارة!$C$12:$H$19,6,0),VLOOKUP(BR3,الإستمارة!$K$12:$P$19,6,0)),"")</f>
        <v/>
      </c>
      <c r="BS5" s="94" t="e">
        <f>VLOOKUP($A$5,ورقة4!$A$1:$AW$7968,MATCH(BR3,ورقة4!$A$1:$AW$1,0),0)</f>
        <v>#N/A</v>
      </c>
      <c r="BT5" s="93" t="str">
        <f>IFERROR(IF(OR(BT3=الإستمارة!$C$12,BT3=الإستمارة!$C$13,BT3=الإستمارة!$C$14,BT3=الإستمارة!$C$15,BT3=الإستمارة!$C$16,BT3=الإستمارة!$C$17,BT3=الإستمارة!$C$18,BT3=الإستمارة!$C$19),VLOOKUP(BT3,الإستمارة!$C$12:$H$19,6,0),VLOOKUP(BT3,الإستمارة!$K$12:$P$19,6,0)),"")</f>
        <v/>
      </c>
      <c r="BU5" s="94" t="e">
        <f>VLOOKUP($A$5,ورقة4!$A$1:$AW$7968,MATCH(BT3,ورقة4!$A$1:$AW$1,0),0)</f>
        <v>#N/A</v>
      </c>
      <c r="BV5" s="93" t="str">
        <f>IFERROR(IF(OR(BV3=الإستمارة!$C$12,BV3=الإستمارة!$C$13,BV3=الإستمارة!$C$14,BV3=الإستمارة!$C$15,BV3=الإستمارة!$C$16,BV3=الإستمارة!$C$17,BV3=الإستمارة!$C$18,BV3=الإستمارة!$C$19),VLOOKUP(BV3,الإستمارة!$C$12:$H$19,6,0),VLOOKUP(BV3,الإستمارة!$K$12:$P$19,6,0)),"")</f>
        <v/>
      </c>
      <c r="BW5" s="94" t="e">
        <f>VLOOKUP($A$5,ورقة4!$A$1:$AW$7968,MATCH(BV3,ورقة4!$A$1:$AW$1,0),0)</f>
        <v>#N/A</v>
      </c>
      <c r="BX5" s="93" t="str">
        <f>IFERROR(IF(OR(BX3=الإستمارة!$C$12,BX3=الإستمارة!$C$13,BX3=الإستمارة!$C$14,BX3=الإستمارة!$C$15,BX3=الإستمارة!$C$16,BX3=الإستمارة!$C$17,BX3=الإستمارة!$C$18,BX3=الإستمارة!$C$19),VLOOKUP(BX3,الإستمارة!$C$12:$H$19,6,0),VLOOKUP(BX3,الإستمارة!$K$12:$P$19,6,0)),"")</f>
        <v/>
      </c>
      <c r="BY5" s="94" t="e">
        <f>VLOOKUP($A$5,ورقة4!$A$1:$AW$7968,MATCH(BX3,ورقة4!$A$1:$AW$1,0),0)</f>
        <v>#N/A</v>
      </c>
      <c r="BZ5" s="93" t="str">
        <f>IFERROR(IF(OR(BZ3=الإستمارة!$C$12,BZ3=الإستمارة!$C$13,BZ3=الإستمارة!$C$14,BZ3=الإستمارة!$C$15,BZ3=الإستمارة!$C$16,BZ3=الإستمارة!$C$17,BZ3=الإستمارة!$C$18,BZ3=الإستمارة!$C$19),VLOOKUP(BZ3,الإستمارة!$C$12:$H$19,6,0),VLOOKUP(BZ3,الإستمارة!$K$12:$P$19,6,0)),"")</f>
        <v/>
      </c>
      <c r="CA5" s="94" t="e">
        <f>VLOOKUP($A$5,ورقة4!$A$1:$AW$7968,MATCH(BZ3,ورقة4!$A$1:$AW$1,0),0)</f>
        <v>#N/A</v>
      </c>
      <c r="CB5" s="93" t="str">
        <f>IFERROR(IF(OR(CB3=الإستمارة!$C$12,CB3=الإستمارة!$C$13,CB3=الإستمارة!$C$14,CB3=الإستمارة!$C$15,CB3=الإستمارة!$C$16,CB3=الإستمارة!$C$17,CB3=الإستمارة!$C$18,CB3=الإستمارة!$C$19),VLOOKUP(CB3,الإستمارة!$C$12:$H$19,6,0),VLOOKUP(CB3,الإستمارة!$K$12:$P$19,6,0)),"")</f>
        <v/>
      </c>
      <c r="CC5" s="94" t="e">
        <f>VLOOKUP($A$5,ورقة4!$A$1:$AW$7968,MATCH(CB3,ورقة4!$A$1:$AW$1,0),0)</f>
        <v>#N/A</v>
      </c>
      <c r="CD5" s="93" t="str">
        <f>IFERROR(IF(OR(CD3=الإستمارة!$C$12,CD3=الإستمارة!$C$13,CD3=الإستمارة!$C$14,CD3=الإستمارة!$C$15,CD3=الإستمارة!$C$16,CD3=الإستمارة!$C$17,CD3=الإستمارة!$C$18,CD3=الإستمارة!$C$19),VLOOKUP(CD3,الإستمارة!$C$12:$H$19,6,0),VLOOKUP(CD3,الإستمارة!$K$12:$P$19,6,0)),"")</f>
        <v/>
      </c>
      <c r="CE5" s="94" t="e">
        <f>VLOOKUP($A$5,ورقة4!$A$1:$AW$7968,MATCH(CD3,ورقة4!$A$1:$AW$1,0),0)</f>
        <v>#N/A</v>
      </c>
      <c r="CF5" s="93" t="str">
        <f>IFERROR(IF(OR(CF3=الإستمارة!$C$12,CF3=الإستمارة!$C$13,CF3=الإستمارة!$C$14,CF3=الإستمارة!$C$15,CF3=الإستمارة!$C$16,CF3=الإستمارة!$C$17,CF3=الإستمارة!$C$18,CF3=الإستمارة!$C$19),VLOOKUP(CF3,الإستمارة!$C$12:$H$19,6,0),VLOOKUP(CF3,الإستمارة!$K$12:$P$19,6,0)),"")</f>
        <v/>
      </c>
      <c r="CG5" s="94" t="e">
        <f>VLOOKUP($A$5,ورقة4!$A$1:$AW$7968,MATCH(CF3,ورقة4!$A$1:$AW$1,0),0)</f>
        <v>#N/A</v>
      </c>
      <c r="CH5" s="93" t="str">
        <f>IFERROR(IF(OR(CH3=الإستمارة!$C$12,CH3=الإستمارة!$C$13,CH3=الإستمارة!$C$14,CH3=الإستمارة!$C$15,CH3=الإستمارة!$C$16,CH3=الإستمارة!$C$17,CH3=الإستمارة!$C$18,CH3=الإستمارة!$C$19),VLOOKUP(CH3,الإستمارة!$C$12:$H$19,6,0),VLOOKUP(CH3,الإستمارة!$K$12:$P$19,6,0)),"")</f>
        <v/>
      </c>
      <c r="CI5" s="94" t="e">
        <f>VLOOKUP($A$5,ورقة4!$A$1:$AW$7968,MATCH(CH3,ورقة4!$A$1:$AW$1,0),0)</f>
        <v>#N/A</v>
      </c>
      <c r="CJ5" s="93" t="str">
        <f>IFERROR(IF(OR(CJ3=الإستمارة!$C$12,CJ3=الإستمارة!$C$13,CJ3=الإستمارة!$C$14,CJ3=الإستمارة!$C$15,CJ3=الإستمارة!$C$16,CJ3=الإستمارة!$C$17,CJ3=الإستمارة!$C$18,CJ3=الإستمارة!$C$19),VLOOKUP(CJ3,الإستمارة!$C$12:$H$19,6,0),VLOOKUP(CJ3,الإستمارة!$K$12:$P$19,6,0)),"")</f>
        <v/>
      </c>
      <c r="CK5" s="94" t="e">
        <f>VLOOKUP($A$5,ورقة4!$A$1:$AW$7968,MATCH(CJ3,ورقة4!$A$1:$AW$1,0),0)</f>
        <v>#N/A</v>
      </c>
      <c r="CL5" s="93" t="str">
        <f>IFERROR(IF(OR(CL3=الإستمارة!$C$12,CL3=الإستمارة!$C$13,CL3=الإستمارة!$C$14,CL3=الإستمارة!$C$15,CL3=الإستمارة!$C$16,CL3=الإستمارة!$C$17,CL3=الإستمارة!$C$18,CL3=الإستمارة!$C$19),VLOOKUP(CL3,الإستمارة!$C$12:$H$19,6,0),VLOOKUP(CL3,الإستمارة!$K$12:$P$19,6,0)),"")</f>
        <v/>
      </c>
      <c r="CM5" s="94" t="e">
        <f>VLOOKUP($A$5,ورقة4!$A$1:$AW$7968,MATCH(CL3,ورقة4!$A$1:$AW$1,0),0)</f>
        <v>#N/A</v>
      </c>
      <c r="CN5" s="93" t="str">
        <f>IFERROR(IF(OR(CN3=الإستمارة!$C$12,CN3=الإستمارة!$C$13,CN3=الإستمارة!$C$14,CN3=الإستمارة!$C$15,CN3=الإستمارة!$C$16,CN3=الإستمارة!$C$17,CN3=الإستمارة!$C$18,CN3=الإستمارة!$C$19),VLOOKUP(CN3,الإستمارة!$C$12:$H$19,6,0),VLOOKUP(CN3,الإستمارة!$K$12:$P$19,6,0)),"")</f>
        <v/>
      </c>
      <c r="CO5" s="94" t="e">
        <f>VLOOKUP($A$5,ورقة4!$A$1:$AW$7968,MATCH(CN3,ورقة4!$A$1:$AW$1,0),0)</f>
        <v>#N/A</v>
      </c>
      <c r="CP5" s="93" t="str">
        <f>IFERROR(IF(OR(CP3=الإستمارة!$C$12,CP3=الإستمارة!$C$13,CP3=الإستمارة!$C$14,CP3=الإستمارة!$C$15,CP3=الإستمارة!$C$16,CP3=الإستمارة!$C$17,CP3=الإستمارة!$C$18,CP3=الإستمارة!$C$19),VLOOKUP(CP3,الإستمارة!$C$12:$H$19,6,0),VLOOKUP(CP3,الإستمارة!$K$12:$P$19,6,0)),"")</f>
        <v/>
      </c>
      <c r="CQ5" s="94" t="e">
        <f>VLOOKUP($A$5,ورقة4!$A$1:$AW$7968,MATCH(CP3,ورقة4!$A$1:$AW$1,0),0)</f>
        <v>#N/A</v>
      </c>
      <c r="CR5" s="93" t="str">
        <f>IFERROR(IF(OR(CR3=الإستمارة!$C$12,CR3=الإستمارة!$C$13,CR3=الإستمارة!$C$14,CR3=الإستمارة!$C$15,CR3=الإستمارة!$C$16,CR3=الإستمارة!$C$17,CR3=الإستمارة!$C$18,CR3=الإستمارة!$C$19),VLOOKUP(CR3,الإستمارة!$C$12:$H$19,6,0),VLOOKUP(CR3,الإستمارة!$K$12:$P$19,6,0)),"")</f>
        <v/>
      </c>
      <c r="CS5" s="94" t="e">
        <f>VLOOKUP($A$5,ورقة4!$A$1:$AW$7968,MATCH(CR3,ورقة4!$A$1:$AW$1,0),0)</f>
        <v>#N/A</v>
      </c>
      <c r="CT5" s="93" t="str">
        <f>IFERROR(IF(OR(CT3=الإستمارة!$C$12,CT3=الإستمارة!$C$13,CT3=الإستمارة!$C$14,CT3=الإستمارة!$C$15,CT3=الإستمارة!$C$16,CT3=الإستمارة!$C$17,CT3=الإستمارة!$C$18,CT3=الإستمارة!$C$19),VLOOKUP(CT3,الإستمارة!$C$12:$H$19,6,0),VLOOKUP(CT3,الإستمارة!$K$12:$P$19,6,0)),"")</f>
        <v/>
      </c>
      <c r="CU5" s="94" t="e">
        <f>VLOOKUP($A$5,ورقة4!$A$1:$AW$7968,MATCH(CT3,ورقة4!$A$1:$AW$1,0),0)</f>
        <v>#N/A</v>
      </c>
      <c r="CV5" s="93" t="str">
        <f>IFERROR(IF(OR(CV3=الإستمارة!$C$12,CV3=الإستمارة!$C$13,CV3=الإستمارة!$C$14,CV3=الإستمارة!$C$15,CV3=الإستمارة!$C$16,CV3=الإستمارة!$C$17,CV3=الإستمارة!$C$18,CV3=الإستمارة!$C$19),VLOOKUP(CV3,الإستمارة!$C$12:$H$19,6,0),VLOOKUP(CV3,الإستمارة!$K$12:$P$19,6,0)),"")</f>
        <v/>
      </c>
      <c r="CW5" s="94" t="e">
        <f>VLOOKUP($A$5,ورقة4!$A$1:$AW$7968,MATCH(CV3,ورقة4!$A$1:$AW$1,0),0)</f>
        <v>#N/A</v>
      </c>
      <c r="CX5" s="93" t="str">
        <f>IFERROR(IF(OR(CX3=الإستمارة!$C$12,CX3=الإستمارة!$C$13,CX3=الإستمارة!$C$14,CX3=الإستمارة!$C$15,CX3=الإستمارة!$C$16,CX3=الإستمارة!$C$17,CX3=الإستمارة!$C$18,CX3=الإستمارة!$C$19),VLOOKUP(CX3,الإستمارة!$C$12:$H$19,6,0),VLOOKUP(CX3,الإستمارة!$K$12:$P$19,6,0)),"")</f>
        <v/>
      </c>
      <c r="CY5" s="94" t="e">
        <f>VLOOKUP($A$5,ورقة4!$A$1:$AW$7968,MATCH(CX3,ورقة4!$A$1:$AW$1,0),0)</f>
        <v>#N/A</v>
      </c>
      <c r="CZ5" s="93" t="str">
        <f>IFERROR(IF(OR(CZ3=الإستمارة!$C$12,CZ3=الإستمارة!$C$13,CZ3=الإستمارة!$C$14,CZ3=الإستمارة!$C$15,CZ3=الإستمارة!$C$16,CZ3=الإستمارة!$C$17,CZ3=الإستمارة!$C$18,CZ3=الإستمارة!$C$19),VLOOKUP(CZ3,الإستمارة!$C$12:$H$19,6,0),VLOOKUP(CZ3,الإستمارة!$K$12:$P$19,6,0)),"")</f>
        <v/>
      </c>
      <c r="DA5" s="94" t="e">
        <f>VLOOKUP($A$5,ورقة4!$A$1:$AW$7968,MATCH(CZ3,ورقة4!$A$1:$AW$1,0),0)</f>
        <v>#N/A</v>
      </c>
      <c r="DB5" s="93" t="str">
        <f>IFERROR(IF(OR(DB3=الإستمارة!$C$12,DB3=الإستمارة!$C$13,DB3=الإستمارة!$C$14,DB3=الإستمارة!$C$15,DB3=الإستمارة!$C$16,DB3=الإستمارة!$C$17,DB3=الإستمارة!$C$18,DB3=الإستمارة!$C$19),VLOOKUP(DB3,الإستمارة!$C$12:$H$19,6,0),VLOOKUP(DB3,الإستمارة!$K$12:$P$19,6,0)),"")</f>
        <v/>
      </c>
      <c r="DC5" s="94" t="e">
        <f>VLOOKUP($A$5,ورقة4!$A$1:$AW$7968,MATCH(DB3,ورقة4!$A$1:$AW$1,0),0)</f>
        <v>#N/A</v>
      </c>
      <c r="DD5" s="93" t="str">
        <f>IFERROR(IF(OR(DD3=الإستمارة!$C$12,DD3=الإستمارة!$C$13,DD3=الإستمارة!$C$14,DD3=الإستمارة!$C$15,DD3=الإستمارة!$C$16,DD3=الإستمارة!$C$17,DD3=الإستمارة!$C$18,DD3=الإستمارة!$C$19),VLOOKUP(DD3,الإستمارة!$C$12:$H$19,6,0),VLOOKUP(DD3,الإستمارة!$K$12:$P$19,6,0)),"")</f>
        <v/>
      </c>
      <c r="DE5" s="94" t="e">
        <f>VLOOKUP($A$5,ورقة4!$A$1:$AW$7968,MATCH(DD3,ورقة4!$A$1:$AW$1,0),0)</f>
        <v>#N/A</v>
      </c>
      <c r="DF5" s="93" t="str">
        <f>IFERROR(IF(OR(DF3=الإستمارة!$C$12,DF3=الإستمارة!$C$13,DF3=الإستمارة!$C$14,DF3=الإستمارة!$C$15,DF3=الإستمارة!$C$16,DF3=الإستمارة!$C$17,DF3=الإستمارة!$C$18,DF3=الإستمارة!$C$19),VLOOKUP(DF3,الإستمارة!$C$12:$H$19,6,0),VLOOKUP(DF3,الإستمارة!$K$12:$P$19,6,0)),"")</f>
        <v/>
      </c>
      <c r="DG5" s="94" t="e">
        <f>VLOOKUP($A$5,ورقة4!$A$1:$AW$7968,MATCH(DF3,ورقة4!$A$1:$AW$1,0),0)</f>
        <v>#N/A</v>
      </c>
      <c r="DH5" s="93" t="str">
        <f>IFERROR(IF(OR(DH3=الإستمارة!$C$12,DH3=الإستمارة!$C$13,DH3=الإستمارة!$C$14,DH3=الإستمارة!$C$15,DH3=الإستمارة!$C$16,DH3=الإستمارة!$C$17,DH3=الإستمارة!$C$18,DH3=الإستمارة!$C$19),VLOOKUP(DH3,الإستمارة!$C$12:$H$19,6,0),VLOOKUP(DH3,الإستمارة!$K$12:$P$19,6,0)),"")</f>
        <v/>
      </c>
      <c r="DI5" s="94" t="e">
        <f>VLOOKUP($A$5,ورقة4!$A$1:$AW$7968,MATCH(DH3,ورقة4!$A$1:$AW$1,0),0)</f>
        <v>#N/A</v>
      </c>
      <c r="DJ5" s="237">
        <f>'اختيار المقررات'!Q5</f>
        <v>0</v>
      </c>
      <c r="DK5" s="238">
        <f>'اختيار المقررات'!W5</f>
        <v>0</v>
      </c>
      <c r="DL5" s="239">
        <f>'اختيار المقررات'!AB5</f>
        <v>0</v>
      </c>
      <c r="DM5" s="240">
        <f>'اختيار المقررات'!F5</f>
        <v>0</v>
      </c>
      <c r="DN5" s="241" t="e">
        <f>'اختيار المقررات'!W27</f>
        <v>#N/A</v>
      </c>
      <c r="DO5" s="242" t="e">
        <f>'اختيار المقررات'!AD27</f>
        <v>#N/A</v>
      </c>
      <c r="DP5" s="242" t="e">
        <f>'اختيار المقررات'!N27</f>
        <v>#N/A</v>
      </c>
      <c r="DQ5" s="242" t="e">
        <f>'اختيار المقررات'!N28</f>
        <v>#N/A</v>
      </c>
      <c r="DR5" s="243" t="e">
        <f>'اختيار المقررات'!W28</f>
        <v>#N/A</v>
      </c>
      <c r="DS5" s="242" t="str">
        <f>'اختيار المقررات'!N29</f>
        <v>لا</v>
      </c>
      <c r="DT5" s="242" t="e">
        <f>'اختيار المقررات'!W29</f>
        <v>#N/A</v>
      </c>
      <c r="DU5" s="242" t="e">
        <f>'اختيار المقررات'!AD29</f>
        <v>#N/A</v>
      </c>
      <c r="DV5" s="237">
        <f>'اختيار المقررات'!V30</f>
        <v>0</v>
      </c>
      <c r="DW5" s="244">
        <f>'اختيار المقررات'!AB30</f>
        <v>0</v>
      </c>
      <c r="DX5" s="242">
        <f>'اختيار المقررات'!AF30</f>
        <v>0</v>
      </c>
      <c r="DY5" s="245">
        <f>SUM(DV5:DX5)</f>
        <v>0</v>
      </c>
      <c r="DZ5" s="237" t="str">
        <f>'اختيار المقررات'!AB2</f>
        <v xml:space="preserve"> </v>
      </c>
      <c r="EA5" s="238">
        <f>'اختيار المقررات'!W2</f>
        <v>0</v>
      </c>
      <c r="EB5" s="238">
        <f>'اختيار المقررات'!Q2</f>
        <v>0</v>
      </c>
      <c r="EC5" s="245">
        <f>'اختيار المقررات'!H2</f>
        <v>0</v>
      </c>
      <c r="ED5" s="245" t="str">
        <f>'اختيار المقررات'!C28</f>
        <v/>
      </c>
      <c r="EE5" s="245" t="str">
        <f>'اختيار المقررات'!C29</f>
        <v/>
      </c>
      <c r="EF5" s="245" t="str">
        <f>'اختيار المقررات'!C30</f>
        <v/>
      </c>
      <c r="EG5" s="245" t="str">
        <f>'اختيار المقررات'!C31</f>
        <v/>
      </c>
      <c r="EH5" s="245" t="str">
        <f>'اختيار المقررات'!C32</f>
        <v/>
      </c>
      <c r="EI5" s="245" t="str">
        <f>'اختيار المقررات'!C33</f>
        <v/>
      </c>
      <c r="EJ5" s="105" t="e">
        <f>'اختيار المقررات'!Z28</f>
        <v>#N/A</v>
      </c>
    </row>
  </sheetData>
  <sheetProtection algorithmName="SHA-512" hashValue="zGg+0TqAC6d73Fyk8jN/LIPjK4RUZS4MAZkkjvJqnE1QI+osW3a6ZNhfwXqtHdvyqzi9KiVO0XPOk/aDV9AL0A==" saltValue="exw0M3E+rW5ITUuGGlsS3w==" spinCount="100000" sheet="1" objects="1" scenarios="1"/>
  <mergeCells count="96">
    <mergeCell ref="DJ1:DL2"/>
    <mergeCell ref="DM1:DM2"/>
    <mergeCell ref="DN1:DU2"/>
    <mergeCell ref="DV1:DY2"/>
    <mergeCell ref="DZ1:EC2"/>
    <mergeCell ref="EB3:EB4"/>
    <mergeCell ref="DS3:DS4"/>
    <mergeCell ref="DT3:DT4"/>
    <mergeCell ref="DU3:DU4"/>
    <mergeCell ref="DV3:DV4"/>
    <mergeCell ref="DW3:DW4"/>
    <mergeCell ref="DH3:DI3"/>
    <mergeCell ref="EC3:EC4"/>
    <mergeCell ref="ED1:EI4"/>
    <mergeCell ref="DR3:DR4"/>
    <mergeCell ref="DJ3:DJ4"/>
    <mergeCell ref="DK3:DK4"/>
    <mergeCell ref="DL3:DL4"/>
    <mergeCell ref="DM3:DM4"/>
    <mergeCell ref="DN3:DN4"/>
    <mergeCell ref="DO3:DO4"/>
    <mergeCell ref="DP3:DP4"/>
    <mergeCell ref="DQ3:DQ4"/>
    <mergeCell ref="DX3:DX4"/>
    <mergeCell ref="DY3:DY4"/>
    <mergeCell ref="DZ3:DZ4"/>
    <mergeCell ref="EA3:EA4"/>
    <mergeCell ref="CX3:CY3"/>
    <mergeCell ref="CZ3:DA3"/>
    <mergeCell ref="DB3:DC3"/>
    <mergeCell ref="DD3:DE3"/>
    <mergeCell ref="DF3:DG3"/>
    <mergeCell ref="CL3:CM3"/>
    <mergeCell ref="CP3:CQ3"/>
    <mergeCell ref="CR3:CS3"/>
    <mergeCell ref="CT3:CU3"/>
    <mergeCell ref="CV3:CW3"/>
    <mergeCell ref="CB3:CC3"/>
    <mergeCell ref="CD3:CE3"/>
    <mergeCell ref="CF3:CG3"/>
    <mergeCell ref="CH3:CI3"/>
    <mergeCell ref="CJ3:CK3"/>
    <mergeCell ref="AH3:AI3"/>
    <mergeCell ref="AJ3:AK3"/>
    <mergeCell ref="AL3:AM3"/>
    <mergeCell ref="AN3:AO3"/>
    <mergeCell ref="BN3:BO3"/>
    <mergeCell ref="AR3:AS3"/>
    <mergeCell ref="AT3:AU3"/>
    <mergeCell ref="AV3:AW3"/>
    <mergeCell ref="AX3:AY3"/>
    <mergeCell ref="AZ3:BA3"/>
    <mergeCell ref="BB3:BC3"/>
    <mergeCell ref="BD3:BE3"/>
    <mergeCell ref="BF3:BG3"/>
    <mergeCell ref="BH3:BI3"/>
    <mergeCell ref="BJ3:BK3"/>
    <mergeCell ref="BL3:BM3"/>
    <mergeCell ref="CD2:CM2"/>
    <mergeCell ref="BL1:CC1"/>
    <mergeCell ref="CD1:DI1"/>
    <mergeCell ref="BP3:BQ3"/>
    <mergeCell ref="AP1:BK1"/>
    <mergeCell ref="AP2:AW2"/>
    <mergeCell ref="AZ2:BI2"/>
    <mergeCell ref="BL2:BQ2"/>
    <mergeCell ref="BR2:CA2"/>
    <mergeCell ref="AP3:AQ3"/>
    <mergeCell ref="CN3:CO3"/>
    <mergeCell ref="BR3:BS3"/>
    <mergeCell ref="BT3:BU3"/>
    <mergeCell ref="BV3:BW3"/>
    <mergeCell ref="BX3:BY3"/>
    <mergeCell ref="BZ3:CA3"/>
    <mergeCell ref="V3:W3"/>
    <mergeCell ref="N1:N4"/>
    <mergeCell ref="O1:O4"/>
    <mergeCell ref="P1:R2"/>
    <mergeCell ref="S1:S4"/>
    <mergeCell ref="T1:AO1"/>
    <mergeCell ref="P3:P4"/>
    <mergeCell ref="Q3:Q4"/>
    <mergeCell ref="R3:R4"/>
    <mergeCell ref="T3:U3"/>
    <mergeCell ref="X3:Y3"/>
    <mergeCell ref="Z3:AA3"/>
    <mergeCell ref="AB3:AC3"/>
    <mergeCell ref="AD3:AE3"/>
    <mergeCell ref="T2:AE2"/>
    <mergeCell ref="AF3:AG3"/>
    <mergeCell ref="M1:M4"/>
    <mergeCell ref="A1:A2"/>
    <mergeCell ref="B1:B2"/>
    <mergeCell ref="C1:J2"/>
    <mergeCell ref="K1:K4"/>
    <mergeCell ref="L1:L4"/>
  </mergeCells>
  <hyperlinks>
    <hyperlink ref="B1:B2" r:id="rId1" location="'السجل العام'!A1" display="سجل المسجلين دراسات دوليه ودبلوماسيه.xlsm - 'السجل العام'!A1" xr:uid="{00000000-0004-0000-03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ورقة3"/>
  <dimension ref="A1:ES5"/>
  <sheetViews>
    <sheetView showGridLines="0" rightToLeft="1" topLeftCell="DQ1" zoomScale="98" zoomScaleNormal="98" workbookViewId="0">
      <pane ySplit="4" topLeftCell="A5" activePane="bottomLeft" state="frozen"/>
      <selection pane="bottomLeft" activeCell="DV14" sqref="DV14"/>
    </sheetView>
  </sheetViews>
  <sheetFormatPr defaultColWidth="9" defaultRowHeight="14.4" x14ac:dyDescent="0.3"/>
  <cols>
    <col min="1" max="1" width="13.88671875" style="1" customWidth="1"/>
    <col min="2" max="2" width="10.88671875" style="1" bestFit="1" customWidth="1"/>
    <col min="3" max="4" width="9" style="1"/>
    <col min="5" max="5" width="10.109375" style="1" bestFit="1" customWidth="1"/>
    <col min="6" max="6" width="11.44140625" style="106" bestFit="1" customWidth="1"/>
    <col min="7" max="7" width="11.44140625" style="106" customWidth="1"/>
    <col min="8" max="8" width="13.44140625" style="1" customWidth="1"/>
    <col min="9" max="9" width="9" style="1"/>
    <col min="10" max="10" width="11.6640625" style="1" bestFit="1" customWidth="1"/>
    <col min="11" max="11" width="21.88671875" style="1" customWidth="1"/>
    <col min="12" max="12" width="24.44140625" style="1" customWidth="1"/>
    <col min="13" max="13" width="17.6640625" style="1" customWidth="1"/>
    <col min="14" max="14" width="20.109375" style="1" customWidth="1"/>
    <col min="15" max="15" width="31.6640625" style="1" customWidth="1"/>
    <col min="16" max="17" width="14.6640625" style="1" customWidth="1"/>
    <col min="18" max="18" width="19.109375" style="1" customWidth="1"/>
    <col min="19" max="19" width="14.109375" style="1" customWidth="1"/>
    <col min="20" max="20" width="6.88671875" style="1" bestFit="1" customWidth="1"/>
    <col min="21" max="64" width="4.44140625" style="1" customWidth="1"/>
    <col min="65" max="67" width="4.21875" style="1" customWidth="1"/>
    <col min="68" max="115" width="4.44140625" style="1" customWidth="1"/>
    <col min="116" max="116" width="10.109375" style="1" customWidth="1"/>
    <col min="117" max="117" width="12.44140625" style="1" customWidth="1"/>
    <col min="118" max="120" width="9.109375" style="1" bestFit="1" customWidth="1"/>
    <col min="121" max="121" width="9.109375" style="1" customWidth="1"/>
    <col min="122" max="122" width="9.88671875" style="1" bestFit="1" customWidth="1"/>
    <col min="123" max="124" width="9" style="1"/>
    <col min="125" max="125" width="10.109375" style="1" bestFit="1" customWidth="1"/>
    <col min="126" max="126" width="11.44140625" style="1" bestFit="1" customWidth="1"/>
    <col min="127" max="127" width="10.6640625" style="1" bestFit="1" customWidth="1"/>
    <col min="128" max="128" width="13.44140625" style="1" bestFit="1" customWidth="1"/>
    <col min="129" max="129" width="9.88671875" style="1" customWidth="1"/>
    <col min="130" max="130" width="0.109375" style="1" customWidth="1"/>
    <col min="131" max="134" width="9" style="1"/>
    <col min="135" max="135" width="14.6640625" style="1" bestFit="1" customWidth="1"/>
    <col min="136" max="136" width="12.44140625" style="1" bestFit="1" customWidth="1"/>
    <col min="137" max="137" width="13.5546875" style="1" bestFit="1" customWidth="1"/>
    <col min="138" max="138" width="12.5546875" style="1" bestFit="1" customWidth="1"/>
    <col min="139" max="16384" width="9" style="1"/>
  </cols>
  <sheetData>
    <row r="1" spans="1:149" s="60" customFormat="1" ht="18.600000000000001" thickBot="1" x14ac:dyDescent="0.35">
      <c r="A1" s="531"/>
      <c r="B1" s="532">
        <v>9999</v>
      </c>
      <c r="C1" s="533" t="s">
        <v>35</v>
      </c>
      <c r="D1" s="533"/>
      <c r="E1" s="533"/>
      <c r="F1" s="533"/>
      <c r="G1" s="533"/>
      <c r="H1" s="533"/>
      <c r="I1" s="533"/>
      <c r="J1" s="533"/>
      <c r="K1" s="534" t="s">
        <v>16</v>
      </c>
      <c r="L1" s="536" t="s">
        <v>125</v>
      </c>
      <c r="M1" s="529" t="s">
        <v>123</v>
      </c>
      <c r="N1" s="529" t="s">
        <v>124</v>
      </c>
      <c r="O1" s="541" t="s">
        <v>62</v>
      </c>
      <c r="P1" s="533" t="s">
        <v>36</v>
      </c>
      <c r="Q1" s="533"/>
      <c r="R1" s="533"/>
      <c r="S1" s="543" t="s">
        <v>9</v>
      </c>
      <c r="T1" s="545" t="s">
        <v>37</v>
      </c>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t="s">
        <v>23</v>
      </c>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t="s">
        <v>38</v>
      </c>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t="s">
        <v>39</v>
      </c>
      <c r="CO1" s="545"/>
      <c r="CP1" s="545"/>
      <c r="CQ1" s="545"/>
      <c r="CR1" s="545"/>
      <c r="CS1" s="545"/>
      <c r="CT1" s="545"/>
      <c r="CU1" s="545"/>
      <c r="CV1" s="545"/>
      <c r="CW1" s="545"/>
      <c r="CX1" s="545"/>
      <c r="CY1" s="545"/>
      <c r="CZ1" s="545"/>
      <c r="DA1" s="545"/>
      <c r="DB1" s="545"/>
      <c r="DC1" s="545"/>
      <c r="DD1" s="545"/>
      <c r="DE1" s="545"/>
      <c r="DF1" s="545"/>
      <c r="DG1" s="545"/>
      <c r="DH1" s="545"/>
      <c r="DI1" s="545"/>
      <c r="DJ1" s="545"/>
      <c r="DK1" s="606"/>
      <c r="DL1" s="615" t="s">
        <v>40</v>
      </c>
      <c r="DM1" s="617"/>
      <c r="DN1" s="615" t="s">
        <v>1</v>
      </c>
      <c r="DO1" s="616"/>
      <c r="DP1" s="617"/>
      <c r="DQ1" s="611" t="s">
        <v>41</v>
      </c>
      <c r="DR1" s="612"/>
      <c r="DS1" s="58"/>
      <c r="DT1" s="58"/>
      <c r="DU1" s="611" t="s">
        <v>42</v>
      </c>
      <c r="DV1" s="612"/>
      <c r="DW1" s="612"/>
      <c r="DX1" s="612"/>
      <c r="DY1" s="621"/>
      <c r="DZ1" s="607" t="s">
        <v>43</v>
      </c>
      <c r="EA1" s="591" t="s">
        <v>44</v>
      </c>
      <c r="EB1" s="591"/>
      <c r="EC1" s="591"/>
    </row>
    <row r="2" spans="1:149" s="60" customFormat="1" ht="18.600000000000001" thickBot="1" x14ac:dyDescent="0.35">
      <c r="A2" s="531"/>
      <c r="B2" s="532"/>
      <c r="C2" s="533"/>
      <c r="D2" s="533"/>
      <c r="E2" s="533"/>
      <c r="F2" s="533"/>
      <c r="G2" s="533"/>
      <c r="H2" s="533"/>
      <c r="I2" s="533"/>
      <c r="J2" s="533"/>
      <c r="K2" s="535"/>
      <c r="L2" s="537"/>
      <c r="M2" s="530"/>
      <c r="N2" s="530"/>
      <c r="O2" s="542"/>
      <c r="P2" s="533"/>
      <c r="Q2" s="533"/>
      <c r="R2" s="533"/>
      <c r="S2" s="543"/>
      <c r="T2" s="550" t="s">
        <v>17</v>
      </c>
      <c r="U2" s="550"/>
      <c r="V2" s="550"/>
      <c r="W2" s="550"/>
      <c r="X2" s="550"/>
      <c r="Y2" s="550"/>
      <c r="Z2" s="550"/>
      <c r="AA2" s="550"/>
      <c r="AB2" s="550"/>
      <c r="AC2" s="550"/>
      <c r="AD2" s="61"/>
      <c r="AE2" s="61"/>
      <c r="AF2" s="551" t="s">
        <v>20</v>
      </c>
      <c r="AG2" s="551"/>
      <c r="AH2" s="551"/>
      <c r="AI2" s="551"/>
      <c r="AJ2" s="551"/>
      <c r="AK2" s="551"/>
      <c r="AL2" s="551"/>
      <c r="AM2" s="551"/>
      <c r="AN2" s="551"/>
      <c r="AO2" s="551"/>
      <c r="AP2" s="62"/>
      <c r="AQ2" s="62"/>
      <c r="AR2" s="550" t="s">
        <v>17</v>
      </c>
      <c r="AS2" s="550"/>
      <c r="AT2" s="550"/>
      <c r="AU2" s="550"/>
      <c r="AV2" s="550"/>
      <c r="AW2" s="550"/>
      <c r="AX2" s="550"/>
      <c r="AY2" s="550"/>
      <c r="AZ2" s="550"/>
      <c r="BA2" s="550"/>
      <c r="BB2" s="61"/>
      <c r="BC2" s="61"/>
      <c r="BD2" s="551" t="s">
        <v>20</v>
      </c>
      <c r="BE2" s="551"/>
      <c r="BF2" s="551"/>
      <c r="BG2" s="551"/>
      <c r="BH2" s="551"/>
      <c r="BI2" s="551"/>
      <c r="BJ2" s="551"/>
      <c r="BK2" s="551"/>
      <c r="BL2" s="551"/>
      <c r="BM2" s="551"/>
      <c r="BN2" s="62"/>
      <c r="BO2" s="62"/>
      <c r="BP2" s="550" t="s">
        <v>17</v>
      </c>
      <c r="BQ2" s="550"/>
      <c r="BR2" s="550"/>
      <c r="BS2" s="550"/>
      <c r="BT2" s="550"/>
      <c r="BU2" s="550"/>
      <c r="BV2" s="550"/>
      <c r="BW2" s="550"/>
      <c r="BX2" s="550"/>
      <c r="BY2" s="550"/>
      <c r="BZ2" s="61"/>
      <c r="CA2" s="61"/>
      <c r="CB2" s="551" t="s">
        <v>20</v>
      </c>
      <c r="CC2" s="551"/>
      <c r="CD2" s="551"/>
      <c r="CE2" s="551"/>
      <c r="CF2" s="551"/>
      <c r="CG2" s="551"/>
      <c r="CH2" s="551"/>
      <c r="CI2" s="551"/>
      <c r="CJ2" s="551"/>
      <c r="CK2" s="551"/>
      <c r="CL2" s="62"/>
      <c r="CM2" s="62"/>
      <c r="CN2" s="550" t="s">
        <v>17</v>
      </c>
      <c r="CO2" s="550"/>
      <c r="CP2" s="550"/>
      <c r="CQ2" s="550"/>
      <c r="CR2" s="550"/>
      <c r="CS2" s="550"/>
      <c r="CT2" s="550"/>
      <c r="CU2" s="550"/>
      <c r="CV2" s="550"/>
      <c r="CW2" s="550"/>
      <c r="CX2" s="61"/>
      <c r="CY2" s="61"/>
      <c r="CZ2" s="551" t="s">
        <v>20</v>
      </c>
      <c r="DA2" s="551"/>
      <c r="DB2" s="551"/>
      <c r="DC2" s="551"/>
      <c r="DD2" s="551"/>
      <c r="DE2" s="551"/>
      <c r="DF2" s="551"/>
      <c r="DG2" s="551"/>
      <c r="DH2" s="551"/>
      <c r="DI2" s="551"/>
      <c r="DJ2" s="62"/>
      <c r="DK2" s="62"/>
      <c r="DL2" s="618"/>
      <c r="DM2" s="620"/>
      <c r="DN2" s="618"/>
      <c r="DO2" s="619"/>
      <c r="DP2" s="620"/>
      <c r="DQ2" s="613"/>
      <c r="DR2" s="614"/>
      <c r="DS2" s="59"/>
      <c r="DT2" s="59"/>
      <c r="DU2" s="613"/>
      <c r="DV2" s="614"/>
      <c r="DW2" s="614"/>
      <c r="DX2" s="614"/>
      <c r="DY2" s="622"/>
      <c r="DZ2" s="608"/>
      <c r="EA2" s="591"/>
      <c r="EB2" s="591"/>
      <c r="EC2" s="591"/>
    </row>
    <row r="3" spans="1:149" ht="80.25" customHeight="1" thickBot="1" x14ac:dyDescent="0.35">
      <c r="A3" s="63" t="s">
        <v>2</v>
      </c>
      <c r="B3" s="64" t="s">
        <v>45</v>
      </c>
      <c r="C3" s="64" t="s">
        <v>46</v>
      </c>
      <c r="D3" s="64" t="s">
        <v>47</v>
      </c>
      <c r="E3" s="64" t="s">
        <v>6</v>
      </c>
      <c r="F3" s="65" t="s">
        <v>7</v>
      </c>
      <c r="G3" s="65" t="s">
        <v>146</v>
      </c>
      <c r="H3" s="64" t="s">
        <v>58</v>
      </c>
      <c r="I3" s="64" t="s">
        <v>11</v>
      </c>
      <c r="J3" s="64" t="s">
        <v>10</v>
      </c>
      <c r="K3" s="535"/>
      <c r="L3" s="537"/>
      <c r="M3" s="530"/>
      <c r="N3" s="530"/>
      <c r="O3" s="542"/>
      <c r="P3" s="546" t="s">
        <v>29</v>
      </c>
      <c r="Q3" s="546" t="s">
        <v>48</v>
      </c>
      <c r="R3" s="548" t="s">
        <v>14</v>
      </c>
      <c r="S3" s="543"/>
      <c r="T3" s="539">
        <v>510</v>
      </c>
      <c r="U3" s="540"/>
      <c r="V3" s="539">
        <v>511</v>
      </c>
      <c r="W3" s="540"/>
      <c r="X3" s="539">
        <v>512</v>
      </c>
      <c r="Y3" s="540"/>
      <c r="Z3" s="539">
        <v>513</v>
      </c>
      <c r="AA3" s="540"/>
      <c r="AB3" s="539">
        <v>514</v>
      </c>
      <c r="AC3" s="540"/>
      <c r="AD3" s="539">
        <v>515</v>
      </c>
      <c r="AE3" s="540"/>
      <c r="AF3" s="539">
        <v>516</v>
      </c>
      <c r="AG3" s="540"/>
      <c r="AH3" s="539">
        <v>517</v>
      </c>
      <c r="AI3" s="540"/>
      <c r="AJ3" s="539">
        <v>518</v>
      </c>
      <c r="AK3" s="540"/>
      <c r="AL3" s="539">
        <v>519</v>
      </c>
      <c r="AM3" s="540"/>
      <c r="AN3" s="539">
        <v>520</v>
      </c>
      <c r="AO3" s="540"/>
      <c r="AP3" s="539">
        <v>521</v>
      </c>
      <c r="AQ3" s="540"/>
      <c r="AR3" s="539">
        <v>522</v>
      </c>
      <c r="AS3" s="540"/>
      <c r="AT3" s="539">
        <v>523</v>
      </c>
      <c r="AU3" s="540"/>
      <c r="AV3" s="539">
        <v>524</v>
      </c>
      <c r="AW3" s="540"/>
      <c r="AX3" s="539">
        <v>525</v>
      </c>
      <c r="AY3" s="540"/>
      <c r="AZ3" s="539">
        <v>526</v>
      </c>
      <c r="BA3" s="540"/>
      <c r="BB3" s="539">
        <v>527</v>
      </c>
      <c r="BC3" s="540"/>
      <c r="BD3" s="539">
        <v>528</v>
      </c>
      <c r="BE3" s="540"/>
      <c r="BF3" s="539">
        <v>529</v>
      </c>
      <c r="BG3" s="540"/>
      <c r="BH3" s="539">
        <v>530</v>
      </c>
      <c r="BI3" s="540"/>
      <c r="BJ3" s="539">
        <v>531</v>
      </c>
      <c r="BK3" s="540"/>
      <c r="BL3" s="539">
        <v>532</v>
      </c>
      <c r="BM3" s="540"/>
      <c r="BN3" s="539">
        <v>533</v>
      </c>
      <c r="BO3" s="540"/>
      <c r="BP3" s="539">
        <v>534</v>
      </c>
      <c r="BQ3" s="540"/>
      <c r="BR3" s="539">
        <v>535</v>
      </c>
      <c r="BS3" s="540"/>
      <c r="BT3" s="539">
        <v>536</v>
      </c>
      <c r="BU3" s="540"/>
      <c r="BV3" s="539">
        <v>537</v>
      </c>
      <c r="BW3" s="540"/>
      <c r="BX3" s="539">
        <v>538</v>
      </c>
      <c r="BY3" s="540"/>
      <c r="BZ3" s="539">
        <v>539</v>
      </c>
      <c r="CA3" s="540"/>
      <c r="CB3" s="539">
        <v>540</v>
      </c>
      <c r="CC3" s="540"/>
      <c r="CD3" s="539">
        <v>541</v>
      </c>
      <c r="CE3" s="540"/>
      <c r="CF3" s="539">
        <v>542</v>
      </c>
      <c r="CG3" s="540"/>
      <c r="CH3" s="539">
        <v>543</v>
      </c>
      <c r="CI3" s="540"/>
      <c r="CJ3" s="539">
        <v>544</v>
      </c>
      <c r="CK3" s="540"/>
      <c r="CL3" s="539">
        <v>545</v>
      </c>
      <c r="CM3" s="540"/>
      <c r="CN3" s="539">
        <v>546</v>
      </c>
      <c r="CO3" s="540"/>
      <c r="CP3" s="539">
        <v>547</v>
      </c>
      <c r="CQ3" s="540"/>
      <c r="CR3" s="539">
        <v>548</v>
      </c>
      <c r="CS3" s="540"/>
      <c r="CT3" s="539">
        <v>549</v>
      </c>
      <c r="CU3" s="540"/>
      <c r="CV3" s="539">
        <v>550</v>
      </c>
      <c r="CW3" s="540"/>
      <c r="CX3" s="539">
        <v>551</v>
      </c>
      <c r="CY3" s="540"/>
      <c r="CZ3" s="539">
        <v>552</v>
      </c>
      <c r="DA3" s="540"/>
      <c r="DB3" s="539">
        <v>553</v>
      </c>
      <c r="DC3" s="540"/>
      <c r="DD3" s="539">
        <v>554</v>
      </c>
      <c r="DE3" s="540"/>
      <c r="DF3" s="539">
        <v>555</v>
      </c>
      <c r="DG3" s="540"/>
      <c r="DH3" s="539">
        <v>556</v>
      </c>
      <c r="DI3" s="540"/>
      <c r="DJ3" s="539">
        <v>557</v>
      </c>
      <c r="DK3" s="540"/>
      <c r="DL3" s="602" t="s">
        <v>49</v>
      </c>
      <c r="DM3" s="598" t="s">
        <v>0</v>
      </c>
      <c r="DN3" s="602" t="s">
        <v>49</v>
      </c>
      <c r="DO3" s="605" t="s">
        <v>0</v>
      </c>
      <c r="DP3" s="598" t="s">
        <v>50</v>
      </c>
      <c r="DQ3" s="598" t="s">
        <v>15</v>
      </c>
      <c r="DR3" s="602" t="s">
        <v>137</v>
      </c>
      <c r="DS3" s="603" t="s">
        <v>138</v>
      </c>
      <c r="DT3" s="603" t="s">
        <v>139</v>
      </c>
      <c r="DU3" s="623" t="s">
        <v>27</v>
      </c>
      <c r="DV3" s="599" t="s">
        <v>25</v>
      </c>
      <c r="DW3" s="600" t="s">
        <v>52</v>
      </c>
      <c r="DX3" s="601" t="s">
        <v>26</v>
      </c>
      <c r="DY3" s="597" t="s">
        <v>28</v>
      </c>
      <c r="DZ3" s="608"/>
      <c r="EA3" s="596" t="s">
        <v>53</v>
      </c>
      <c r="EB3" s="610" t="s">
        <v>140</v>
      </c>
      <c r="EC3" s="610" t="s">
        <v>141</v>
      </c>
      <c r="ED3" s="596" t="s">
        <v>54</v>
      </c>
      <c r="EE3" s="595" t="s">
        <v>145</v>
      </c>
      <c r="EF3" s="595" t="s">
        <v>144</v>
      </c>
      <c r="EG3" s="595" t="s">
        <v>143</v>
      </c>
      <c r="EH3" s="595" t="s">
        <v>142</v>
      </c>
      <c r="EI3" s="67"/>
      <c r="EJ3" s="67"/>
      <c r="EK3" s="67"/>
      <c r="EL3" s="68"/>
      <c r="EM3" s="69"/>
      <c r="EN3" s="69"/>
      <c r="EO3" s="66"/>
      <c r="EP3" s="70"/>
      <c r="EQ3" s="70"/>
      <c r="ER3" s="70"/>
      <c r="ES3" s="66"/>
    </row>
    <row r="4" spans="1:149" s="81" customFormat="1" ht="24.9" customHeight="1" thickBot="1" x14ac:dyDescent="0.35">
      <c r="A4" s="71" t="s">
        <v>2</v>
      </c>
      <c r="B4" s="72" t="s">
        <v>45</v>
      </c>
      <c r="C4" s="72" t="s">
        <v>46</v>
      </c>
      <c r="D4" s="72" t="s">
        <v>47</v>
      </c>
      <c r="E4" s="72" t="s">
        <v>6</v>
      </c>
      <c r="F4" s="73" t="s">
        <v>7</v>
      </c>
      <c r="G4" s="73"/>
      <c r="H4" s="72"/>
      <c r="I4" s="72" t="s">
        <v>11</v>
      </c>
      <c r="J4" s="72" t="s">
        <v>10</v>
      </c>
      <c r="K4" s="535"/>
      <c r="L4" s="538"/>
      <c r="M4" s="530"/>
      <c r="N4" s="530"/>
      <c r="O4" s="542"/>
      <c r="P4" s="547"/>
      <c r="Q4" s="547"/>
      <c r="R4" s="549"/>
      <c r="S4" s="544"/>
      <c r="T4" s="74" t="s">
        <v>18</v>
      </c>
      <c r="U4" s="75" t="s">
        <v>19</v>
      </c>
      <c r="V4" s="74" t="s">
        <v>18</v>
      </c>
      <c r="W4" s="75" t="s">
        <v>19</v>
      </c>
      <c r="X4" s="74" t="s">
        <v>18</v>
      </c>
      <c r="Y4" s="75" t="s">
        <v>19</v>
      </c>
      <c r="Z4" s="74" t="s">
        <v>18</v>
      </c>
      <c r="AA4" s="75" t="s">
        <v>19</v>
      </c>
      <c r="AB4" s="74" t="s">
        <v>18</v>
      </c>
      <c r="AC4" s="75" t="s">
        <v>19</v>
      </c>
      <c r="AD4" s="74" t="s">
        <v>18</v>
      </c>
      <c r="AE4" s="75" t="s">
        <v>19</v>
      </c>
      <c r="AF4" s="76" t="s">
        <v>18</v>
      </c>
      <c r="AG4" s="75" t="s">
        <v>19</v>
      </c>
      <c r="AH4" s="74" t="s">
        <v>18</v>
      </c>
      <c r="AI4" s="75" t="s">
        <v>19</v>
      </c>
      <c r="AJ4" s="74" t="s">
        <v>18</v>
      </c>
      <c r="AK4" s="75" t="s">
        <v>19</v>
      </c>
      <c r="AL4" s="74" t="s">
        <v>18</v>
      </c>
      <c r="AM4" s="75" t="s">
        <v>19</v>
      </c>
      <c r="AN4" s="74" t="s">
        <v>18</v>
      </c>
      <c r="AO4" s="75" t="s">
        <v>19</v>
      </c>
      <c r="AP4" s="74" t="s">
        <v>18</v>
      </c>
      <c r="AQ4" s="75" t="s">
        <v>19</v>
      </c>
      <c r="AR4" s="76" t="s">
        <v>18</v>
      </c>
      <c r="AS4" s="75" t="s">
        <v>19</v>
      </c>
      <c r="AT4" s="74" t="s">
        <v>18</v>
      </c>
      <c r="AU4" s="75" t="s">
        <v>19</v>
      </c>
      <c r="AV4" s="74" t="s">
        <v>18</v>
      </c>
      <c r="AW4" s="75" t="s">
        <v>19</v>
      </c>
      <c r="AX4" s="74" t="s">
        <v>18</v>
      </c>
      <c r="AY4" s="75" t="s">
        <v>19</v>
      </c>
      <c r="AZ4" s="74" t="s">
        <v>18</v>
      </c>
      <c r="BA4" s="75" t="s">
        <v>19</v>
      </c>
      <c r="BB4" s="74" t="s">
        <v>18</v>
      </c>
      <c r="BC4" s="75" t="s">
        <v>19</v>
      </c>
      <c r="BD4" s="76" t="s">
        <v>18</v>
      </c>
      <c r="BE4" s="75" t="s">
        <v>19</v>
      </c>
      <c r="BF4" s="74" t="s">
        <v>18</v>
      </c>
      <c r="BG4" s="75" t="s">
        <v>19</v>
      </c>
      <c r="BH4" s="74" t="s">
        <v>18</v>
      </c>
      <c r="BI4" s="75" t="s">
        <v>19</v>
      </c>
      <c r="BJ4" s="74" t="s">
        <v>18</v>
      </c>
      <c r="BK4" s="75" t="s">
        <v>19</v>
      </c>
      <c r="BL4" s="74" t="s">
        <v>18</v>
      </c>
      <c r="BM4" s="77" t="s">
        <v>19</v>
      </c>
      <c r="BN4" s="74" t="s">
        <v>18</v>
      </c>
      <c r="BO4" s="75" t="s">
        <v>19</v>
      </c>
      <c r="BP4" s="78" t="s">
        <v>18</v>
      </c>
      <c r="BQ4" s="75" t="s">
        <v>19</v>
      </c>
      <c r="BR4" s="74" t="s">
        <v>18</v>
      </c>
      <c r="BS4" s="75" t="s">
        <v>19</v>
      </c>
      <c r="BT4" s="74" t="s">
        <v>18</v>
      </c>
      <c r="BU4" s="75" t="s">
        <v>19</v>
      </c>
      <c r="BV4" s="74" t="s">
        <v>18</v>
      </c>
      <c r="BW4" s="75" t="s">
        <v>19</v>
      </c>
      <c r="BX4" s="74" t="s">
        <v>18</v>
      </c>
      <c r="BY4" s="79" t="s">
        <v>19</v>
      </c>
      <c r="BZ4" s="74" t="s">
        <v>18</v>
      </c>
      <c r="CA4" s="79" t="s">
        <v>19</v>
      </c>
      <c r="CB4" s="76" t="s">
        <v>18</v>
      </c>
      <c r="CC4" s="75" t="s">
        <v>19</v>
      </c>
      <c r="CD4" s="74" t="s">
        <v>18</v>
      </c>
      <c r="CE4" s="75" t="s">
        <v>19</v>
      </c>
      <c r="CF4" s="74" t="s">
        <v>18</v>
      </c>
      <c r="CG4" s="75" t="s">
        <v>19</v>
      </c>
      <c r="CH4" s="74" t="s">
        <v>18</v>
      </c>
      <c r="CI4" s="75" t="s">
        <v>19</v>
      </c>
      <c r="CJ4" s="74" t="s">
        <v>18</v>
      </c>
      <c r="CK4" s="75" t="s">
        <v>19</v>
      </c>
      <c r="CL4" s="74" t="s">
        <v>18</v>
      </c>
      <c r="CM4" s="75" t="s">
        <v>19</v>
      </c>
      <c r="CN4" s="78" t="s">
        <v>18</v>
      </c>
      <c r="CO4" s="75" t="s">
        <v>19</v>
      </c>
      <c r="CP4" s="74" t="s">
        <v>18</v>
      </c>
      <c r="CQ4" s="75" t="s">
        <v>19</v>
      </c>
      <c r="CR4" s="74" t="s">
        <v>18</v>
      </c>
      <c r="CS4" s="75" t="s">
        <v>19</v>
      </c>
      <c r="CT4" s="74" t="s">
        <v>18</v>
      </c>
      <c r="CU4" s="75" t="s">
        <v>19</v>
      </c>
      <c r="CV4" s="74" t="s">
        <v>18</v>
      </c>
      <c r="CW4" s="77" t="s">
        <v>19</v>
      </c>
      <c r="CX4" s="74" t="s">
        <v>18</v>
      </c>
      <c r="CY4" s="75" t="s">
        <v>19</v>
      </c>
      <c r="CZ4" s="80" t="s">
        <v>18</v>
      </c>
      <c r="DA4" s="75" t="s">
        <v>19</v>
      </c>
      <c r="DB4" s="74" t="s">
        <v>18</v>
      </c>
      <c r="DC4" s="75" t="s">
        <v>19</v>
      </c>
      <c r="DD4" s="74" t="s">
        <v>18</v>
      </c>
      <c r="DE4" s="75" t="s">
        <v>19</v>
      </c>
      <c r="DF4" s="74" t="s">
        <v>18</v>
      </c>
      <c r="DG4" s="75" t="s">
        <v>19</v>
      </c>
      <c r="DH4" s="74" t="s">
        <v>18</v>
      </c>
      <c r="DI4" s="77" t="s">
        <v>19</v>
      </c>
      <c r="DJ4" s="74" t="s">
        <v>18</v>
      </c>
      <c r="DK4" s="75" t="s">
        <v>19</v>
      </c>
      <c r="DL4" s="602"/>
      <c r="DM4" s="598"/>
      <c r="DN4" s="602"/>
      <c r="DO4" s="605"/>
      <c r="DP4" s="598"/>
      <c r="DQ4" s="598"/>
      <c r="DR4" s="602"/>
      <c r="DS4" s="604"/>
      <c r="DT4" s="604"/>
      <c r="DU4" s="624"/>
      <c r="DV4" s="599"/>
      <c r="DW4" s="600"/>
      <c r="DX4" s="601"/>
      <c r="DY4" s="597"/>
      <c r="DZ4" s="609"/>
      <c r="EA4" s="596"/>
      <c r="EB4" s="610"/>
      <c r="EC4" s="610"/>
      <c r="ED4" s="596"/>
      <c r="EE4" s="595"/>
      <c r="EF4" s="595"/>
      <c r="EG4" s="595"/>
      <c r="EH4" s="595"/>
    </row>
    <row r="5" spans="1:149" s="31" customFormat="1" ht="24.9" customHeight="1" x14ac:dyDescent="0.3">
      <c r="A5" s="82">
        <f>'اختيار المقررات'!E1</f>
        <v>0</v>
      </c>
      <c r="B5" s="83" t="str">
        <f>'اختيار المقررات'!L1</f>
        <v/>
      </c>
      <c r="C5" s="83" t="str">
        <f>'اختيار المقررات'!Q1</f>
        <v/>
      </c>
      <c r="D5" s="83" t="str">
        <f>'اختيار المقررات'!W1</f>
        <v/>
      </c>
      <c r="E5" s="83">
        <f>'اختيار المقررات'!AE1</f>
        <v>0</v>
      </c>
      <c r="F5" s="84">
        <f>'اختيار المقررات'!AB1</f>
        <v>0</v>
      </c>
      <c r="G5" s="84" t="str">
        <f>'اختيار المقررات'!AB3</f>
        <v>غير سوري</v>
      </c>
      <c r="H5" s="112">
        <f>'اختيار المقررات'!Q3</f>
        <v>0</v>
      </c>
      <c r="I5" s="83">
        <f>'اختيار المقررات'!E3</f>
        <v>0</v>
      </c>
      <c r="J5" s="85">
        <f>'اختيار المقررات'!L3</f>
        <v>0</v>
      </c>
      <c r="K5" s="86" t="str">
        <f>'اختيار المقررات'!W3</f>
        <v>غير سوري</v>
      </c>
      <c r="L5" s="87" t="str">
        <f>'اختيار المقررات'!AE3</f>
        <v>لايوجد</v>
      </c>
      <c r="M5" s="113">
        <f>'اختيار المقررات'!W4</f>
        <v>0</v>
      </c>
      <c r="N5" s="113">
        <f>'اختيار المقررات'!AB4</f>
        <v>0</v>
      </c>
      <c r="O5" s="88">
        <f>'اختيار المقررات'!AE4</f>
        <v>0</v>
      </c>
      <c r="P5" s="89">
        <f>'اختيار المقررات'!E4</f>
        <v>0</v>
      </c>
      <c r="Q5" s="90">
        <f>'اختيار المقررات'!L4</f>
        <v>0</v>
      </c>
      <c r="R5" s="91">
        <f>'اختيار المقررات'!Q4</f>
        <v>0</v>
      </c>
      <c r="S5" s="92" t="e">
        <f>'اختيار المقررات'!E2</f>
        <v>#N/A</v>
      </c>
      <c r="T5" s="93" t="str">
        <f>IFERROR(IF(OR(T3=الإستمارة!$C$12,T3=الإستمارة!$C$13,T3=الإستمارة!$C$14,T3=الإستمارة!$C$15,T3=الإستمارة!$C$16,T3=الإستمارة!$C$17,T3=الإستمارة!$C$18,T3=الإستمارة!$C$19),VLOOKUP(T3,الإستمارة!$C$12:$H$19,6,0),VLOOKUP(T3,الإستمارة!$L$12:$P$19,6,0)),"")</f>
        <v/>
      </c>
      <c r="U5" s="94" t="e">
        <f>'اختيار المقررات'!I8</f>
        <v>#N/A</v>
      </c>
      <c r="V5" s="93" t="str">
        <f>IFERROR(IF(OR(V3=الإستمارة!$C$12,V3=الإستمارة!$C$13,V3=الإستمارة!$C$14,V3=الإستمارة!$C$15,V3=الإستمارة!$C$16,V3=الإستمارة!$C$17,V3=الإستمارة!$C$18,V3=الإستمارة!$C$19),VLOOKUP(V3,الإستمارة!$C$12:$H$19,6,0),VLOOKUP(V3,الإستمارة!$L$12:$P$19,6,0)),"")</f>
        <v/>
      </c>
      <c r="W5" s="94" t="e">
        <f>'اختيار المقررات'!I9</f>
        <v>#N/A</v>
      </c>
      <c r="X5" s="93" t="str">
        <f>IFERROR(IF(OR(X3=الإستمارة!$C$12,X3=الإستمارة!$C$13,X3=الإستمارة!$C$14,X3=الإستمارة!$C$15,X3=الإستمارة!$C$16,X3=الإستمارة!$C$17,X3=الإستمارة!$C$18,X3=الإستمارة!$C$19),VLOOKUP(X3,الإستمارة!$C$12:$H$19,6,0),VLOOKUP(X3,الإستمارة!$L$12:$P$19,6,0)),"")</f>
        <v/>
      </c>
      <c r="Y5" s="94" t="e">
        <f>'اختيار المقررات'!I10</f>
        <v>#N/A</v>
      </c>
      <c r="Z5" s="93" t="str">
        <f>IFERROR(IF(OR(Z3=الإستمارة!$C$12,Z3=الإستمارة!$C$13,Z3=الإستمارة!$C$14,Z3=الإستمارة!$C$15,Z3=الإستمارة!$C$16,Z3=الإستمارة!$C$17,Z3=الإستمارة!$C$18,Z3=الإستمارة!$C$19),VLOOKUP(Z3,الإستمارة!$C$12:$H$19,6,0),VLOOKUP(Z3,الإستمارة!$L$12:$P$19,6,0)),"")</f>
        <v/>
      </c>
      <c r="AA5" s="94" t="e">
        <f>'اختيار المقررات'!I11</f>
        <v>#N/A</v>
      </c>
      <c r="AB5" s="93" t="str">
        <f>IFERROR(IF(OR(AB3=الإستمارة!$C$12,AB3=الإستمارة!$C$13,AB3=الإستمارة!$C$14,AB3=الإستمارة!$C$15,AB3=الإستمارة!$C$16,AB3=الإستمارة!$C$17,AB3=الإستمارة!$C$18,AB3=الإستمارة!$C$19),VLOOKUP(AB3,الإستمارة!$C$12:$H$19,6,0),VLOOKUP(AB3,الإستمارة!$L$12:$P$19,6,0)),"")</f>
        <v/>
      </c>
      <c r="AC5" s="94" t="e">
        <f>'اختيار المقررات'!I12</f>
        <v>#N/A</v>
      </c>
      <c r="AD5" s="93" t="str">
        <f>IFERROR(IF(OR(AD3=الإستمارة!$C$12,AD3=الإستمارة!$C$13,AD3=الإستمارة!$C$14,AD3=الإستمارة!$C$15,AD3=الإستمارة!$C$16,AD3=الإستمارة!$C$17,AD3=الإستمارة!$C$18,AD3=الإستمارة!$C$19),VLOOKUP(AD3,الإستمارة!$C$12:$H$19,6,0),VLOOKUP(AD3,الإستمارة!$L$12:$P$19,6,0)),"")</f>
        <v/>
      </c>
      <c r="AE5" s="94" t="e">
        <f>'اختيار المقررات'!I13</f>
        <v>#N/A</v>
      </c>
      <c r="AF5" s="93" t="str">
        <f>IFERROR(IF(OR(AF3=الإستمارة!$C$12,AF3=الإستمارة!$C$13,AF3=الإستمارة!$C$14,AF3=الإستمارة!$C$15,AF3=الإستمارة!$C$16,AF3=الإستمارة!$C$17,AF3=الإستمارة!$C$18,AF3=الإستمارة!$C$19),VLOOKUP(AF3,الإستمارة!$C$12:$H$19,6,0),VLOOKUP(AF3,الإستمارة!$L$12:$P$19,6,0)),"")</f>
        <v/>
      </c>
      <c r="AG5" s="94" t="e">
        <f>'اختيار المقررات'!Q8</f>
        <v>#N/A</v>
      </c>
      <c r="AH5" s="93" t="str">
        <f>IFERROR(IF(OR(AH3=الإستمارة!$C$12,AH3=الإستمارة!$C$13,AH3=الإستمارة!$C$14,AH3=الإستمارة!$C$15,AH3=الإستمارة!$C$16,AH3=الإستمارة!$C$17,AH3=الإستمارة!$C$18,AH3=الإستمارة!$C$19),VLOOKUP(AH3,الإستمارة!$C$12:$H$19,6,0),VLOOKUP(AH3,الإستمارة!$L$12:$P$19,6,0)),"")</f>
        <v/>
      </c>
      <c r="AI5" s="94" t="e">
        <f>'اختيار المقررات'!Q9</f>
        <v>#N/A</v>
      </c>
      <c r="AJ5" s="93" t="str">
        <f>IFERROR(IF(OR(AJ3=الإستمارة!$C$12,AJ3=الإستمارة!$C$13,AJ3=الإستمارة!$C$14,AJ3=الإستمارة!$C$15,AJ3=الإستمارة!$C$16,AJ3=الإستمارة!$C$17,AJ3=الإستمارة!$C$18,AJ3=الإستمارة!$C$19),VLOOKUP(AJ3,الإستمارة!$C$12:$H$19,6,0),VLOOKUP(AJ3,الإستمارة!$L$12:$P$19,6,0)),"")</f>
        <v/>
      </c>
      <c r="AK5" s="94" t="e">
        <f>'اختيار المقررات'!Q10</f>
        <v>#N/A</v>
      </c>
      <c r="AL5" s="93" t="str">
        <f>IFERROR(IF(OR(AL3=الإستمارة!$C$12,AL3=الإستمارة!$C$13,AL3=الإستمارة!$C$14,AL3=الإستمارة!$C$15,AL3=الإستمارة!$C$16,AL3=الإستمارة!$C$17,AL3=الإستمارة!$C$18,AL3=الإستمارة!$C$19),VLOOKUP(AL3,الإستمارة!$C$12:$H$19,6,0),VLOOKUP(AL3,الإستمارة!$L$12:$P$19,6,0)),"")</f>
        <v/>
      </c>
      <c r="AM5" s="94" t="e">
        <f>'اختيار المقررات'!Q11</f>
        <v>#N/A</v>
      </c>
      <c r="AN5" s="93" t="str">
        <f>IFERROR(IF(OR(AN3=الإستمارة!$C$12,AN3=الإستمارة!$C$13,AN3=الإستمارة!$C$14,AN3=الإستمارة!$C$15,AN3=الإستمارة!$C$16,AN3=الإستمارة!$C$17,AN3=الإستمارة!$C$18,AN3=الإستمارة!$C$19),VLOOKUP(AN3,الإستمارة!$C$12:$H$19,6,0),VLOOKUP(AN3,الإستمارة!$L$12:$P$19,6,0)),"")</f>
        <v/>
      </c>
      <c r="AO5" s="94" t="e">
        <f>'اختيار المقررات'!Q12</f>
        <v>#N/A</v>
      </c>
      <c r="AP5" s="93" t="str">
        <f>IFERROR(IF(OR(AP3=الإستمارة!$C$12,AP3=الإستمارة!$C$13,AP3=الإستمارة!$C$14,AP3=الإستمارة!$C$15,AP3=الإستمارة!$C$16,AP3=الإستمارة!$C$17,AP3=الإستمارة!$C$18,AP3=الإستمارة!$C$19),VLOOKUP(AP3,الإستمارة!$C$12:$H$19,6,0),VLOOKUP(AP3,الإستمارة!$L$12:$P$19,6,0)),"")</f>
        <v/>
      </c>
      <c r="AQ5" s="95">
        <f>'اختيار المقررات'!Q13</f>
        <v>0</v>
      </c>
      <c r="AR5" s="93" t="str">
        <f>IFERROR(IF(OR(AR3=الإستمارة!$C$12,AR3=الإستمارة!$C$13,AR3=الإستمارة!$C$14,AR3=الإستمارة!$C$15,AR3=الإستمارة!$C$16,AR3=الإستمارة!$C$17,AR3=الإستمارة!$C$18,AR3=الإستمارة!$C$19),VLOOKUP(AR3,الإستمارة!$C$12:$H$19,6,0),VLOOKUP(AR3,الإستمارة!$L$12:$P$19,6,0)),"")</f>
        <v/>
      </c>
      <c r="AS5" s="94" t="e">
        <f>'اختيار المقررات'!I17</f>
        <v>#N/A</v>
      </c>
      <c r="AT5" s="93" t="str">
        <f>IFERROR(IF(OR(AT3=الإستمارة!$C$12,AT3=الإستمارة!$C$13,AT3=الإستمارة!$C$14,AT3=الإستمارة!$C$15,AT3=الإستمارة!$C$16,AT3=الإستمارة!$C$17,AT3=الإستمارة!$C$18,AT3=الإستمارة!$C$19),VLOOKUP(AT3,الإستمارة!$C$12:$H$19,6,0),VLOOKUP(AT3,الإستمارة!$L$12:$P$19,6,0)),"")</f>
        <v/>
      </c>
      <c r="AU5" s="94" t="e">
        <f>'اختيار المقررات'!I18</f>
        <v>#N/A</v>
      </c>
      <c r="AV5" s="93" t="str">
        <f>IFERROR(IF(OR(AV3=الإستمارة!$C$12,AV3=الإستمارة!$C$13,AV3=الإستمارة!$C$14,AV3=الإستمارة!$C$15,AV3=الإستمارة!$C$16,AV3=الإستمارة!$C$17,AV3=الإستمارة!$C$18,AV3=الإستمارة!$C$19),VLOOKUP(AV3,الإستمارة!$C$12:$H$19,6,0),VLOOKUP(AV3,الإستمارة!$L$12:$P$19,6,0)),"")</f>
        <v/>
      </c>
      <c r="AW5" s="94" t="e">
        <f>'اختيار المقررات'!I19</f>
        <v>#N/A</v>
      </c>
      <c r="AX5" s="93" t="str">
        <f>IFERROR(IF(OR(AX3=الإستمارة!$C$12,AX3=الإستمارة!$C$13,AX3=الإستمارة!$C$14,AX3=الإستمارة!$C$15,AX3=الإستمارة!$C$16,AX3=الإستمارة!$C$17,AX3=الإستمارة!$C$18,AX3=الإستمارة!$C$19),VLOOKUP(AX3,الإستمارة!$C$12:$H$19,6,0),VLOOKUP(AX3,الإستمارة!$L$12:$P$19,6,0)),"")</f>
        <v/>
      </c>
      <c r="AY5" s="94" t="e">
        <f>'اختيار المقررات'!I20</f>
        <v>#N/A</v>
      </c>
      <c r="AZ5" s="93" t="str">
        <f>IFERROR(IF(OR(AZ3=الإستمارة!$C$12,AZ3=الإستمارة!$C$13,AZ3=الإستمارة!$C$14,AZ3=الإستمارة!$C$15,AZ3=الإستمارة!$C$16,AZ3=الإستمارة!$C$17,AZ3=الإستمارة!$C$18,AZ3=الإستمارة!$C$19),VLOOKUP(AZ3,الإستمارة!$C$12:$H$19,6,0),VLOOKUP(AZ3,الإستمارة!$L$12:$P$19,6,0)),"")</f>
        <v/>
      </c>
      <c r="BA5" s="94" t="e">
        <f>'اختيار المقررات'!I21</f>
        <v>#N/A</v>
      </c>
      <c r="BB5" s="93" t="str">
        <f>IFERROR(IF(OR(BB3=الإستمارة!$C$12,BB3=الإستمارة!$C$13,BB3=الإستمارة!$C$14,BB3=الإستمارة!$C$15,BB3=الإستمارة!$C$16,BB3=الإستمارة!$C$17,BB3=الإستمارة!$C$18,BB3=الإستمارة!$C$19),VLOOKUP(BB3,الإستمارة!$C$12:$H$19,6,0),VLOOKUP(BB3,الإستمارة!$L$12:$P$19,6,0)),"")</f>
        <v/>
      </c>
      <c r="BC5" s="94" t="e">
        <f>'اختيار المقررات'!I22</f>
        <v>#N/A</v>
      </c>
      <c r="BD5" s="93" t="str">
        <f>IFERROR(IF(OR(BD3=الإستمارة!$C$12,BD3=الإستمارة!$C$13,BD3=الإستمارة!$C$14,BD3=الإستمارة!$C$15,BD3=الإستمارة!$C$16,BD3=الإستمارة!$C$17,BD3=الإستمارة!$C$18,BD3=الإستمارة!$C$19),VLOOKUP(BD3,الإستمارة!$C$12:$H$19,6,0),VLOOKUP(BD3,الإستمارة!$L$12:$P$19,6,0)),"")</f>
        <v/>
      </c>
      <c r="BE5" s="94" t="e">
        <f>'اختيار المقررات'!Q17</f>
        <v>#N/A</v>
      </c>
      <c r="BF5" s="93" t="str">
        <f>IFERROR(IF(OR(BF3=الإستمارة!$C$12,BF3=الإستمارة!$C$13,BF3=الإستمارة!$C$14,BF3=الإستمارة!$C$15,BF3=الإستمارة!$C$16,BF3=الإستمارة!$C$17,BF3=الإستمارة!$C$18,BF3=الإستمارة!$C$19),VLOOKUP(BF3,الإستمارة!$C$12:$H$19,6,0),VLOOKUP(BF3,الإستمارة!$L$12:$P$19,6,0)),"")</f>
        <v/>
      </c>
      <c r="BG5" s="94" t="e">
        <f>'اختيار المقررات'!Q18</f>
        <v>#N/A</v>
      </c>
      <c r="BH5" s="93" t="str">
        <f>IFERROR(IF(OR(BH3=الإستمارة!$C$12,BH3=الإستمارة!$C$13,BH3=الإستمارة!$C$14,BH3=الإستمارة!$C$15,BH3=الإستمارة!$C$16,BH3=الإستمارة!$C$17,BH3=الإستمارة!$C$18,BH3=الإستمارة!$C$19),VLOOKUP(BH3,الإستمارة!$C$12:$H$19,6,0),VLOOKUP(BH3,الإستمارة!$L$12:$P$19,6,0)),"")</f>
        <v/>
      </c>
      <c r="BI5" s="94" t="e">
        <f>'اختيار المقررات'!Q19</f>
        <v>#N/A</v>
      </c>
      <c r="BJ5" s="93" t="str">
        <f>IFERROR(IF(OR(BJ3=الإستمارة!$C$12,BJ3=الإستمارة!$C$13,BJ3=الإستمارة!$C$14,BJ3=الإستمارة!$C$15,BJ3=الإستمارة!$C$16,BJ3=الإستمارة!$C$17,BJ3=الإستمارة!$C$18,BJ3=الإستمارة!$C$19),VLOOKUP(BJ3,الإستمارة!$C$12:$H$19,6,0),VLOOKUP(BJ3,الإستمارة!$L$12:$P$19,6,0)),"")</f>
        <v/>
      </c>
      <c r="BK5" s="94" t="e">
        <f>'اختيار المقررات'!Q20</f>
        <v>#N/A</v>
      </c>
      <c r="BL5" s="93" t="str">
        <f>IFERROR(IF(OR(BL3=الإستمارة!$C$12,BL3=الإستمارة!$C$13,BL3=الإستمارة!$C$14,BL3=الإستمارة!$C$15,BL3=الإستمارة!$C$16,BL3=الإستمارة!$C$17,BL3=الإستمارة!$C$18,BL3=الإستمارة!$C$19),VLOOKUP(BL3,الإستمارة!$C$12:$H$19,6,0),VLOOKUP(BL3,الإستمارة!$L$12:$P$19,6,0)),"")</f>
        <v/>
      </c>
      <c r="BM5" s="96" t="e">
        <f>'اختيار المقررات'!Q21</f>
        <v>#N/A</v>
      </c>
      <c r="BN5" s="93" t="str">
        <f>IFERROR(IF(OR(BN3=الإستمارة!$C$12,BN3=الإستمارة!$C$13,BN3=الإستمارة!$C$14,BN3=الإستمارة!$C$15,BN3=الإستمارة!$C$16,BN3=الإستمارة!$C$17,BN3=الإستمارة!$C$18,BN3=الإستمارة!$C$19),VLOOKUP(BN3,الإستمارة!$C$12:$H$19,6,0),VLOOKUP(BN3,الإستمارة!$L$12:$P$19,6,0)),"")</f>
        <v/>
      </c>
      <c r="BO5" s="94" t="e">
        <f>'اختيار المقررات'!Q22</f>
        <v>#N/A</v>
      </c>
      <c r="BP5" s="93" t="str">
        <f>IFERROR(IF(OR(BP3=الإستمارة!$C$12,BP3=الإستمارة!$C$13,BP3=الإستمارة!$C$14,BP3=الإستمارة!$C$15,BP3=الإستمارة!$C$16,BP3=الإستمارة!$C$17,BP3=الإستمارة!$C$18,BP3=الإستمارة!$C$19),VLOOKUP(BP3,الإستمارة!$C$12:$H$19,6,0),VLOOKUP(BP3,الإستمارة!$L$12:$P$19,6,0)),"")</f>
        <v/>
      </c>
      <c r="BQ5" s="94" t="e">
        <f>'اختيار المقررات'!Y8</f>
        <v>#N/A</v>
      </c>
      <c r="BR5" s="93" t="str">
        <f>IFERROR(IF(OR(BR3=الإستمارة!$C$12,BR3=الإستمارة!$C$13,BR3=الإستمارة!$C$14,BR3=الإستمارة!$C$15,BR3=الإستمارة!$C$16,BR3=الإستمارة!$C$17,BR3=الإستمارة!$C$18,BR3=الإستمارة!$C$19),VLOOKUP(BR3,الإستمارة!$C$12:$H$19,6,0),VLOOKUP(BR3,الإستمارة!$L$12:$P$19,6,0)),"")</f>
        <v/>
      </c>
      <c r="BS5" s="94" t="e">
        <f>'اختيار المقررات'!Y9</f>
        <v>#N/A</v>
      </c>
      <c r="BT5" s="93" t="str">
        <f>IFERROR(IF(OR(BT3=الإستمارة!$C$12,BT3=الإستمارة!$C$13,BT3=الإستمارة!$C$14,BT3=الإستمارة!$C$15,BT3=الإستمارة!$C$16,BT3=الإستمارة!$C$17,BT3=الإستمارة!$C$18,BT3=الإستمارة!$C$19),VLOOKUP(BT3,الإستمارة!$C$12:$H$19,6,0),VLOOKUP(BT3,الإستمارة!$L$12:$P$19,6,0)),"")</f>
        <v/>
      </c>
      <c r="BU5" s="94" t="e">
        <f>'اختيار المقررات'!Y10</f>
        <v>#N/A</v>
      </c>
      <c r="BV5" s="93" t="str">
        <f>IFERROR(IF(OR(BV3=الإستمارة!$C$12,BV3=الإستمارة!$C$13,BV3=الإستمارة!$C$14,BV3=الإستمارة!$C$15,BV3=الإستمارة!$C$16,BV3=الإستمارة!$C$17,BV3=الإستمارة!$C$18,BV3=الإستمارة!$C$19),VLOOKUP(BV3,الإستمارة!$C$12:$H$19,6,0),VLOOKUP(BV3,الإستمارة!$L$12:$P$19,6,0)),"")</f>
        <v/>
      </c>
      <c r="BW5" s="94" t="e">
        <f>'اختيار المقررات'!Y11</f>
        <v>#N/A</v>
      </c>
      <c r="BX5" s="93" t="str">
        <f>IFERROR(IF(OR(BX3=الإستمارة!$C$12,BX3=الإستمارة!$C$13,BX3=الإستمارة!$C$14,BX3=الإستمارة!$C$15,BX3=الإستمارة!$C$16,BX3=الإستمارة!$C$17,BX3=الإستمارة!$C$18,BX3=الإستمارة!$C$19),VLOOKUP(BX3,الإستمارة!$C$12:$H$19,6,0),VLOOKUP(BX3,الإستمارة!$L$12:$P$19,6,0)),"")</f>
        <v/>
      </c>
      <c r="BY5" s="97" t="e">
        <f>'اختيار المقررات'!Y12</f>
        <v>#N/A</v>
      </c>
      <c r="BZ5" s="93" t="str">
        <f>IFERROR(IF(OR(BZ3=الإستمارة!$C$12,BZ3=الإستمارة!$C$13,BZ3=الإستمارة!$C$14,BZ3=الإستمارة!$C$15,BZ3=الإستمارة!$C$16,BZ3=الإستمارة!$C$17,BZ3=الإستمارة!$C$18,BZ3=الإستمارة!$C$19),VLOOKUP(BZ3,الإستمارة!$C$12:$H$19,6,0),VLOOKUP(BZ3,الإستمارة!$L$12:$P$19,6,0)),"")</f>
        <v/>
      </c>
      <c r="CA5" s="97" t="e">
        <f>'اختيار المقررات'!Y13</f>
        <v>#N/A</v>
      </c>
      <c r="CB5" s="93" t="str">
        <f>IFERROR(IF(OR(CB3=الإستمارة!$C$12,CB3=الإستمارة!$C$13,CB3=الإستمارة!$C$14,CB3=الإستمارة!$C$15,CB3=الإستمارة!$C$16,CB3=الإستمارة!$C$17,CB3=الإستمارة!$C$18,CB3=الإستمارة!$C$19),VLOOKUP(CB3,الإستمارة!$C$12:$H$19,6,0),VLOOKUP(CB3,الإستمارة!$L$12:$P$19,6,0)),"")</f>
        <v/>
      </c>
      <c r="CC5" s="94" t="e">
        <f>'اختيار المقررات'!AG8</f>
        <v>#N/A</v>
      </c>
      <c r="CD5" s="93" t="str">
        <f>IFERROR(IF(OR(CD3=الإستمارة!$C$12,CD3=الإستمارة!$C$13,CD3=الإستمارة!$C$14,CD3=الإستمارة!$C$15,CD3=الإستمارة!$C$16,CD3=الإستمارة!$C$17,CD3=الإستمارة!$C$18,CD3=الإستمارة!$C$19),VLOOKUP(CD3,الإستمارة!$C$12:$H$19,6,0),VLOOKUP(CD3,الإستمارة!$L$12:$P$19,6,0)),"")</f>
        <v/>
      </c>
      <c r="CE5" s="94" t="e">
        <f>'اختيار المقررات'!AG9</f>
        <v>#N/A</v>
      </c>
      <c r="CF5" s="93" t="str">
        <f>IFERROR(IF(OR(CF3=الإستمارة!$C$12,CF3=الإستمارة!$C$13,CF3=الإستمارة!$C$14,CF3=الإستمارة!$C$15,CF3=الإستمارة!$C$16,CF3=الإستمارة!$C$17,CF3=الإستمارة!$C$18,CF3=الإستمارة!$C$19),VLOOKUP(CF3,الإستمارة!$C$12:$H$19,6,0),VLOOKUP(CF3,الإستمارة!$L$12:$P$19,6,0)),"")</f>
        <v/>
      </c>
      <c r="CG5" s="94" t="e">
        <f>'اختيار المقررات'!AG10</f>
        <v>#N/A</v>
      </c>
      <c r="CH5" s="93" t="str">
        <f>IFERROR(IF(OR(CH3=الإستمارة!$C$12,CH3=الإستمارة!$C$13,CH3=الإستمارة!$C$14,CH3=الإستمارة!$C$15,CH3=الإستمارة!$C$16,CH3=الإستمارة!$C$17,CH3=الإستمارة!$C$18,CH3=الإستمارة!$C$19),VLOOKUP(CH3,الإستمارة!$C$12:$H$19,6,0),VLOOKUP(CH3,الإستمارة!$L$12:$P$19,6,0)),"")</f>
        <v/>
      </c>
      <c r="CI5" s="94" t="e">
        <f>'اختيار المقررات'!AG11</f>
        <v>#N/A</v>
      </c>
      <c r="CJ5" s="93" t="str">
        <f>IFERROR(IF(OR(CJ3=الإستمارة!$C$12,CJ3=الإستمارة!$C$13,CJ3=الإستمارة!$C$14,CJ3=الإستمارة!$C$15,CJ3=الإستمارة!$C$16,CJ3=الإستمارة!$C$17,CJ3=الإستمارة!$C$18,CJ3=الإستمارة!$C$19),VLOOKUP(CJ3,الإستمارة!$C$12:$H$19,6,0),VLOOKUP(CJ3,الإستمارة!$L$12:$P$19,6,0)),"")</f>
        <v/>
      </c>
      <c r="CK5" s="94" t="e">
        <f>'اختيار المقررات'!AG12</f>
        <v>#N/A</v>
      </c>
      <c r="CL5" s="93" t="str">
        <f>IFERROR(IF(OR(CL3=الإستمارة!$C$12,CL3=الإستمارة!$C$13,CL3=الإستمارة!$C$14,CL3=الإستمارة!$C$15,CL3=الإستمارة!$C$16,CL3=الإستمارة!$C$17,CL3=الإستمارة!$C$18,CL3=الإستمارة!$C$19),VLOOKUP(CL3,الإستمارة!$C$12:$H$19,6,0),VLOOKUP(CL3,الإستمارة!$L$12:$P$19,6,0)),"")</f>
        <v/>
      </c>
      <c r="CM5" s="95" t="e">
        <f>'اختيار المقررات'!AG13</f>
        <v>#N/A</v>
      </c>
      <c r="CN5" s="93" t="str">
        <f>IFERROR(IF(OR(CN3=الإستمارة!$C$12,CN3=الإستمارة!$C$13,CN3=الإستمارة!$C$14,CN3=الإستمارة!$C$15,CN3=الإستمارة!$C$16,CN3=الإستمارة!$C$17,CN3=الإستمارة!$C$18,CN3=الإستمارة!$C$19),VLOOKUP(CN3,الإستمارة!$C$12:$H$19,6,0),VLOOKUP(CN3,الإستمارة!$L$12:$P$19,6,0)),"")</f>
        <v/>
      </c>
      <c r="CO5" s="94" t="e">
        <f>'اختيار المقررات'!Y17</f>
        <v>#N/A</v>
      </c>
      <c r="CP5" s="93" t="str">
        <f>IFERROR(IF(OR(CP3=الإستمارة!$C$12,CP3=الإستمارة!$C$13,CP3=الإستمارة!$C$14,CP3=الإستمارة!$C$15,CP3=الإستمارة!$C$16,CP3=الإستمارة!$C$17,CP3=الإستمارة!$C$18,CP3=الإستمارة!$C$19),VLOOKUP(CP3,الإستمارة!$C$12:$H$19,6,0),VLOOKUP(CP3,الإستمارة!$L$12:$P$19,6,0)),"")</f>
        <v/>
      </c>
      <c r="CQ5" s="94" t="e">
        <f>'اختيار المقررات'!Y18</f>
        <v>#N/A</v>
      </c>
      <c r="CR5" s="93" t="str">
        <f>IFERROR(IF(OR(CR3=الإستمارة!$C$12,CR3=الإستمارة!$C$13,CR3=الإستمارة!$C$14,CR3=الإستمارة!$C$15,CR3=الإستمارة!$C$16,CR3=الإستمارة!$C$17,CR3=الإستمارة!$C$18,CR3=الإستمارة!$C$19),VLOOKUP(CR3,الإستمارة!$C$12:$H$19,6,0),VLOOKUP(CR3,الإستمارة!$L$12:$P$19,6,0)),"")</f>
        <v/>
      </c>
      <c r="CS5" s="94" t="e">
        <f>'اختيار المقررات'!Y19</f>
        <v>#N/A</v>
      </c>
      <c r="CT5" s="93" t="str">
        <f>IFERROR(IF(OR(CT3=الإستمارة!$C$12,CT3=الإستمارة!$C$13,CT3=الإستمارة!$C$14,CT3=الإستمارة!$C$15,CT3=الإستمارة!$C$16,CT3=الإستمارة!$C$17,CT3=الإستمارة!$C$18,CT3=الإستمارة!$C$19),VLOOKUP(CT3,الإستمارة!$C$12:$H$19,6,0),VLOOKUP(CT3,الإستمارة!$L$12:$P$19,6,0)),"")</f>
        <v/>
      </c>
      <c r="CU5" s="94" t="e">
        <f>'اختيار المقررات'!Y20</f>
        <v>#N/A</v>
      </c>
      <c r="CV5" s="93" t="str">
        <f>IFERROR(IF(OR(CV3=الإستمارة!$C$12,CV3=الإستمارة!$C$13,CV3=الإستمارة!$C$14,CV3=الإستمارة!$C$15,CV3=الإستمارة!$C$16,CV3=الإستمارة!$C$17,CV3=الإستمارة!$C$18,CV3=الإستمارة!$C$19),VLOOKUP(CV3,الإستمارة!$C$12:$H$19,6,0),VLOOKUP(CV3,الإستمارة!$L$12:$P$19,6,0)),"")</f>
        <v/>
      </c>
      <c r="CW5" s="96" t="e">
        <f>'اختيار المقررات'!Y21</f>
        <v>#N/A</v>
      </c>
      <c r="CX5" s="93" t="str">
        <f>IFERROR(IF(OR(CX3=الإستمارة!$C$12,CX3=الإستمارة!$C$13,CX3=الإستمارة!$C$14,CX3=الإستمارة!$C$15,CX3=الإستمارة!$C$16,CX3=الإستمارة!$C$17,CX3=الإستمارة!$C$18,CX3=الإستمارة!$C$19),VLOOKUP(CX3,الإستمارة!$C$12:$H$19,6,0),VLOOKUP(CX3,الإستمارة!$L$12:$P$19,6,0)),"")</f>
        <v/>
      </c>
      <c r="CY5" s="94">
        <f>'اختيار المقررات'!Y22</f>
        <v>0</v>
      </c>
      <c r="CZ5" s="93" t="str">
        <f>IFERROR(IF(OR(CZ3=الإستمارة!$C$12,CZ3=الإستمارة!$C$13,CZ3=الإستمارة!$C$14,CZ3=الإستمارة!$C$15,CZ3=الإستمارة!$C$16,CZ3=الإستمارة!$C$17,CZ3=الإستمارة!$C$18,CZ3=الإستمارة!$C$19),VLOOKUP(CZ3,الإستمارة!$C$12:$H$19,6,0),VLOOKUP(CZ3,الإستمارة!$L$12:$P$19,6,0)),"")</f>
        <v/>
      </c>
      <c r="DA5" s="94" t="e">
        <f>'اختيار المقررات'!AG17</f>
        <v>#N/A</v>
      </c>
      <c r="DB5" s="93" t="str">
        <f>IFERROR(IF(OR(DB3=الإستمارة!$C$12,DB3=الإستمارة!$C$13,DB3=الإستمارة!$C$14,DB3=الإستمارة!$C$15,DB3=الإستمارة!$C$16,DB3=الإستمارة!$C$17,DB3=الإستمارة!$C$18,DB3=الإستمارة!$C$19),VLOOKUP(DB3,الإستمارة!$C$12:$H$19,6,0),VLOOKUP(DB3,الإستمارة!$L$12:$P$19,6,0)),"")</f>
        <v/>
      </c>
      <c r="DC5" s="94" t="e">
        <f>'اختيار المقررات'!AG18</f>
        <v>#N/A</v>
      </c>
      <c r="DD5" s="93" t="str">
        <f>IFERROR(IF(OR(DD3=الإستمارة!$C$12,DD3=الإستمارة!$C$13,DD3=الإستمارة!$C$14,DD3=الإستمارة!$C$15,DD3=الإستمارة!$C$16,DD3=الإستمارة!$C$17,DD3=الإستمارة!$C$18,DD3=الإستمارة!$C$19),VLOOKUP(DD3,الإستمارة!$C$12:$H$19,6,0),VLOOKUP(DD3,الإستمارة!$L$12:$P$19,6,0)),"")</f>
        <v/>
      </c>
      <c r="DE5" s="94" t="e">
        <f>'اختيار المقررات'!AG19</f>
        <v>#N/A</v>
      </c>
      <c r="DF5" s="93" t="str">
        <f>IFERROR(IF(OR(DF3=الإستمارة!$C$12,DF3=الإستمارة!$C$13,DF3=الإستمارة!$C$14,DF3=الإستمارة!$C$15,DF3=الإستمارة!$C$16,DF3=الإستمارة!$C$17,DF3=الإستمارة!$C$18,DF3=الإستمارة!$C$19),VLOOKUP(DF3,الإستمارة!$C$12:$H$19,6,0),VLOOKUP(DF3,الإستمارة!$L$12:$P$19,6,0)),"")</f>
        <v/>
      </c>
      <c r="DG5" s="94" t="e">
        <f>'اختيار المقررات'!AG20</f>
        <v>#N/A</v>
      </c>
      <c r="DH5" s="93" t="str">
        <f>IFERROR(IF(OR(DH3=الإستمارة!$C$12,DH3=الإستمارة!$C$13,DH3=الإستمارة!$C$14,DH3=الإستمارة!$C$15,DH3=الإستمارة!$C$16,DH3=الإستمارة!$C$17,DH3=الإستمارة!$C$18,DH3=الإستمارة!$C$19),VLOOKUP(DH3,الإستمارة!$C$12:$H$19,6,0),VLOOKUP(DH3,الإستمارة!$L$12:$P$19,6,0)),"")</f>
        <v/>
      </c>
      <c r="DI5" s="96" t="e">
        <f>'اختيار المقررات'!AG21</f>
        <v>#N/A</v>
      </c>
      <c r="DJ5" s="93" t="str">
        <f>IFERROR(IF(OR(DJ3=الإستمارة!$C$12,DJ3=الإستمارة!$C$13,DJ3=الإستمارة!$C$14,DJ3=الإستمارة!$C$15,DJ3=الإستمارة!$C$16,DJ3=الإستمارة!$C$17,DJ3=الإستمارة!$C$18,DJ3=الإستمارة!$C$19),VLOOKUP(DJ3,الإستمارة!$C$12:$H$19,6,0),VLOOKUP(DJ3,الإستمارة!$L$12:$P$19,6,0)),"")</f>
        <v/>
      </c>
      <c r="DK5" s="95">
        <f>'اختيار المقررات'!AG22</f>
        <v>0</v>
      </c>
      <c r="DL5" s="55">
        <f>'اختيار المقررات'!Q5</f>
        <v>0</v>
      </c>
      <c r="DM5" s="114">
        <f>'اختيار المقررات'!W5</f>
        <v>0</v>
      </c>
      <c r="DN5" s="55">
        <f>'اختيار المقررات'!AB5</f>
        <v>0</v>
      </c>
      <c r="DO5" s="98">
        <f>'اختيار المقررات'!AE4</f>
        <v>0</v>
      </c>
      <c r="DP5" s="99">
        <f>'اختيار المقررات'!AI5</f>
        <v>0</v>
      </c>
      <c r="DQ5" s="54">
        <f>'اختيار المقررات'!E5</f>
        <v>0</v>
      </c>
      <c r="DR5" s="55">
        <f>'اختيار المقررات'!K5</f>
        <v>0</v>
      </c>
      <c r="DS5" s="55" t="e">
        <f>'اختيار المقررات'!W27</f>
        <v>#N/A</v>
      </c>
      <c r="DT5" s="55">
        <f>'اختيار المقررات'!AE27</f>
        <v>0</v>
      </c>
      <c r="DU5" s="55" t="e">
        <f>'اختيار المقررات'!N27</f>
        <v>#N/A</v>
      </c>
      <c r="DV5" s="100" t="e">
        <f>'اختيار المقررات'!N28</f>
        <v>#N/A</v>
      </c>
      <c r="DW5" s="55" t="str">
        <f>'اختيار المقررات'!N29</f>
        <v>لا</v>
      </c>
      <c r="DX5" s="101" t="e">
        <f>'اختيار المقررات'!W28</f>
        <v>#N/A</v>
      </c>
      <c r="DY5" s="102">
        <f>'اختيار المقررات'!AE28</f>
        <v>0</v>
      </c>
      <c r="DZ5" s="103" t="e">
        <f>VLOOKUP(A1,ورقة1!A2:B4,2,0)</f>
        <v>#N/A</v>
      </c>
      <c r="EA5" s="104" t="str">
        <f>'اختيار المقررات'!P30</f>
        <v>عدد المقررات المسجلة لأول مرة</v>
      </c>
      <c r="EB5" s="105">
        <f>'اختيار المقررات'!X30</f>
        <v>0</v>
      </c>
      <c r="EC5" s="105">
        <f>'اختيار المقررات'!AE30</f>
        <v>0</v>
      </c>
      <c r="ED5" s="105" t="e">
        <f>EA5+EB5+EC5</f>
        <v>#VALUE!</v>
      </c>
      <c r="EE5" s="31" t="str">
        <f>'اختيار المقررات'!AB2</f>
        <v xml:space="preserve"> </v>
      </c>
      <c r="EF5" s="31">
        <f>'اختيار المقررات'!W2</f>
        <v>0</v>
      </c>
      <c r="EG5" s="31">
        <f>'اختيار المقررات'!Q2</f>
        <v>0</v>
      </c>
      <c r="EH5" s="31">
        <f>'اختيار المقررات'!L2</f>
        <v>0</v>
      </c>
    </row>
  </sheetData>
  <sheetProtection password="BE64" sheet="1" objects="1" scenarios="1"/>
  <mergeCells count="101">
    <mergeCell ref="DJ3:DK3"/>
    <mergeCell ref="DQ3:DQ4"/>
    <mergeCell ref="DR3:DR4"/>
    <mergeCell ref="DS3:DS4"/>
    <mergeCell ref="EA3:EA4"/>
    <mergeCell ref="DZ1:DZ4"/>
    <mergeCell ref="EA1:EC2"/>
    <mergeCell ref="EB3:EB4"/>
    <mergeCell ref="DQ1:DR2"/>
    <mergeCell ref="DN1:DP2"/>
    <mergeCell ref="DL1:DM2"/>
    <mergeCell ref="DU1:DY2"/>
    <mergeCell ref="DU3:DU4"/>
    <mergeCell ref="EC3:EC4"/>
    <mergeCell ref="BP1:CM1"/>
    <mergeCell ref="CZ2:DI2"/>
    <mergeCell ref="CZ3:DA3"/>
    <mergeCell ref="DB3:DC3"/>
    <mergeCell ref="CX3:CY3"/>
    <mergeCell ref="BP2:BY2"/>
    <mergeCell ref="CJ3:CK3"/>
    <mergeCell ref="CP3:CQ3"/>
    <mergeCell ref="CL3:CM3"/>
    <mergeCell ref="CT3:CU3"/>
    <mergeCell ref="CD3:CE3"/>
    <mergeCell ref="CF3:CG3"/>
    <mergeCell ref="CN3:CO3"/>
    <mergeCell ref="CB2:CK2"/>
    <mergeCell ref="BR3:BS3"/>
    <mergeCell ref="K1:K4"/>
    <mergeCell ref="DO3:DO4"/>
    <mergeCell ref="DN3:DN4"/>
    <mergeCell ref="AF2:AO2"/>
    <mergeCell ref="CH3:CI3"/>
    <mergeCell ref="L1:L4"/>
    <mergeCell ref="CN2:CW2"/>
    <mergeCell ref="BV3:BW3"/>
    <mergeCell ref="CR3:CS3"/>
    <mergeCell ref="AH3:AI3"/>
    <mergeCell ref="AJ3:AK3"/>
    <mergeCell ref="Q3:Q4"/>
    <mergeCell ref="M1:M4"/>
    <mergeCell ref="N1:N4"/>
    <mergeCell ref="O1:O4"/>
    <mergeCell ref="AL3:AM3"/>
    <mergeCell ref="AN3:AO3"/>
    <mergeCell ref="BB3:BC3"/>
    <mergeCell ref="BX3:BY3"/>
    <mergeCell ref="CB3:CC3"/>
    <mergeCell ref="R3:R4"/>
    <mergeCell ref="BH3:BI3"/>
    <mergeCell ref="BP3:BQ3"/>
    <mergeCell ref="CN1:DK1"/>
    <mergeCell ref="A1:A2"/>
    <mergeCell ref="AX3:AY3"/>
    <mergeCell ref="AZ3:BA3"/>
    <mergeCell ref="AP3:AQ3"/>
    <mergeCell ref="BF3:BG3"/>
    <mergeCell ref="BJ3:BK3"/>
    <mergeCell ref="BL3:BM3"/>
    <mergeCell ref="AR2:BA2"/>
    <mergeCell ref="BD2:BM2"/>
    <mergeCell ref="C1:J2"/>
    <mergeCell ref="B1:B2"/>
    <mergeCell ref="AR1:BO1"/>
    <mergeCell ref="P1:R2"/>
    <mergeCell ref="T2:AC2"/>
    <mergeCell ref="P3:P4"/>
    <mergeCell ref="S1:S4"/>
    <mergeCell ref="T3:U3"/>
    <mergeCell ref="V3:W3"/>
    <mergeCell ref="X3:Y3"/>
    <mergeCell ref="T1:AQ1"/>
    <mergeCell ref="Z3:AA3"/>
    <mergeCell ref="AB3:AC3"/>
    <mergeCell ref="AD3:AE3"/>
    <mergeCell ref="AF3:AG3"/>
    <mergeCell ref="EE3:EE4"/>
    <mergeCell ref="EF3:EF4"/>
    <mergeCell ref="EG3:EG4"/>
    <mergeCell ref="EH3:EH4"/>
    <mergeCell ref="ED3:ED4"/>
    <mergeCell ref="BN3:BO3"/>
    <mergeCell ref="BD3:BE3"/>
    <mergeCell ref="AR3:AS3"/>
    <mergeCell ref="AT3:AU3"/>
    <mergeCell ref="AV3:AW3"/>
    <mergeCell ref="DY3:DY4"/>
    <mergeCell ref="DP3:DP4"/>
    <mergeCell ref="DV3:DV4"/>
    <mergeCell ref="DD3:DE3"/>
    <mergeCell ref="DF3:DG3"/>
    <mergeCell ref="CV3:CW3"/>
    <mergeCell ref="DH3:DI3"/>
    <mergeCell ref="DW3:DW4"/>
    <mergeCell ref="DX3:DX4"/>
    <mergeCell ref="BT3:BU3"/>
    <mergeCell ref="BZ3:CA3"/>
    <mergeCell ref="DM3:DM4"/>
    <mergeCell ref="DL3:DL4"/>
    <mergeCell ref="DT3:DT4"/>
  </mergeCells>
  <hyperlinks>
    <hyperlink ref="B1:B2" r:id="rId1" location="'السجل العام'!A1" display="سجل المسجلين دراسات دوليه ودبلوماسيه.xlsm - 'السجل العام'!A1" xr:uid="{00000000-0004-0000-0500-000000000000}"/>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8476"/>
  <sheetViews>
    <sheetView rightToLeft="1" workbookViewId="0">
      <pane xSplit="2" ySplit="1" topLeftCell="C4231" activePane="bottomRight" state="frozen"/>
      <selection pane="topRight" activeCell="C1" sqref="C1"/>
      <selection pane="bottomLeft" activeCell="A2" sqref="A2"/>
      <selection pane="bottomRight" activeCell="E4238" sqref="E4238"/>
    </sheetView>
  </sheetViews>
  <sheetFormatPr defaultColWidth="9" defaultRowHeight="14.4" x14ac:dyDescent="0.3"/>
  <cols>
    <col min="1" max="1" width="16" style="263" customWidth="1"/>
    <col min="2" max="2" width="9" style="268"/>
    <col min="3" max="49" width="9.109375" style="263" bestFit="1" customWidth="1"/>
    <col min="50" max="16384" width="9" style="263"/>
  </cols>
  <sheetData>
    <row r="1" spans="1:49" ht="17.399999999999999" thickBot="1" x14ac:dyDescent="0.35">
      <c r="A1" s="263" t="s">
        <v>1082</v>
      </c>
      <c r="B1" s="264" t="s">
        <v>9</v>
      </c>
      <c r="C1" s="265">
        <v>103</v>
      </c>
      <c r="D1" s="266">
        <v>104</v>
      </c>
      <c r="E1" s="266">
        <v>105</v>
      </c>
      <c r="F1" s="266">
        <v>106</v>
      </c>
      <c r="G1" s="266">
        <v>107</v>
      </c>
      <c r="H1" s="267">
        <v>108</v>
      </c>
      <c r="I1" s="265">
        <v>204</v>
      </c>
      <c r="J1" s="266">
        <v>205</v>
      </c>
      <c r="K1" s="266">
        <v>206</v>
      </c>
      <c r="L1" s="266">
        <v>207</v>
      </c>
      <c r="M1" s="267">
        <v>208</v>
      </c>
      <c r="N1" s="265">
        <v>303</v>
      </c>
      <c r="O1" s="266">
        <v>304</v>
      </c>
      <c r="P1" s="266">
        <v>305</v>
      </c>
      <c r="Q1" s="266">
        <v>306</v>
      </c>
      <c r="R1" s="266">
        <v>307</v>
      </c>
      <c r="S1" s="266">
        <v>308</v>
      </c>
      <c r="T1" s="267">
        <v>309</v>
      </c>
      <c r="U1" s="265">
        <v>403</v>
      </c>
      <c r="V1" s="266">
        <v>404</v>
      </c>
      <c r="W1" s="266">
        <v>405</v>
      </c>
      <c r="X1" s="266">
        <v>406</v>
      </c>
      <c r="Y1" s="266">
        <v>407</v>
      </c>
      <c r="Z1" s="266">
        <v>408</v>
      </c>
      <c r="AA1" s="267">
        <v>409</v>
      </c>
      <c r="AB1" s="265">
        <v>504</v>
      </c>
      <c r="AC1" s="266">
        <v>505</v>
      </c>
      <c r="AD1" s="266">
        <v>506</v>
      </c>
      <c r="AE1" s="266">
        <v>507</v>
      </c>
      <c r="AF1" s="266">
        <v>508</v>
      </c>
      <c r="AG1" s="267">
        <v>509</v>
      </c>
      <c r="AH1" s="265">
        <v>604</v>
      </c>
      <c r="AI1" s="266">
        <v>605</v>
      </c>
      <c r="AJ1" s="266">
        <v>606</v>
      </c>
      <c r="AK1" s="266">
        <v>607</v>
      </c>
      <c r="AL1" s="266">
        <v>608</v>
      </c>
      <c r="AM1" s="267">
        <v>609</v>
      </c>
      <c r="AN1" s="265">
        <v>704</v>
      </c>
      <c r="AO1" s="266">
        <v>705</v>
      </c>
      <c r="AP1" s="266">
        <v>706</v>
      </c>
      <c r="AQ1" s="266">
        <v>707</v>
      </c>
      <c r="AR1" s="267">
        <v>708</v>
      </c>
      <c r="AS1" s="265">
        <v>804</v>
      </c>
      <c r="AT1" s="266">
        <v>805</v>
      </c>
      <c r="AU1" s="266">
        <v>806</v>
      </c>
      <c r="AV1" s="266">
        <v>807</v>
      </c>
      <c r="AW1" s="267">
        <v>808</v>
      </c>
    </row>
    <row r="2" spans="1:49" x14ac:dyDescent="0.3">
      <c r="A2" s="263">
        <v>520384</v>
      </c>
      <c r="B2" s="268" t="s">
        <v>918</v>
      </c>
      <c r="C2" s="263" t="s">
        <v>4121</v>
      </c>
      <c r="D2" s="263" t="s">
        <v>4121</v>
      </c>
      <c r="E2" s="263" t="s">
        <v>4121</v>
      </c>
      <c r="F2" s="263" t="s">
        <v>4121</v>
      </c>
      <c r="G2" s="263" t="s">
        <v>4121</v>
      </c>
      <c r="H2" s="263" t="s">
        <v>4121</v>
      </c>
      <c r="I2" s="263" t="s">
        <v>4121</v>
      </c>
      <c r="J2" s="263" t="s">
        <v>4121</v>
      </c>
      <c r="K2" s="263" t="s">
        <v>4121</v>
      </c>
      <c r="L2" s="263" t="s">
        <v>4121</v>
      </c>
      <c r="M2" s="263" t="s">
        <v>4121</v>
      </c>
      <c r="N2" s="263" t="s">
        <v>4121</v>
      </c>
      <c r="O2" s="263" t="s">
        <v>4121</v>
      </c>
      <c r="P2" s="263" t="s">
        <v>4121</v>
      </c>
      <c r="Q2" s="263" t="s">
        <v>4121</v>
      </c>
      <c r="R2" s="263" t="s">
        <v>4121</v>
      </c>
      <c r="S2" s="263" t="s">
        <v>4121</v>
      </c>
      <c r="T2" s="263" t="s">
        <v>4121</v>
      </c>
      <c r="U2" s="263" t="s">
        <v>4121</v>
      </c>
      <c r="V2" s="263" t="s">
        <v>4121</v>
      </c>
      <c r="W2" s="263" t="s">
        <v>4121</v>
      </c>
      <c r="X2" s="263" t="s">
        <v>4121</v>
      </c>
      <c r="Y2" s="263" t="s">
        <v>4121</v>
      </c>
      <c r="Z2" s="263" t="s">
        <v>4121</v>
      </c>
      <c r="AA2" s="263" t="s">
        <v>4121</v>
      </c>
    </row>
    <row r="3" spans="1:49" x14ac:dyDescent="0.3">
      <c r="A3" s="263">
        <v>522499</v>
      </c>
      <c r="B3" s="268" t="s">
        <v>918</v>
      </c>
      <c r="C3" s="263" t="s">
        <v>4121</v>
      </c>
      <c r="D3" s="263" t="s">
        <v>4121</v>
      </c>
      <c r="E3" s="263" t="s">
        <v>4121</v>
      </c>
      <c r="F3" s="263" t="s">
        <v>4121</v>
      </c>
      <c r="G3" s="263" t="s">
        <v>4121</v>
      </c>
      <c r="H3" s="263" t="s">
        <v>4121</v>
      </c>
      <c r="I3" s="263" t="s">
        <v>4121</v>
      </c>
      <c r="J3" s="263" t="s">
        <v>4121</v>
      </c>
      <c r="K3" s="263" t="s">
        <v>4121</v>
      </c>
      <c r="L3" s="263" t="s">
        <v>4121</v>
      </c>
      <c r="M3" s="263" t="s">
        <v>4121</v>
      </c>
      <c r="N3" s="263" t="s">
        <v>4121</v>
      </c>
      <c r="O3" s="263" t="s">
        <v>4121</v>
      </c>
      <c r="P3" s="263" t="s">
        <v>4121</v>
      </c>
      <c r="Q3" s="263" t="s">
        <v>4121</v>
      </c>
      <c r="R3" s="263" t="s">
        <v>4121</v>
      </c>
      <c r="S3" s="263" t="s">
        <v>4121</v>
      </c>
      <c r="T3" s="263" t="s">
        <v>4121</v>
      </c>
      <c r="U3" s="263" t="s">
        <v>4121</v>
      </c>
      <c r="V3" s="263" t="s">
        <v>4121</v>
      </c>
      <c r="W3" s="263" t="s">
        <v>4121</v>
      </c>
      <c r="X3" s="263" t="s">
        <v>4121</v>
      </c>
      <c r="Y3" s="263" t="s">
        <v>4121</v>
      </c>
      <c r="Z3" s="263" t="s">
        <v>4121</v>
      </c>
      <c r="AA3" s="263" t="s">
        <v>4121</v>
      </c>
    </row>
    <row r="4" spans="1:49" x14ac:dyDescent="0.3">
      <c r="A4" s="263">
        <v>518989</v>
      </c>
      <c r="B4" s="268" t="s">
        <v>918</v>
      </c>
      <c r="C4" s="263" t="s">
        <v>4121</v>
      </c>
      <c r="D4" s="263" t="s">
        <v>4121</v>
      </c>
      <c r="E4" s="263" t="s">
        <v>4121</v>
      </c>
      <c r="F4" s="263" t="s">
        <v>4121</v>
      </c>
      <c r="G4" s="263" t="s">
        <v>4121</v>
      </c>
      <c r="H4" s="263" t="s">
        <v>4121</v>
      </c>
      <c r="I4" s="263" t="s">
        <v>4121</v>
      </c>
      <c r="J4" s="263" t="s">
        <v>4121</v>
      </c>
      <c r="K4" s="263" t="s">
        <v>4121</v>
      </c>
      <c r="L4" s="263" t="s">
        <v>4121</v>
      </c>
      <c r="M4" s="263" t="s">
        <v>4121</v>
      </c>
      <c r="N4" s="263" t="s">
        <v>4121</v>
      </c>
      <c r="O4" s="263" t="s">
        <v>4121</v>
      </c>
      <c r="P4" s="263" t="s">
        <v>4121</v>
      </c>
      <c r="Q4" s="263" t="s">
        <v>4121</v>
      </c>
      <c r="R4" s="263" t="s">
        <v>4121</v>
      </c>
      <c r="S4" s="263" t="s">
        <v>4121</v>
      </c>
      <c r="T4" s="263" t="s">
        <v>4121</v>
      </c>
      <c r="U4" s="263" t="s">
        <v>4121</v>
      </c>
      <c r="V4" s="263" t="s">
        <v>4121</v>
      </c>
      <c r="W4" s="263" t="s">
        <v>4121</v>
      </c>
      <c r="X4" s="263" t="s">
        <v>4121</v>
      </c>
      <c r="Y4" s="263" t="s">
        <v>4121</v>
      </c>
      <c r="Z4" s="263" t="s">
        <v>4121</v>
      </c>
      <c r="AA4" s="263" t="s">
        <v>4121</v>
      </c>
    </row>
    <row r="5" spans="1:49" x14ac:dyDescent="0.3">
      <c r="A5" s="263">
        <v>503365</v>
      </c>
      <c r="B5" s="268" t="s">
        <v>918</v>
      </c>
      <c r="C5" s="263" t="s">
        <v>4121</v>
      </c>
      <c r="D5" s="263" t="s">
        <v>4121</v>
      </c>
      <c r="E5" s="263" t="s">
        <v>4121</v>
      </c>
      <c r="F5" s="263" t="s">
        <v>4121</v>
      </c>
      <c r="G5" s="263" t="s">
        <v>4121</v>
      </c>
      <c r="H5" s="263" t="s">
        <v>4121</v>
      </c>
      <c r="I5" s="263" t="s">
        <v>4121</v>
      </c>
      <c r="J5" s="263" t="s">
        <v>4121</v>
      </c>
      <c r="K5" s="263" t="s">
        <v>4121</v>
      </c>
      <c r="L5" s="263" t="s">
        <v>4121</v>
      </c>
      <c r="M5" s="263" t="s">
        <v>4121</v>
      </c>
      <c r="N5" s="263" t="s">
        <v>4121</v>
      </c>
      <c r="O5" s="263" t="s">
        <v>4121</v>
      </c>
      <c r="P5" s="263" t="s">
        <v>4121</v>
      </c>
      <c r="Q5" s="263" t="s">
        <v>4121</v>
      </c>
      <c r="R5" s="263" t="s">
        <v>4121</v>
      </c>
      <c r="S5" s="263" t="s">
        <v>4121</v>
      </c>
      <c r="T5" s="263" t="s">
        <v>4121</v>
      </c>
      <c r="U5" s="263" t="s">
        <v>4121</v>
      </c>
      <c r="V5" s="263" t="s">
        <v>4121</v>
      </c>
      <c r="W5" s="263" t="s">
        <v>4121</v>
      </c>
      <c r="X5" s="263" t="s">
        <v>4121</v>
      </c>
      <c r="Y5" s="263" t="s">
        <v>4121</v>
      </c>
      <c r="Z5" s="263" t="s">
        <v>4121</v>
      </c>
      <c r="AA5" s="263" t="s">
        <v>4121</v>
      </c>
    </row>
    <row r="6" spans="1:49" x14ac:dyDescent="0.3">
      <c r="A6" s="263">
        <v>505394</v>
      </c>
      <c r="B6" s="268" t="s">
        <v>918</v>
      </c>
      <c r="C6" s="263" t="s">
        <v>4121</v>
      </c>
      <c r="D6" s="263" t="s">
        <v>4121</v>
      </c>
      <c r="E6" s="263" t="s">
        <v>4121</v>
      </c>
      <c r="F6" s="263" t="s">
        <v>4121</v>
      </c>
      <c r="G6" s="263" t="s">
        <v>4121</v>
      </c>
      <c r="H6" s="263" t="s">
        <v>4121</v>
      </c>
      <c r="I6" s="263" t="s">
        <v>4121</v>
      </c>
      <c r="J6" s="263" t="s">
        <v>4121</v>
      </c>
      <c r="K6" s="263" t="s">
        <v>4121</v>
      </c>
      <c r="L6" s="263" t="s">
        <v>4121</v>
      </c>
      <c r="M6" s="263" t="s">
        <v>4121</v>
      </c>
      <c r="N6" s="263" t="s">
        <v>4121</v>
      </c>
      <c r="O6" s="263" t="s">
        <v>4121</v>
      </c>
      <c r="P6" s="263" t="s">
        <v>4121</v>
      </c>
      <c r="Q6" s="263" t="s">
        <v>4121</v>
      </c>
      <c r="R6" s="263" t="s">
        <v>4121</v>
      </c>
      <c r="S6" s="263" t="s">
        <v>4121</v>
      </c>
      <c r="T6" s="263" t="s">
        <v>4121</v>
      </c>
      <c r="U6" s="263" t="s">
        <v>4121</v>
      </c>
      <c r="V6" s="263" t="s">
        <v>4121</v>
      </c>
      <c r="W6" s="263" t="s">
        <v>4121</v>
      </c>
      <c r="X6" s="263" t="s">
        <v>4121</v>
      </c>
      <c r="Y6" s="263" t="s">
        <v>4121</v>
      </c>
      <c r="Z6" s="263" t="s">
        <v>4121</v>
      </c>
      <c r="AA6" s="263" t="s">
        <v>4121</v>
      </c>
    </row>
    <row r="7" spans="1:49" x14ac:dyDescent="0.3">
      <c r="A7" s="263">
        <v>512665</v>
      </c>
      <c r="B7" s="268" t="s">
        <v>918</v>
      </c>
      <c r="C7" s="263" t="s">
        <v>4121</v>
      </c>
      <c r="D7" s="263" t="s">
        <v>4121</v>
      </c>
      <c r="E7" s="263" t="s">
        <v>4121</v>
      </c>
      <c r="F7" s="263" t="s">
        <v>4121</v>
      </c>
      <c r="G7" s="263" t="s">
        <v>4121</v>
      </c>
      <c r="H7" s="263" t="s">
        <v>4121</v>
      </c>
      <c r="I7" s="263" t="s">
        <v>4121</v>
      </c>
      <c r="J7" s="263" t="s">
        <v>4121</v>
      </c>
      <c r="K7" s="263" t="s">
        <v>4121</v>
      </c>
      <c r="L7" s="263" t="s">
        <v>4121</v>
      </c>
      <c r="M7" s="263" t="s">
        <v>4121</v>
      </c>
      <c r="N7" s="263" t="s">
        <v>4121</v>
      </c>
      <c r="O7" s="263" t="s">
        <v>4121</v>
      </c>
      <c r="P7" s="263" t="s">
        <v>4121</v>
      </c>
      <c r="Q7" s="263" t="s">
        <v>4121</v>
      </c>
      <c r="R7" s="263" t="s">
        <v>4121</v>
      </c>
      <c r="S7" s="263" t="s">
        <v>4121</v>
      </c>
      <c r="T7" s="263" t="s">
        <v>4121</v>
      </c>
      <c r="U7" s="263" t="s">
        <v>4121</v>
      </c>
      <c r="V7" s="263" t="s">
        <v>4121</v>
      </c>
      <c r="W7" s="263" t="s">
        <v>4121</v>
      </c>
      <c r="X7" s="263" t="s">
        <v>4121</v>
      </c>
      <c r="Y7" s="263" t="s">
        <v>4121</v>
      </c>
      <c r="Z7" s="263" t="s">
        <v>4121</v>
      </c>
      <c r="AA7" s="263" t="s">
        <v>4121</v>
      </c>
    </row>
    <row r="8" spans="1:49" x14ac:dyDescent="0.3">
      <c r="A8" s="263">
        <v>512378</v>
      </c>
      <c r="B8" s="268" t="s">
        <v>918</v>
      </c>
      <c r="C8" s="263" t="s">
        <v>4121</v>
      </c>
      <c r="D8" s="263" t="s">
        <v>4121</v>
      </c>
      <c r="E8" s="263" t="s">
        <v>4121</v>
      </c>
      <c r="F8" s="263" t="s">
        <v>4121</v>
      </c>
      <c r="G8" s="263" t="s">
        <v>4121</v>
      </c>
      <c r="H8" s="263" t="s">
        <v>4121</v>
      </c>
      <c r="I8" s="263" t="s">
        <v>4121</v>
      </c>
      <c r="J8" s="263" t="s">
        <v>4121</v>
      </c>
      <c r="K8" s="263" t="s">
        <v>4121</v>
      </c>
      <c r="L8" s="263" t="s">
        <v>4121</v>
      </c>
      <c r="M8" s="263" t="s">
        <v>4121</v>
      </c>
      <c r="N8" s="263" t="s">
        <v>4121</v>
      </c>
      <c r="O8" s="263" t="s">
        <v>4121</v>
      </c>
      <c r="P8" s="263" t="s">
        <v>4121</v>
      </c>
      <c r="Q8" s="263" t="s">
        <v>4121</v>
      </c>
      <c r="R8" s="263" t="s">
        <v>4121</v>
      </c>
      <c r="S8" s="263" t="s">
        <v>4121</v>
      </c>
      <c r="T8" s="263" t="s">
        <v>4121</v>
      </c>
      <c r="U8" s="263" t="s">
        <v>4121</v>
      </c>
      <c r="V8" s="263" t="s">
        <v>4121</v>
      </c>
      <c r="W8" s="263" t="s">
        <v>4121</v>
      </c>
      <c r="X8" s="263" t="s">
        <v>4121</v>
      </c>
      <c r="Y8" s="263" t="s">
        <v>4121</v>
      </c>
      <c r="Z8" s="263" t="s">
        <v>4121</v>
      </c>
      <c r="AA8" s="263" t="s">
        <v>4121</v>
      </c>
    </row>
    <row r="9" spans="1:49" x14ac:dyDescent="0.3">
      <c r="A9" s="263">
        <v>504831</v>
      </c>
      <c r="B9" s="268" t="s">
        <v>918</v>
      </c>
      <c r="C9" s="263" t="s">
        <v>4121</v>
      </c>
      <c r="D9" s="263" t="s">
        <v>4121</v>
      </c>
      <c r="E9" s="263" t="s">
        <v>4121</v>
      </c>
      <c r="F9" s="263" t="s">
        <v>4121</v>
      </c>
      <c r="G9" s="263" t="s">
        <v>4121</v>
      </c>
      <c r="H9" s="263" t="s">
        <v>4121</v>
      </c>
      <c r="I9" s="263" t="s">
        <v>4121</v>
      </c>
      <c r="J9" s="263" t="s">
        <v>4121</v>
      </c>
      <c r="K9" s="263" t="s">
        <v>4121</v>
      </c>
      <c r="L9" s="263" t="s">
        <v>4121</v>
      </c>
      <c r="M9" s="263" t="s">
        <v>4121</v>
      </c>
      <c r="N9" s="263" t="s">
        <v>4121</v>
      </c>
      <c r="O9" s="263" t="s">
        <v>4121</v>
      </c>
      <c r="P9" s="263" t="s">
        <v>4121</v>
      </c>
      <c r="Q9" s="263" t="s">
        <v>4121</v>
      </c>
      <c r="R9" s="263" t="s">
        <v>4121</v>
      </c>
      <c r="S9" s="263" t="s">
        <v>4121</v>
      </c>
      <c r="T9" s="263" t="s">
        <v>4121</v>
      </c>
      <c r="U9" s="263" t="s">
        <v>4121</v>
      </c>
      <c r="V9" s="263" t="s">
        <v>4121</v>
      </c>
      <c r="W9" s="263" t="s">
        <v>4121</v>
      </c>
      <c r="X9" s="263" t="s">
        <v>4121</v>
      </c>
      <c r="Y9" s="263" t="s">
        <v>4121</v>
      </c>
      <c r="Z9" s="263" t="s">
        <v>4121</v>
      </c>
      <c r="AA9" s="263" t="s">
        <v>4121</v>
      </c>
    </row>
    <row r="10" spans="1:49" x14ac:dyDescent="0.3">
      <c r="A10" s="263">
        <v>509206</v>
      </c>
      <c r="B10" s="268" t="s">
        <v>918</v>
      </c>
      <c r="C10" s="263" t="s">
        <v>4121</v>
      </c>
      <c r="D10" s="263" t="s">
        <v>4121</v>
      </c>
      <c r="E10" s="263" t="s">
        <v>4121</v>
      </c>
      <c r="F10" s="263" t="s">
        <v>4121</v>
      </c>
      <c r="G10" s="263" t="s">
        <v>4121</v>
      </c>
      <c r="H10" s="263" t="s">
        <v>4121</v>
      </c>
      <c r="I10" s="263" t="s">
        <v>4121</v>
      </c>
      <c r="J10" s="263" t="s">
        <v>4121</v>
      </c>
      <c r="K10" s="263" t="s">
        <v>4121</v>
      </c>
      <c r="L10" s="263" t="s">
        <v>4121</v>
      </c>
      <c r="M10" s="263" t="s">
        <v>4121</v>
      </c>
      <c r="N10" s="263" t="s">
        <v>4121</v>
      </c>
      <c r="O10" s="263" t="s">
        <v>4121</v>
      </c>
      <c r="P10" s="263" t="s">
        <v>4121</v>
      </c>
      <c r="Q10" s="263" t="s">
        <v>4121</v>
      </c>
      <c r="R10" s="263" t="s">
        <v>4121</v>
      </c>
      <c r="S10" s="263" t="s">
        <v>4121</v>
      </c>
      <c r="T10" s="263" t="s">
        <v>4121</v>
      </c>
      <c r="U10" s="263" t="s">
        <v>4121</v>
      </c>
      <c r="V10" s="263" t="s">
        <v>4121</v>
      </c>
      <c r="W10" s="263" t="s">
        <v>4121</v>
      </c>
      <c r="X10" s="263" t="s">
        <v>4121</v>
      </c>
      <c r="Y10" s="263" t="s">
        <v>4121</v>
      </c>
      <c r="Z10" s="263" t="s">
        <v>4121</v>
      </c>
      <c r="AA10" s="263" t="s">
        <v>4121</v>
      </c>
    </row>
    <row r="11" spans="1:49" x14ac:dyDescent="0.3">
      <c r="A11" s="263">
        <v>510551</v>
      </c>
      <c r="B11" s="268" t="s">
        <v>918</v>
      </c>
      <c r="C11" s="263" t="s">
        <v>4121</v>
      </c>
      <c r="D11" s="263" t="s">
        <v>4121</v>
      </c>
      <c r="E11" s="263" t="s">
        <v>4121</v>
      </c>
      <c r="F11" s="263" t="s">
        <v>4121</v>
      </c>
      <c r="G11" s="263" t="s">
        <v>4121</v>
      </c>
      <c r="H11" s="263" t="s">
        <v>4121</v>
      </c>
      <c r="I11" s="263" t="s">
        <v>4121</v>
      </c>
      <c r="J11" s="263" t="s">
        <v>4121</v>
      </c>
      <c r="K11" s="263" t="s">
        <v>4121</v>
      </c>
      <c r="L11" s="263" t="s">
        <v>4121</v>
      </c>
      <c r="M11" s="263" t="s">
        <v>4121</v>
      </c>
      <c r="N11" s="263" t="s">
        <v>4121</v>
      </c>
      <c r="O11" s="263" t="s">
        <v>4121</v>
      </c>
      <c r="P11" s="263" t="s">
        <v>4121</v>
      </c>
      <c r="Q11" s="263" t="s">
        <v>4121</v>
      </c>
      <c r="R11" s="263" t="s">
        <v>4121</v>
      </c>
      <c r="S11" s="263" t="s">
        <v>4121</v>
      </c>
      <c r="T11" s="263" t="s">
        <v>4121</v>
      </c>
      <c r="U11" s="263" t="s">
        <v>4121</v>
      </c>
      <c r="V11" s="263" t="s">
        <v>4121</v>
      </c>
      <c r="W11" s="263" t="s">
        <v>4121</v>
      </c>
      <c r="X11" s="263" t="s">
        <v>4121</v>
      </c>
      <c r="Y11" s="263" t="s">
        <v>4121</v>
      </c>
      <c r="Z11" s="263" t="s">
        <v>4121</v>
      </c>
      <c r="AA11" s="263" t="s">
        <v>4121</v>
      </c>
    </row>
    <row r="12" spans="1:49" x14ac:dyDescent="0.3">
      <c r="A12" s="263">
        <v>510665</v>
      </c>
      <c r="B12" s="268" t="s">
        <v>918</v>
      </c>
      <c r="C12" s="263" t="s">
        <v>4121</v>
      </c>
      <c r="D12" s="263" t="s">
        <v>4121</v>
      </c>
      <c r="E12" s="263" t="s">
        <v>4121</v>
      </c>
      <c r="F12" s="263" t="s">
        <v>4121</v>
      </c>
      <c r="G12" s="263" t="s">
        <v>4121</v>
      </c>
      <c r="H12" s="263" t="s">
        <v>4121</v>
      </c>
      <c r="I12" s="263" t="s">
        <v>4121</v>
      </c>
      <c r="J12" s="263" t="s">
        <v>4121</v>
      </c>
      <c r="K12" s="263" t="s">
        <v>4121</v>
      </c>
      <c r="L12" s="263" t="s">
        <v>4121</v>
      </c>
      <c r="M12" s="263" t="s">
        <v>4121</v>
      </c>
      <c r="N12" s="263" t="s">
        <v>4121</v>
      </c>
      <c r="O12" s="263" t="s">
        <v>4121</v>
      </c>
      <c r="P12" s="263" t="s">
        <v>4121</v>
      </c>
      <c r="Q12" s="263" t="s">
        <v>4121</v>
      </c>
      <c r="R12" s="263" t="s">
        <v>4121</v>
      </c>
      <c r="S12" s="263" t="s">
        <v>4121</v>
      </c>
      <c r="T12" s="263" t="s">
        <v>4121</v>
      </c>
      <c r="U12" s="263" t="s">
        <v>4121</v>
      </c>
      <c r="V12" s="263" t="s">
        <v>4121</v>
      </c>
      <c r="W12" s="263" t="s">
        <v>4121</v>
      </c>
      <c r="X12" s="263" t="s">
        <v>4121</v>
      </c>
      <c r="Y12" s="263" t="s">
        <v>4121</v>
      </c>
      <c r="Z12" s="263" t="s">
        <v>4121</v>
      </c>
      <c r="AA12" s="263" t="s">
        <v>4121</v>
      </c>
    </row>
    <row r="13" spans="1:49" x14ac:dyDescent="0.3">
      <c r="A13" s="263">
        <v>513740</v>
      </c>
      <c r="B13" s="268" t="s">
        <v>918</v>
      </c>
      <c r="C13" s="263" t="s">
        <v>4121</v>
      </c>
      <c r="D13" s="263" t="s">
        <v>4121</v>
      </c>
      <c r="E13" s="263" t="s">
        <v>4121</v>
      </c>
      <c r="F13" s="263" t="s">
        <v>4121</v>
      </c>
      <c r="G13" s="263" t="s">
        <v>4121</v>
      </c>
      <c r="H13" s="263" t="s">
        <v>4121</v>
      </c>
      <c r="I13" s="263" t="s">
        <v>4121</v>
      </c>
      <c r="J13" s="263" t="s">
        <v>4121</v>
      </c>
      <c r="K13" s="263" t="s">
        <v>4121</v>
      </c>
      <c r="L13" s="263" t="s">
        <v>4121</v>
      </c>
      <c r="M13" s="263" t="s">
        <v>4121</v>
      </c>
      <c r="N13" s="263" t="s">
        <v>4121</v>
      </c>
      <c r="O13" s="263" t="s">
        <v>4121</v>
      </c>
      <c r="P13" s="263" t="s">
        <v>4121</v>
      </c>
      <c r="Q13" s="263" t="s">
        <v>4121</v>
      </c>
      <c r="R13" s="263" t="s">
        <v>4121</v>
      </c>
      <c r="S13" s="263" t="s">
        <v>4121</v>
      </c>
      <c r="T13" s="263" t="s">
        <v>4121</v>
      </c>
      <c r="U13" s="263" t="s">
        <v>4121</v>
      </c>
      <c r="V13" s="263" t="s">
        <v>4121</v>
      </c>
      <c r="W13" s="263" t="s">
        <v>4121</v>
      </c>
      <c r="X13" s="263" t="s">
        <v>4121</v>
      </c>
      <c r="Y13" s="263" t="s">
        <v>4121</v>
      </c>
      <c r="Z13" s="263" t="s">
        <v>4121</v>
      </c>
      <c r="AA13" s="263" t="s">
        <v>4121</v>
      </c>
    </row>
    <row r="14" spans="1:49" x14ac:dyDescent="0.3">
      <c r="A14" s="263">
        <v>520458</v>
      </c>
      <c r="B14" s="268" t="s">
        <v>918</v>
      </c>
      <c r="C14" s="263" t="s">
        <v>4121</v>
      </c>
      <c r="D14" s="263" t="s">
        <v>4121</v>
      </c>
      <c r="E14" s="263" t="s">
        <v>4121</v>
      </c>
      <c r="F14" s="263" t="s">
        <v>4121</v>
      </c>
      <c r="G14" s="263" t="s">
        <v>4121</v>
      </c>
      <c r="H14" s="263" t="s">
        <v>4121</v>
      </c>
      <c r="I14" s="263" t="s">
        <v>4121</v>
      </c>
      <c r="J14" s="263" t="s">
        <v>4121</v>
      </c>
      <c r="K14" s="263" t="s">
        <v>4121</v>
      </c>
      <c r="L14" s="263" t="s">
        <v>4121</v>
      </c>
      <c r="M14" s="263" t="s">
        <v>4121</v>
      </c>
      <c r="N14" s="263" t="s">
        <v>4121</v>
      </c>
      <c r="O14" s="263" t="s">
        <v>4121</v>
      </c>
      <c r="P14" s="263" t="s">
        <v>4121</v>
      </c>
      <c r="Q14" s="263" t="s">
        <v>4121</v>
      </c>
      <c r="R14" s="263" t="s">
        <v>4121</v>
      </c>
      <c r="S14" s="263" t="s">
        <v>4121</v>
      </c>
      <c r="T14" s="263" t="s">
        <v>4121</v>
      </c>
      <c r="U14" s="263" t="s">
        <v>4121</v>
      </c>
      <c r="V14" s="263" t="s">
        <v>4121</v>
      </c>
      <c r="W14" s="263" t="s">
        <v>4121</v>
      </c>
      <c r="X14" s="263" t="s">
        <v>4121</v>
      </c>
      <c r="Y14" s="263" t="s">
        <v>4121</v>
      </c>
      <c r="Z14" s="263" t="s">
        <v>4121</v>
      </c>
      <c r="AA14" s="263" t="s">
        <v>4121</v>
      </c>
    </row>
    <row r="15" spans="1:49" x14ac:dyDescent="0.3">
      <c r="A15" s="263">
        <v>513060</v>
      </c>
      <c r="B15" s="268" t="s">
        <v>918</v>
      </c>
      <c r="C15" s="263" t="s">
        <v>4121</v>
      </c>
      <c r="D15" s="263" t="s">
        <v>4121</v>
      </c>
      <c r="E15" s="263" t="s">
        <v>4121</v>
      </c>
      <c r="F15" s="263" t="s">
        <v>4121</v>
      </c>
      <c r="G15" s="263" t="s">
        <v>4121</v>
      </c>
      <c r="H15" s="263" t="s">
        <v>4121</v>
      </c>
      <c r="I15" s="263" t="s">
        <v>4121</v>
      </c>
      <c r="J15" s="263" t="s">
        <v>4121</v>
      </c>
      <c r="K15" s="263" t="s">
        <v>4121</v>
      </c>
      <c r="L15" s="263" t="s">
        <v>4121</v>
      </c>
      <c r="M15" s="263" t="s">
        <v>4121</v>
      </c>
      <c r="N15" s="263" t="s">
        <v>4121</v>
      </c>
      <c r="O15" s="263" t="s">
        <v>4121</v>
      </c>
      <c r="P15" s="263" t="s">
        <v>4121</v>
      </c>
      <c r="Q15" s="263" t="s">
        <v>4121</v>
      </c>
      <c r="R15" s="263" t="s">
        <v>4121</v>
      </c>
      <c r="S15" s="263" t="s">
        <v>4121</v>
      </c>
      <c r="T15" s="263" t="s">
        <v>4121</v>
      </c>
      <c r="U15" s="263" t="s">
        <v>4121</v>
      </c>
      <c r="V15" s="263" t="s">
        <v>4121</v>
      </c>
      <c r="W15" s="263" t="s">
        <v>4121</v>
      </c>
      <c r="X15" s="263" t="s">
        <v>4121</v>
      </c>
      <c r="Y15" s="263" t="s">
        <v>4121</v>
      </c>
      <c r="Z15" s="263" t="s">
        <v>4121</v>
      </c>
      <c r="AA15" s="263" t="s">
        <v>4121</v>
      </c>
    </row>
    <row r="16" spans="1:49" x14ac:dyDescent="0.3">
      <c r="A16" s="263">
        <v>512429</v>
      </c>
      <c r="B16" s="268" t="s">
        <v>918</v>
      </c>
      <c r="C16" s="263" t="s">
        <v>4121</v>
      </c>
      <c r="D16" s="263" t="s">
        <v>4121</v>
      </c>
      <c r="E16" s="263" t="s">
        <v>4121</v>
      </c>
      <c r="F16" s="263" t="s">
        <v>4121</v>
      </c>
      <c r="G16" s="263" t="s">
        <v>4121</v>
      </c>
      <c r="H16" s="263" t="s">
        <v>4121</v>
      </c>
      <c r="I16" s="263" t="s">
        <v>4121</v>
      </c>
      <c r="J16" s="263" t="s">
        <v>4121</v>
      </c>
      <c r="K16" s="263" t="s">
        <v>4121</v>
      </c>
      <c r="L16" s="263" t="s">
        <v>4121</v>
      </c>
      <c r="M16" s="263" t="s">
        <v>4121</v>
      </c>
      <c r="N16" s="263" t="s">
        <v>4121</v>
      </c>
      <c r="O16" s="263" t="s">
        <v>4121</v>
      </c>
      <c r="P16" s="263" t="s">
        <v>4121</v>
      </c>
      <c r="Q16" s="263" t="s">
        <v>4121</v>
      </c>
      <c r="R16" s="263" t="s">
        <v>4121</v>
      </c>
      <c r="S16" s="263" t="s">
        <v>4121</v>
      </c>
      <c r="T16" s="263" t="s">
        <v>4121</v>
      </c>
      <c r="U16" s="263" t="s">
        <v>4121</v>
      </c>
      <c r="V16" s="263" t="s">
        <v>4121</v>
      </c>
      <c r="W16" s="263" t="s">
        <v>4121</v>
      </c>
      <c r="X16" s="263" t="s">
        <v>4121</v>
      </c>
      <c r="Y16" s="263" t="s">
        <v>4121</v>
      </c>
      <c r="Z16" s="263" t="s">
        <v>4121</v>
      </c>
      <c r="AA16" s="263" t="s">
        <v>4121</v>
      </c>
    </row>
    <row r="17" spans="1:27" x14ac:dyDescent="0.3">
      <c r="A17" s="263">
        <v>512431</v>
      </c>
      <c r="B17" s="268" t="s">
        <v>918</v>
      </c>
      <c r="C17" s="263" t="s">
        <v>4121</v>
      </c>
      <c r="D17" s="263" t="s">
        <v>4121</v>
      </c>
      <c r="E17" s="263" t="s">
        <v>4121</v>
      </c>
      <c r="F17" s="263" t="s">
        <v>4121</v>
      </c>
      <c r="G17" s="263" t="s">
        <v>4121</v>
      </c>
      <c r="H17" s="263" t="s">
        <v>4121</v>
      </c>
      <c r="I17" s="263" t="s">
        <v>4121</v>
      </c>
      <c r="J17" s="263" t="s">
        <v>4121</v>
      </c>
      <c r="K17" s="263" t="s">
        <v>4121</v>
      </c>
      <c r="L17" s="263" t="s">
        <v>4121</v>
      </c>
      <c r="M17" s="263" t="s">
        <v>4121</v>
      </c>
      <c r="N17" s="263" t="s">
        <v>4121</v>
      </c>
      <c r="O17" s="263" t="s">
        <v>4121</v>
      </c>
      <c r="P17" s="263" t="s">
        <v>4121</v>
      </c>
      <c r="Q17" s="263" t="s">
        <v>4121</v>
      </c>
      <c r="R17" s="263" t="s">
        <v>4121</v>
      </c>
      <c r="S17" s="263" t="s">
        <v>4121</v>
      </c>
      <c r="T17" s="263" t="s">
        <v>4121</v>
      </c>
      <c r="U17" s="263" t="s">
        <v>4121</v>
      </c>
      <c r="V17" s="263" t="s">
        <v>4121</v>
      </c>
      <c r="W17" s="263" t="s">
        <v>4121</v>
      </c>
      <c r="X17" s="263" t="s">
        <v>4121</v>
      </c>
      <c r="Y17" s="263" t="s">
        <v>4121</v>
      </c>
      <c r="Z17" s="263" t="s">
        <v>4121</v>
      </c>
      <c r="AA17" s="263" t="s">
        <v>4121</v>
      </c>
    </row>
    <row r="18" spans="1:27" x14ac:dyDescent="0.3">
      <c r="A18" s="263">
        <v>514003</v>
      </c>
      <c r="B18" s="268" t="s">
        <v>918</v>
      </c>
      <c r="C18" s="263" t="s">
        <v>4121</v>
      </c>
      <c r="D18" s="263" t="s">
        <v>4121</v>
      </c>
      <c r="E18" s="263" t="s">
        <v>4121</v>
      </c>
      <c r="F18" s="263" t="s">
        <v>4121</v>
      </c>
      <c r="G18" s="263" t="s">
        <v>4121</v>
      </c>
      <c r="H18" s="263" t="s">
        <v>4121</v>
      </c>
      <c r="I18" s="263" t="s">
        <v>4121</v>
      </c>
      <c r="J18" s="263" t="s">
        <v>4121</v>
      </c>
      <c r="K18" s="263" t="s">
        <v>4121</v>
      </c>
      <c r="L18" s="263" t="s">
        <v>4121</v>
      </c>
      <c r="M18" s="263" t="s">
        <v>4121</v>
      </c>
      <c r="N18" s="263" t="s">
        <v>4121</v>
      </c>
      <c r="O18" s="263" t="s">
        <v>4121</v>
      </c>
      <c r="P18" s="263" t="s">
        <v>4121</v>
      </c>
      <c r="Q18" s="263" t="s">
        <v>4121</v>
      </c>
      <c r="R18" s="263" t="s">
        <v>4121</v>
      </c>
      <c r="S18" s="263" t="s">
        <v>4121</v>
      </c>
      <c r="T18" s="263" t="s">
        <v>4121</v>
      </c>
      <c r="U18" s="263" t="s">
        <v>4121</v>
      </c>
      <c r="V18" s="263" t="s">
        <v>4121</v>
      </c>
      <c r="W18" s="263" t="s">
        <v>4121</v>
      </c>
      <c r="X18" s="263" t="s">
        <v>4121</v>
      </c>
      <c r="Y18" s="263" t="s">
        <v>4121</v>
      </c>
      <c r="Z18" s="263" t="s">
        <v>4121</v>
      </c>
      <c r="AA18" s="263" t="s">
        <v>4121</v>
      </c>
    </row>
    <row r="19" spans="1:27" x14ac:dyDescent="0.3">
      <c r="A19" s="263">
        <v>516023</v>
      </c>
      <c r="B19" s="268" t="s">
        <v>918</v>
      </c>
      <c r="C19" s="263" t="s">
        <v>4121</v>
      </c>
      <c r="D19" s="263" t="s">
        <v>4121</v>
      </c>
      <c r="E19" s="263" t="s">
        <v>4121</v>
      </c>
      <c r="F19" s="263" t="s">
        <v>4121</v>
      </c>
      <c r="G19" s="263" t="s">
        <v>4121</v>
      </c>
      <c r="H19" s="263" t="s">
        <v>4121</v>
      </c>
      <c r="I19" s="263" t="s">
        <v>4121</v>
      </c>
      <c r="J19" s="263" t="s">
        <v>4121</v>
      </c>
      <c r="K19" s="263" t="s">
        <v>4121</v>
      </c>
      <c r="L19" s="263" t="s">
        <v>4121</v>
      </c>
      <c r="M19" s="263" t="s">
        <v>4121</v>
      </c>
      <c r="N19" s="263" t="s">
        <v>4121</v>
      </c>
      <c r="O19" s="263" t="s">
        <v>4121</v>
      </c>
      <c r="P19" s="263" t="s">
        <v>4121</v>
      </c>
      <c r="Q19" s="263" t="s">
        <v>4121</v>
      </c>
      <c r="R19" s="263" t="s">
        <v>4121</v>
      </c>
      <c r="S19" s="263" t="s">
        <v>4121</v>
      </c>
      <c r="T19" s="263" t="s">
        <v>4121</v>
      </c>
      <c r="U19" s="263" t="s">
        <v>4121</v>
      </c>
      <c r="V19" s="263" t="s">
        <v>4121</v>
      </c>
      <c r="W19" s="263" t="s">
        <v>4121</v>
      </c>
      <c r="X19" s="263" t="s">
        <v>4121</v>
      </c>
      <c r="Y19" s="263" t="s">
        <v>4121</v>
      </c>
      <c r="Z19" s="263" t="s">
        <v>4121</v>
      </c>
      <c r="AA19" s="263" t="s">
        <v>4121</v>
      </c>
    </row>
    <row r="20" spans="1:27" x14ac:dyDescent="0.3">
      <c r="A20" s="263">
        <v>516847</v>
      </c>
      <c r="B20" s="268" t="s">
        <v>918</v>
      </c>
      <c r="C20" s="263" t="s">
        <v>4121</v>
      </c>
      <c r="D20" s="263" t="s">
        <v>4121</v>
      </c>
      <c r="E20" s="263" t="s">
        <v>4121</v>
      </c>
      <c r="F20" s="263" t="s">
        <v>4121</v>
      </c>
      <c r="G20" s="263" t="s">
        <v>4121</v>
      </c>
      <c r="H20" s="263" t="s">
        <v>4121</v>
      </c>
      <c r="I20" s="263" t="s">
        <v>4121</v>
      </c>
      <c r="J20" s="263" t="s">
        <v>4121</v>
      </c>
      <c r="K20" s="263" t="s">
        <v>4121</v>
      </c>
      <c r="L20" s="263" t="s">
        <v>4121</v>
      </c>
      <c r="M20" s="263" t="s">
        <v>4121</v>
      </c>
      <c r="N20" s="263" t="s">
        <v>4121</v>
      </c>
      <c r="O20" s="263" t="s">
        <v>4121</v>
      </c>
      <c r="P20" s="263" t="s">
        <v>4121</v>
      </c>
      <c r="Q20" s="263" t="s">
        <v>4121</v>
      </c>
      <c r="R20" s="263" t="s">
        <v>4121</v>
      </c>
      <c r="S20" s="263" t="s">
        <v>4121</v>
      </c>
      <c r="T20" s="263" t="s">
        <v>4121</v>
      </c>
      <c r="U20" s="263" t="s">
        <v>4121</v>
      </c>
      <c r="V20" s="263" t="s">
        <v>4121</v>
      </c>
      <c r="W20" s="263" t="s">
        <v>4121</v>
      </c>
      <c r="X20" s="263" t="s">
        <v>4121</v>
      </c>
      <c r="Y20" s="263" t="s">
        <v>4121</v>
      </c>
      <c r="Z20" s="263" t="s">
        <v>4121</v>
      </c>
      <c r="AA20" s="263" t="s">
        <v>4121</v>
      </c>
    </row>
    <row r="21" spans="1:27" x14ac:dyDescent="0.3">
      <c r="A21" s="263">
        <v>516898</v>
      </c>
      <c r="B21" s="268" t="s">
        <v>918</v>
      </c>
      <c r="C21" s="263" t="s">
        <v>4121</v>
      </c>
      <c r="D21" s="263" t="s">
        <v>4121</v>
      </c>
      <c r="E21" s="263" t="s">
        <v>4121</v>
      </c>
      <c r="F21" s="263" t="s">
        <v>4121</v>
      </c>
      <c r="G21" s="263" t="s">
        <v>4121</v>
      </c>
      <c r="H21" s="263" t="s">
        <v>4121</v>
      </c>
      <c r="I21" s="263" t="s">
        <v>4121</v>
      </c>
      <c r="J21" s="263" t="s">
        <v>4121</v>
      </c>
      <c r="K21" s="263" t="s">
        <v>4121</v>
      </c>
      <c r="L21" s="263" t="s">
        <v>4121</v>
      </c>
      <c r="M21" s="263" t="s">
        <v>4121</v>
      </c>
      <c r="N21" s="263" t="s">
        <v>4121</v>
      </c>
      <c r="O21" s="263" t="s">
        <v>4121</v>
      </c>
      <c r="P21" s="263" t="s">
        <v>4121</v>
      </c>
      <c r="Q21" s="263" t="s">
        <v>4121</v>
      </c>
      <c r="R21" s="263" t="s">
        <v>4121</v>
      </c>
      <c r="S21" s="263" t="s">
        <v>4121</v>
      </c>
      <c r="T21" s="263" t="s">
        <v>4121</v>
      </c>
      <c r="U21" s="263" t="s">
        <v>4121</v>
      </c>
      <c r="V21" s="263" t="s">
        <v>4121</v>
      </c>
      <c r="W21" s="263" t="s">
        <v>4121</v>
      </c>
      <c r="X21" s="263" t="s">
        <v>4121</v>
      </c>
      <c r="Y21" s="263" t="s">
        <v>4121</v>
      </c>
      <c r="Z21" s="263" t="s">
        <v>4121</v>
      </c>
      <c r="AA21" s="263" t="s">
        <v>4121</v>
      </c>
    </row>
    <row r="22" spans="1:27" x14ac:dyDescent="0.3">
      <c r="A22" s="263">
        <v>517235</v>
      </c>
      <c r="B22" s="268" t="s">
        <v>918</v>
      </c>
      <c r="C22" s="263" t="s">
        <v>4121</v>
      </c>
      <c r="D22" s="263" t="s">
        <v>4121</v>
      </c>
      <c r="E22" s="263" t="s">
        <v>4121</v>
      </c>
      <c r="F22" s="263" t="s">
        <v>4121</v>
      </c>
      <c r="G22" s="263" t="s">
        <v>4121</v>
      </c>
      <c r="H22" s="263" t="s">
        <v>4121</v>
      </c>
      <c r="I22" s="263" t="s">
        <v>4121</v>
      </c>
      <c r="J22" s="263" t="s">
        <v>4121</v>
      </c>
      <c r="K22" s="263" t="s">
        <v>4121</v>
      </c>
      <c r="L22" s="263" t="s">
        <v>4121</v>
      </c>
      <c r="M22" s="263" t="s">
        <v>4121</v>
      </c>
      <c r="N22" s="263" t="s">
        <v>4121</v>
      </c>
      <c r="O22" s="263" t="s">
        <v>4121</v>
      </c>
      <c r="P22" s="263" t="s">
        <v>4121</v>
      </c>
      <c r="Q22" s="263" t="s">
        <v>4121</v>
      </c>
      <c r="R22" s="263" t="s">
        <v>4121</v>
      </c>
      <c r="S22" s="263" t="s">
        <v>4121</v>
      </c>
      <c r="T22" s="263" t="s">
        <v>4121</v>
      </c>
      <c r="U22" s="263" t="s">
        <v>4121</v>
      </c>
      <c r="V22" s="263" t="s">
        <v>4121</v>
      </c>
      <c r="W22" s="263" t="s">
        <v>4121</v>
      </c>
      <c r="X22" s="263" t="s">
        <v>4121</v>
      </c>
      <c r="Y22" s="263" t="s">
        <v>4121</v>
      </c>
      <c r="Z22" s="263" t="s">
        <v>4121</v>
      </c>
      <c r="AA22" s="263" t="s">
        <v>4121</v>
      </c>
    </row>
    <row r="23" spans="1:27" x14ac:dyDescent="0.3">
      <c r="A23" s="263">
        <v>518721</v>
      </c>
      <c r="B23" s="268" t="s">
        <v>918</v>
      </c>
      <c r="C23" s="263" t="s">
        <v>4121</v>
      </c>
      <c r="D23" s="263" t="s">
        <v>4121</v>
      </c>
      <c r="E23" s="263" t="s">
        <v>4121</v>
      </c>
      <c r="F23" s="263" t="s">
        <v>4121</v>
      </c>
      <c r="G23" s="263" t="s">
        <v>4121</v>
      </c>
      <c r="H23" s="263" t="s">
        <v>4121</v>
      </c>
      <c r="I23" s="263" t="s">
        <v>4121</v>
      </c>
      <c r="J23" s="263" t="s">
        <v>4121</v>
      </c>
      <c r="K23" s="263" t="s">
        <v>4121</v>
      </c>
      <c r="L23" s="263" t="s">
        <v>4121</v>
      </c>
      <c r="M23" s="263" t="s">
        <v>4121</v>
      </c>
      <c r="N23" s="263" t="s">
        <v>4121</v>
      </c>
      <c r="O23" s="263" t="s">
        <v>4121</v>
      </c>
      <c r="P23" s="263" t="s">
        <v>4121</v>
      </c>
      <c r="Q23" s="263" t="s">
        <v>4121</v>
      </c>
      <c r="R23" s="263" t="s">
        <v>4121</v>
      </c>
      <c r="S23" s="263" t="s">
        <v>4121</v>
      </c>
      <c r="T23" s="263" t="s">
        <v>4121</v>
      </c>
      <c r="U23" s="263" t="s">
        <v>4121</v>
      </c>
      <c r="V23" s="263" t="s">
        <v>4121</v>
      </c>
      <c r="W23" s="263" t="s">
        <v>4121</v>
      </c>
      <c r="X23" s="263" t="s">
        <v>4121</v>
      </c>
      <c r="Y23" s="263" t="s">
        <v>4121</v>
      </c>
      <c r="Z23" s="263" t="s">
        <v>4121</v>
      </c>
      <c r="AA23" s="263" t="s">
        <v>4121</v>
      </c>
    </row>
    <row r="24" spans="1:27" x14ac:dyDescent="0.3">
      <c r="A24" s="263">
        <v>519119</v>
      </c>
      <c r="B24" s="268" t="s">
        <v>918</v>
      </c>
      <c r="C24" s="263" t="s">
        <v>4121</v>
      </c>
      <c r="D24" s="263" t="s">
        <v>4121</v>
      </c>
      <c r="E24" s="263" t="s">
        <v>4121</v>
      </c>
      <c r="F24" s="263" t="s">
        <v>4121</v>
      </c>
      <c r="G24" s="263" t="s">
        <v>4121</v>
      </c>
      <c r="H24" s="263" t="s">
        <v>4121</v>
      </c>
      <c r="I24" s="263" t="s">
        <v>4121</v>
      </c>
      <c r="J24" s="263" t="s">
        <v>4121</v>
      </c>
      <c r="K24" s="263" t="s">
        <v>4121</v>
      </c>
      <c r="L24" s="263" t="s">
        <v>4121</v>
      </c>
      <c r="M24" s="263" t="s">
        <v>4121</v>
      </c>
      <c r="N24" s="263" t="s">
        <v>4121</v>
      </c>
      <c r="O24" s="263" t="s">
        <v>4121</v>
      </c>
      <c r="P24" s="263" t="s">
        <v>4121</v>
      </c>
      <c r="Q24" s="263" t="s">
        <v>4121</v>
      </c>
      <c r="R24" s="263" t="s">
        <v>4121</v>
      </c>
      <c r="S24" s="263" t="s">
        <v>4121</v>
      </c>
      <c r="T24" s="263" t="s">
        <v>4121</v>
      </c>
      <c r="U24" s="263" t="s">
        <v>4121</v>
      </c>
      <c r="V24" s="263" t="s">
        <v>4121</v>
      </c>
      <c r="W24" s="263" t="s">
        <v>4121</v>
      </c>
      <c r="X24" s="263" t="s">
        <v>4121</v>
      </c>
      <c r="Y24" s="263" t="s">
        <v>4121</v>
      </c>
      <c r="Z24" s="263" t="s">
        <v>4121</v>
      </c>
      <c r="AA24" s="263" t="s">
        <v>4121</v>
      </c>
    </row>
    <row r="25" spans="1:27" x14ac:dyDescent="0.3">
      <c r="A25" s="263">
        <v>519329</v>
      </c>
      <c r="B25" s="268" t="s">
        <v>918</v>
      </c>
      <c r="C25" s="263" t="s">
        <v>4121</v>
      </c>
      <c r="D25" s="263" t="s">
        <v>4121</v>
      </c>
      <c r="E25" s="263" t="s">
        <v>4121</v>
      </c>
      <c r="F25" s="263" t="s">
        <v>4121</v>
      </c>
      <c r="G25" s="263" t="s">
        <v>4121</v>
      </c>
      <c r="H25" s="263" t="s">
        <v>4121</v>
      </c>
      <c r="I25" s="263" t="s">
        <v>4121</v>
      </c>
      <c r="J25" s="263" t="s">
        <v>4121</v>
      </c>
      <c r="K25" s="263" t="s">
        <v>4121</v>
      </c>
      <c r="L25" s="263" t="s">
        <v>4121</v>
      </c>
      <c r="M25" s="263" t="s">
        <v>4121</v>
      </c>
      <c r="N25" s="263" t="s">
        <v>4121</v>
      </c>
      <c r="O25" s="263" t="s">
        <v>4121</v>
      </c>
      <c r="P25" s="263" t="s">
        <v>4121</v>
      </c>
      <c r="Q25" s="263" t="s">
        <v>4121</v>
      </c>
      <c r="R25" s="263" t="s">
        <v>4121</v>
      </c>
      <c r="S25" s="263" t="s">
        <v>4121</v>
      </c>
      <c r="T25" s="263" t="s">
        <v>4121</v>
      </c>
      <c r="U25" s="263" t="s">
        <v>4121</v>
      </c>
      <c r="V25" s="263" t="s">
        <v>4121</v>
      </c>
      <c r="W25" s="263" t="s">
        <v>4121</v>
      </c>
      <c r="X25" s="263" t="s">
        <v>4121</v>
      </c>
      <c r="Y25" s="263" t="s">
        <v>4121</v>
      </c>
      <c r="Z25" s="263" t="s">
        <v>4121</v>
      </c>
      <c r="AA25" s="263" t="s">
        <v>4121</v>
      </c>
    </row>
    <row r="26" spans="1:27" x14ac:dyDescent="0.3">
      <c r="A26" s="263">
        <v>520286</v>
      </c>
      <c r="B26" s="268" t="s">
        <v>918</v>
      </c>
      <c r="C26" s="263" t="s">
        <v>4121</v>
      </c>
      <c r="D26" s="263" t="s">
        <v>4121</v>
      </c>
      <c r="E26" s="263" t="s">
        <v>4121</v>
      </c>
      <c r="F26" s="263" t="s">
        <v>4121</v>
      </c>
      <c r="G26" s="263" t="s">
        <v>4121</v>
      </c>
      <c r="H26" s="263" t="s">
        <v>4121</v>
      </c>
      <c r="I26" s="263" t="s">
        <v>4121</v>
      </c>
      <c r="J26" s="263" t="s">
        <v>4121</v>
      </c>
      <c r="K26" s="263" t="s">
        <v>4121</v>
      </c>
      <c r="L26" s="263" t="s">
        <v>4121</v>
      </c>
      <c r="M26" s="263" t="s">
        <v>4121</v>
      </c>
      <c r="N26" s="263" t="s">
        <v>4121</v>
      </c>
      <c r="O26" s="263" t="s">
        <v>4121</v>
      </c>
      <c r="P26" s="263" t="s">
        <v>4121</v>
      </c>
      <c r="Q26" s="263" t="s">
        <v>4121</v>
      </c>
      <c r="R26" s="263" t="s">
        <v>4121</v>
      </c>
      <c r="S26" s="263" t="s">
        <v>4121</v>
      </c>
      <c r="T26" s="263" t="s">
        <v>4121</v>
      </c>
      <c r="U26" s="263" t="s">
        <v>4121</v>
      </c>
      <c r="V26" s="263" t="s">
        <v>4121</v>
      </c>
      <c r="W26" s="263" t="s">
        <v>4121</v>
      </c>
      <c r="X26" s="263" t="s">
        <v>4121</v>
      </c>
      <c r="Y26" s="263" t="s">
        <v>4121</v>
      </c>
      <c r="Z26" s="263" t="s">
        <v>4121</v>
      </c>
      <c r="AA26" s="263" t="s">
        <v>4121</v>
      </c>
    </row>
    <row r="27" spans="1:27" x14ac:dyDescent="0.3">
      <c r="A27" s="263">
        <v>520668</v>
      </c>
      <c r="B27" s="268" t="s">
        <v>918</v>
      </c>
      <c r="C27" s="263" t="s">
        <v>4121</v>
      </c>
      <c r="D27" s="263" t="s">
        <v>4121</v>
      </c>
      <c r="E27" s="263" t="s">
        <v>4121</v>
      </c>
      <c r="F27" s="263" t="s">
        <v>4121</v>
      </c>
      <c r="G27" s="263" t="s">
        <v>4121</v>
      </c>
      <c r="H27" s="263" t="s">
        <v>4121</v>
      </c>
      <c r="I27" s="263" t="s">
        <v>4121</v>
      </c>
      <c r="J27" s="263" t="s">
        <v>4121</v>
      </c>
      <c r="K27" s="263" t="s">
        <v>4121</v>
      </c>
      <c r="L27" s="263" t="s">
        <v>4121</v>
      </c>
      <c r="M27" s="263" t="s">
        <v>4121</v>
      </c>
      <c r="N27" s="263" t="s">
        <v>4121</v>
      </c>
      <c r="O27" s="263" t="s">
        <v>4121</v>
      </c>
      <c r="P27" s="263" t="s">
        <v>4121</v>
      </c>
      <c r="Q27" s="263" t="s">
        <v>4121</v>
      </c>
      <c r="R27" s="263" t="s">
        <v>4121</v>
      </c>
      <c r="S27" s="263" t="s">
        <v>4121</v>
      </c>
      <c r="T27" s="263" t="s">
        <v>4121</v>
      </c>
      <c r="U27" s="263" t="s">
        <v>4121</v>
      </c>
      <c r="V27" s="263" t="s">
        <v>4121</v>
      </c>
      <c r="W27" s="263" t="s">
        <v>4121</v>
      </c>
      <c r="X27" s="263" t="s">
        <v>4121</v>
      </c>
      <c r="Y27" s="263" t="s">
        <v>4121</v>
      </c>
      <c r="Z27" s="263" t="s">
        <v>4121</v>
      </c>
      <c r="AA27" s="263" t="s">
        <v>4121</v>
      </c>
    </row>
    <row r="28" spans="1:27" x14ac:dyDescent="0.3">
      <c r="A28" s="263">
        <v>521249</v>
      </c>
      <c r="B28" s="268" t="s">
        <v>918</v>
      </c>
      <c r="C28" s="263" t="s">
        <v>4121</v>
      </c>
      <c r="D28" s="263" t="s">
        <v>4121</v>
      </c>
      <c r="E28" s="263" t="s">
        <v>4121</v>
      </c>
      <c r="F28" s="263" t="s">
        <v>4121</v>
      </c>
      <c r="G28" s="263" t="s">
        <v>4121</v>
      </c>
      <c r="H28" s="263" t="s">
        <v>4121</v>
      </c>
      <c r="I28" s="263" t="s">
        <v>4121</v>
      </c>
      <c r="J28" s="263" t="s">
        <v>4121</v>
      </c>
      <c r="K28" s="263" t="s">
        <v>4121</v>
      </c>
      <c r="L28" s="263" t="s">
        <v>4121</v>
      </c>
      <c r="M28" s="263" t="s">
        <v>4121</v>
      </c>
      <c r="N28" s="263" t="s">
        <v>4121</v>
      </c>
      <c r="O28" s="263" t="s">
        <v>4121</v>
      </c>
      <c r="P28" s="263" t="s">
        <v>4121</v>
      </c>
      <c r="Q28" s="263" t="s">
        <v>4121</v>
      </c>
      <c r="R28" s="263" t="s">
        <v>4121</v>
      </c>
      <c r="S28" s="263" t="s">
        <v>4121</v>
      </c>
      <c r="T28" s="263" t="s">
        <v>4121</v>
      </c>
      <c r="U28" s="263" t="s">
        <v>4121</v>
      </c>
      <c r="V28" s="263" t="s">
        <v>4121</v>
      </c>
      <c r="W28" s="263" t="s">
        <v>4121</v>
      </c>
      <c r="X28" s="263" t="s">
        <v>4121</v>
      </c>
      <c r="Y28" s="263" t="s">
        <v>4121</v>
      </c>
      <c r="Z28" s="263" t="s">
        <v>4121</v>
      </c>
      <c r="AA28" s="263" t="s">
        <v>4121</v>
      </c>
    </row>
    <row r="29" spans="1:27" x14ac:dyDescent="0.3">
      <c r="A29" s="263">
        <v>507869</v>
      </c>
      <c r="B29" s="268" t="s">
        <v>918</v>
      </c>
      <c r="C29" s="263" t="s">
        <v>4121</v>
      </c>
      <c r="D29" s="263" t="s">
        <v>4121</v>
      </c>
      <c r="E29" s="263" t="s">
        <v>4121</v>
      </c>
      <c r="F29" s="263" t="s">
        <v>4121</v>
      </c>
      <c r="G29" s="263" t="s">
        <v>4121</v>
      </c>
      <c r="H29" s="263" t="s">
        <v>4121</v>
      </c>
      <c r="I29" s="263" t="s">
        <v>4121</v>
      </c>
      <c r="J29" s="263" t="s">
        <v>4121</v>
      </c>
      <c r="K29" s="263" t="s">
        <v>4121</v>
      </c>
      <c r="L29" s="263" t="s">
        <v>4121</v>
      </c>
      <c r="M29" s="263" t="s">
        <v>4121</v>
      </c>
      <c r="N29" s="263" t="s">
        <v>4121</v>
      </c>
      <c r="O29" s="263" t="s">
        <v>4121</v>
      </c>
      <c r="P29" s="263" t="s">
        <v>4121</v>
      </c>
      <c r="Q29" s="263" t="s">
        <v>4121</v>
      </c>
      <c r="R29" s="263" t="s">
        <v>4121</v>
      </c>
      <c r="S29" s="263" t="s">
        <v>4121</v>
      </c>
      <c r="T29" s="263" t="s">
        <v>4121</v>
      </c>
      <c r="U29" s="263" t="s">
        <v>4121</v>
      </c>
      <c r="V29" s="263" t="s">
        <v>4121</v>
      </c>
      <c r="W29" s="263" t="s">
        <v>4121</v>
      </c>
      <c r="X29" s="263" t="s">
        <v>4121</v>
      </c>
      <c r="Y29" s="263" t="s">
        <v>4121</v>
      </c>
      <c r="Z29" s="263" t="s">
        <v>4121</v>
      </c>
      <c r="AA29" s="263" t="s">
        <v>4121</v>
      </c>
    </row>
    <row r="30" spans="1:27" x14ac:dyDescent="0.3">
      <c r="A30" s="263">
        <v>507935</v>
      </c>
      <c r="B30" s="268" t="s">
        <v>918</v>
      </c>
      <c r="C30" s="263" t="s">
        <v>4121</v>
      </c>
      <c r="D30" s="263" t="s">
        <v>4121</v>
      </c>
      <c r="E30" s="263" t="s">
        <v>4121</v>
      </c>
      <c r="F30" s="263" t="s">
        <v>4121</v>
      </c>
      <c r="G30" s="263" t="s">
        <v>4121</v>
      </c>
      <c r="H30" s="263" t="s">
        <v>4121</v>
      </c>
      <c r="I30" s="263" t="s">
        <v>4121</v>
      </c>
      <c r="J30" s="263" t="s">
        <v>4121</v>
      </c>
      <c r="K30" s="263" t="s">
        <v>4121</v>
      </c>
      <c r="L30" s="263" t="s">
        <v>4121</v>
      </c>
      <c r="M30" s="263" t="s">
        <v>4121</v>
      </c>
      <c r="N30" s="263" t="s">
        <v>4121</v>
      </c>
      <c r="O30" s="263" t="s">
        <v>4121</v>
      </c>
      <c r="P30" s="263" t="s">
        <v>4121</v>
      </c>
      <c r="Q30" s="263" t="s">
        <v>4121</v>
      </c>
      <c r="R30" s="263" t="s">
        <v>4121</v>
      </c>
      <c r="S30" s="263" t="s">
        <v>4121</v>
      </c>
      <c r="T30" s="263" t="s">
        <v>4121</v>
      </c>
      <c r="U30" s="263" t="s">
        <v>4121</v>
      </c>
      <c r="V30" s="263" t="s">
        <v>4121</v>
      </c>
      <c r="W30" s="263" t="s">
        <v>4121</v>
      </c>
      <c r="X30" s="263" t="s">
        <v>4121</v>
      </c>
      <c r="Y30" s="263" t="s">
        <v>4121</v>
      </c>
      <c r="Z30" s="263" t="s">
        <v>4121</v>
      </c>
      <c r="AA30" s="263" t="s">
        <v>4121</v>
      </c>
    </row>
    <row r="31" spans="1:27" x14ac:dyDescent="0.3">
      <c r="A31" s="263">
        <v>509419</v>
      </c>
      <c r="B31" s="268" t="s">
        <v>918</v>
      </c>
      <c r="C31" s="263" t="s">
        <v>4121</v>
      </c>
      <c r="D31" s="263" t="s">
        <v>4121</v>
      </c>
      <c r="E31" s="263" t="s">
        <v>4121</v>
      </c>
      <c r="F31" s="263" t="s">
        <v>4121</v>
      </c>
      <c r="G31" s="263" t="s">
        <v>4121</v>
      </c>
      <c r="H31" s="263" t="s">
        <v>4121</v>
      </c>
      <c r="I31" s="263" t="s">
        <v>4121</v>
      </c>
      <c r="J31" s="263" t="s">
        <v>4121</v>
      </c>
      <c r="K31" s="263" t="s">
        <v>4121</v>
      </c>
      <c r="L31" s="263" t="s">
        <v>4121</v>
      </c>
      <c r="M31" s="263" t="s">
        <v>4121</v>
      </c>
      <c r="N31" s="263" t="s">
        <v>4121</v>
      </c>
      <c r="O31" s="263" t="s">
        <v>4121</v>
      </c>
      <c r="P31" s="263" t="s">
        <v>4121</v>
      </c>
      <c r="Q31" s="263" t="s">
        <v>4121</v>
      </c>
      <c r="R31" s="263" t="s">
        <v>4121</v>
      </c>
      <c r="S31" s="263" t="s">
        <v>4121</v>
      </c>
      <c r="T31" s="263" t="s">
        <v>4121</v>
      </c>
      <c r="U31" s="263" t="s">
        <v>4121</v>
      </c>
      <c r="V31" s="263" t="s">
        <v>4121</v>
      </c>
      <c r="W31" s="263" t="s">
        <v>4121</v>
      </c>
      <c r="X31" s="263" t="s">
        <v>4121</v>
      </c>
      <c r="Y31" s="263" t="s">
        <v>4121</v>
      </c>
      <c r="Z31" s="263" t="s">
        <v>4121</v>
      </c>
      <c r="AA31" s="263" t="s">
        <v>4121</v>
      </c>
    </row>
    <row r="32" spans="1:27" x14ac:dyDescent="0.3">
      <c r="A32" s="263">
        <v>509747</v>
      </c>
      <c r="B32" s="268" t="s">
        <v>918</v>
      </c>
      <c r="C32" s="263" t="s">
        <v>4121</v>
      </c>
      <c r="D32" s="263" t="s">
        <v>4121</v>
      </c>
      <c r="E32" s="263" t="s">
        <v>4121</v>
      </c>
      <c r="F32" s="263" t="s">
        <v>4121</v>
      </c>
      <c r="G32" s="263" t="s">
        <v>4121</v>
      </c>
      <c r="H32" s="263" t="s">
        <v>4121</v>
      </c>
      <c r="I32" s="263" t="s">
        <v>4121</v>
      </c>
      <c r="J32" s="263" t="s">
        <v>4121</v>
      </c>
      <c r="K32" s="263" t="s">
        <v>4121</v>
      </c>
      <c r="L32" s="263" t="s">
        <v>4121</v>
      </c>
      <c r="M32" s="263" t="s">
        <v>4121</v>
      </c>
      <c r="N32" s="263" t="s">
        <v>4121</v>
      </c>
      <c r="O32" s="263" t="s">
        <v>4121</v>
      </c>
      <c r="P32" s="263" t="s">
        <v>4121</v>
      </c>
      <c r="Q32" s="263" t="s">
        <v>4121</v>
      </c>
      <c r="R32" s="263" t="s">
        <v>4121</v>
      </c>
      <c r="S32" s="263" t="s">
        <v>4121</v>
      </c>
      <c r="T32" s="263" t="s">
        <v>4121</v>
      </c>
      <c r="U32" s="263" t="s">
        <v>4121</v>
      </c>
      <c r="V32" s="263" t="s">
        <v>4121</v>
      </c>
      <c r="W32" s="263" t="s">
        <v>4121</v>
      </c>
      <c r="X32" s="263" t="s">
        <v>4121</v>
      </c>
      <c r="Y32" s="263" t="s">
        <v>4121</v>
      </c>
      <c r="Z32" s="263" t="s">
        <v>4121</v>
      </c>
      <c r="AA32" s="263" t="s">
        <v>4121</v>
      </c>
    </row>
    <row r="33" spans="1:27" x14ac:dyDescent="0.3">
      <c r="A33" s="263">
        <v>511748</v>
      </c>
      <c r="B33" s="268" t="s">
        <v>918</v>
      </c>
      <c r="C33" s="263" t="s">
        <v>4121</v>
      </c>
      <c r="D33" s="263" t="s">
        <v>4121</v>
      </c>
      <c r="E33" s="263" t="s">
        <v>4121</v>
      </c>
      <c r="F33" s="263" t="s">
        <v>4121</v>
      </c>
      <c r="G33" s="263" t="s">
        <v>4121</v>
      </c>
      <c r="H33" s="263" t="s">
        <v>4121</v>
      </c>
      <c r="I33" s="263" t="s">
        <v>4121</v>
      </c>
      <c r="J33" s="263" t="s">
        <v>4121</v>
      </c>
      <c r="K33" s="263" t="s">
        <v>4121</v>
      </c>
      <c r="L33" s="263" t="s">
        <v>4121</v>
      </c>
      <c r="M33" s="263" t="s">
        <v>4121</v>
      </c>
      <c r="N33" s="263" t="s">
        <v>4121</v>
      </c>
      <c r="O33" s="263" t="s">
        <v>4121</v>
      </c>
      <c r="P33" s="263" t="s">
        <v>4121</v>
      </c>
      <c r="Q33" s="263" t="s">
        <v>4121</v>
      </c>
      <c r="R33" s="263" t="s">
        <v>4121</v>
      </c>
      <c r="S33" s="263" t="s">
        <v>4121</v>
      </c>
      <c r="T33" s="263" t="s">
        <v>4121</v>
      </c>
      <c r="U33" s="263" t="s">
        <v>4121</v>
      </c>
      <c r="V33" s="263" t="s">
        <v>4121</v>
      </c>
      <c r="W33" s="263" t="s">
        <v>4121</v>
      </c>
      <c r="X33" s="263" t="s">
        <v>4121</v>
      </c>
      <c r="Y33" s="263" t="s">
        <v>4121</v>
      </c>
      <c r="Z33" s="263" t="s">
        <v>4121</v>
      </c>
      <c r="AA33" s="263" t="s">
        <v>4121</v>
      </c>
    </row>
    <row r="34" spans="1:27" x14ac:dyDescent="0.3">
      <c r="A34" s="263">
        <v>513404</v>
      </c>
      <c r="B34" s="268" t="s">
        <v>918</v>
      </c>
      <c r="C34" s="263" t="s">
        <v>4121</v>
      </c>
      <c r="D34" s="263" t="s">
        <v>4121</v>
      </c>
      <c r="E34" s="263" t="s">
        <v>4121</v>
      </c>
      <c r="F34" s="263" t="s">
        <v>4121</v>
      </c>
      <c r="G34" s="263" t="s">
        <v>4121</v>
      </c>
      <c r="H34" s="263" t="s">
        <v>4121</v>
      </c>
      <c r="I34" s="263" t="s">
        <v>4121</v>
      </c>
      <c r="J34" s="263" t="s">
        <v>4121</v>
      </c>
      <c r="K34" s="263" t="s">
        <v>4121</v>
      </c>
      <c r="L34" s="263" t="s">
        <v>4121</v>
      </c>
      <c r="M34" s="263" t="s">
        <v>4121</v>
      </c>
      <c r="N34" s="263" t="s">
        <v>4121</v>
      </c>
      <c r="O34" s="263" t="s">
        <v>4121</v>
      </c>
      <c r="P34" s="263" t="s">
        <v>4121</v>
      </c>
      <c r="Q34" s="263" t="s">
        <v>4121</v>
      </c>
      <c r="R34" s="263" t="s">
        <v>4121</v>
      </c>
      <c r="S34" s="263" t="s">
        <v>4121</v>
      </c>
      <c r="T34" s="263" t="s">
        <v>4121</v>
      </c>
      <c r="U34" s="263" t="s">
        <v>4121</v>
      </c>
      <c r="V34" s="263" t="s">
        <v>4121</v>
      </c>
      <c r="W34" s="263" t="s">
        <v>4121</v>
      </c>
      <c r="X34" s="263" t="s">
        <v>4121</v>
      </c>
      <c r="Y34" s="263" t="s">
        <v>4121</v>
      </c>
      <c r="Z34" s="263" t="s">
        <v>4121</v>
      </c>
      <c r="AA34" s="263" t="s">
        <v>4121</v>
      </c>
    </row>
    <row r="35" spans="1:27" x14ac:dyDescent="0.3">
      <c r="A35" s="263">
        <v>513550</v>
      </c>
      <c r="B35" s="268" t="s">
        <v>918</v>
      </c>
      <c r="C35" s="263" t="s">
        <v>4121</v>
      </c>
      <c r="D35" s="263" t="s">
        <v>4121</v>
      </c>
      <c r="E35" s="263" t="s">
        <v>4121</v>
      </c>
      <c r="F35" s="263" t="s">
        <v>4121</v>
      </c>
      <c r="G35" s="263" t="s">
        <v>4121</v>
      </c>
      <c r="H35" s="263" t="s">
        <v>4121</v>
      </c>
      <c r="I35" s="263" t="s">
        <v>4121</v>
      </c>
      <c r="J35" s="263" t="s">
        <v>4121</v>
      </c>
      <c r="K35" s="263" t="s">
        <v>4121</v>
      </c>
      <c r="L35" s="263" t="s">
        <v>4121</v>
      </c>
      <c r="M35" s="263" t="s">
        <v>4121</v>
      </c>
      <c r="N35" s="263" t="s">
        <v>4121</v>
      </c>
      <c r="O35" s="263" t="s">
        <v>4121</v>
      </c>
      <c r="P35" s="263" t="s">
        <v>4121</v>
      </c>
      <c r="Q35" s="263" t="s">
        <v>4121</v>
      </c>
      <c r="R35" s="263" t="s">
        <v>4121</v>
      </c>
      <c r="S35" s="263" t="s">
        <v>4121</v>
      </c>
      <c r="T35" s="263" t="s">
        <v>4121</v>
      </c>
      <c r="U35" s="263" t="s">
        <v>4121</v>
      </c>
      <c r="V35" s="263" t="s">
        <v>4121</v>
      </c>
      <c r="W35" s="263" t="s">
        <v>4121</v>
      </c>
      <c r="X35" s="263" t="s">
        <v>4121</v>
      </c>
      <c r="Y35" s="263" t="s">
        <v>4121</v>
      </c>
      <c r="Z35" s="263" t="s">
        <v>4121</v>
      </c>
      <c r="AA35" s="263" t="s">
        <v>4121</v>
      </c>
    </row>
    <row r="36" spans="1:27" x14ac:dyDescent="0.3">
      <c r="A36" s="263">
        <v>513898</v>
      </c>
      <c r="B36" s="268" t="s">
        <v>918</v>
      </c>
      <c r="C36" s="263" t="s">
        <v>4121</v>
      </c>
      <c r="D36" s="263" t="s">
        <v>4121</v>
      </c>
      <c r="E36" s="263" t="s">
        <v>4121</v>
      </c>
      <c r="F36" s="263" t="s">
        <v>4121</v>
      </c>
      <c r="G36" s="263" t="s">
        <v>4121</v>
      </c>
      <c r="H36" s="263" t="s">
        <v>4121</v>
      </c>
      <c r="I36" s="263" t="s">
        <v>4121</v>
      </c>
      <c r="J36" s="263" t="s">
        <v>4121</v>
      </c>
      <c r="K36" s="263" t="s">
        <v>4121</v>
      </c>
      <c r="L36" s="263" t="s">
        <v>4121</v>
      </c>
      <c r="M36" s="263" t="s">
        <v>4121</v>
      </c>
      <c r="N36" s="263" t="s">
        <v>4121</v>
      </c>
      <c r="O36" s="263" t="s">
        <v>4121</v>
      </c>
      <c r="P36" s="263" t="s">
        <v>4121</v>
      </c>
      <c r="Q36" s="263" t="s">
        <v>4121</v>
      </c>
      <c r="R36" s="263" t="s">
        <v>4121</v>
      </c>
      <c r="S36" s="263" t="s">
        <v>4121</v>
      </c>
      <c r="T36" s="263" t="s">
        <v>4121</v>
      </c>
      <c r="U36" s="263" t="s">
        <v>4121</v>
      </c>
      <c r="V36" s="263" t="s">
        <v>4121</v>
      </c>
      <c r="W36" s="263" t="s">
        <v>4121</v>
      </c>
      <c r="X36" s="263" t="s">
        <v>4121</v>
      </c>
      <c r="Y36" s="263" t="s">
        <v>4121</v>
      </c>
      <c r="Z36" s="263" t="s">
        <v>4121</v>
      </c>
      <c r="AA36" s="263" t="s">
        <v>4121</v>
      </c>
    </row>
    <row r="37" spans="1:27" x14ac:dyDescent="0.3">
      <c r="A37" s="263">
        <v>514619</v>
      </c>
      <c r="B37" s="268" t="s">
        <v>918</v>
      </c>
      <c r="C37" s="263" t="s">
        <v>4121</v>
      </c>
      <c r="D37" s="263" t="s">
        <v>4121</v>
      </c>
      <c r="E37" s="263" t="s">
        <v>4121</v>
      </c>
      <c r="F37" s="263" t="s">
        <v>4121</v>
      </c>
      <c r="G37" s="263" t="s">
        <v>4121</v>
      </c>
      <c r="H37" s="263" t="s">
        <v>4121</v>
      </c>
      <c r="I37" s="263" t="s">
        <v>4121</v>
      </c>
      <c r="J37" s="263" t="s">
        <v>4121</v>
      </c>
      <c r="K37" s="263" t="s">
        <v>4121</v>
      </c>
      <c r="L37" s="263" t="s">
        <v>4121</v>
      </c>
      <c r="M37" s="263" t="s">
        <v>4121</v>
      </c>
      <c r="N37" s="263" t="s">
        <v>4121</v>
      </c>
      <c r="O37" s="263" t="s">
        <v>4121</v>
      </c>
      <c r="P37" s="263" t="s">
        <v>4121</v>
      </c>
      <c r="Q37" s="263" t="s">
        <v>4121</v>
      </c>
      <c r="R37" s="263" t="s">
        <v>4121</v>
      </c>
      <c r="S37" s="263" t="s">
        <v>4121</v>
      </c>
      <c r="T37" s="263" t="s">
        <v>4121</v>
      </c>
      <c r="U37" s="263" t="s">
        <v>4121</v>
      </c>
      <c r="V37" s="263" t="s">
        <v>4121</v>
      </c>
      <c r="W37" s="263" t="s">
        <v>4121</v>
      </c>
      <c r="X37" s="263" t="s">
        <v>4121</v>
      </c>
      <c r="Y37" s="263" t="s">
        <v>4121</v>
      </c>
      <c r="Z37" s="263" t="s">
        <v>4121</v>
      </c>
      <c r="AA37" s="263" t="s">
        <v>4121</v>
      </c>
    </row>
    <row r="38" spans="1:27" x14ac:dyDescent="0.3">
      <c r="A38" s="263">
        <v>514926</v>
      </c>
      <c r="B38" s="268" t="s">
        <v>918</v>
      </c>
      <c r="C38" s="263" t="s">
        <v>4121</v>
      </c>
      <c r="D38" s="263" t="s">
        <v>4121</v>
      </c>
      <c r="E38" s="263" t="s">
        <v>4121</v>
      </c>
      <c r="F38" s="263" t="s">
        <v>4121</v>
      </c>
      <c r="G38" s="263" t="s">
        <v>4121</v>
      </c>
      <c r="H38" s="263" t="s">
        <v>4121</v>
      </c>
      <c r="I38" s="263" t="s">
        <v>4121</v>
      </c>
      <c r="J38" s="263" t="s">
        <v>4121</v>
      </c>
      <c r="K38" s="263" t="s">
        <v>4121</v>
      </c>
      <c r="L38" s="263" t="s">
        <v>4121</v>
      </c>
      <c r="M38" s="263" t="s">
        <v>4121</v>
      </c>
      <c r="N38" s="263" t="s">
        <v>4121</v>
      </c>
      <c r="O38" s="263" t="s">
        <v>4121</v>
      </c>
      <c r="P38" s="263" t="s">
        <v>4121</v>
      </c>
      <c r="Q38" s="263" t="s">
        <v>4121</v>
      </c>
      <c r="R38" s="263" t="s">
        <v>4121</v>
      </c>
      <c r="S38" s="263" t="s">
        <v>4121</v>
      </c>
      <c r="T38" s="263" t="s">
        <v>4121</v>
      </c>
      <c r="U38" s="263" t="s">
        <v>4121</v>
      </c>
      <c r="V38" s="263" t="s">
        <v>4121</v>
      </c>
      <c r="W38" s="263" t="s">
        <v>4121</v>
      </c>
      <c r="X38" s="263" t="s">
        <v>4121</v>
      </c>
      <c r="Y38" s="263" t="s">
        <v>4121</v>
      </c>
      <c r="Z38" s="263" t="s">
        <v>4121</v>
      </c>
      <c r="AA38" s="263" t="s">
        <v>4121</v>
      </c>
    </row>
    <row r="39" spans="1:27" x14ac:dyDescent="0.3">
      <c r="A39" s="263">
        <v>515801</v>
      </c>
      <c r="B39" s="268" t="s">
        <v>918</v>
      </c>
      <c r="C39" s="263" t="s">
        <v>4121</v>
      </c>
      <c r="D39" s="263" t="s">
        <v>4121</v>
      </c>
      <c r="E39" s="263" t="s">
        <v>4121</v>
      </c>
      <c r="F39" s="263" t="s">
        <v>4121</v>
      </c>
      <c r="G39" s="263" t="s">
        <v>4121</v>
      </c>
      <c r="H39" s="263" t="s">
        <v>4121</v>
      </c>
      <c r="I39" s="263" t="s">
        <v>4121</v>
      </c>
      <c r="J39" s="263" t="s">
        <v>4121</v>
      </c>
      <c r="K39" s="263" t="s">
        <v>4121</v>
      </c>
      <c r="L39" s="263" t="s">
        <v>4121</v>
      </c>
      <c r="M39" s="263" t="s">
        <v>4121</v>
      </c>
      <c r="N39" s="263" t="s">
        <v>4121</v>
      </c>
      <c r="O39" s="263" t="s">
        <v>4121</v>
      </c>
      <c r="P39" s="263" t="s">
        <v>4121</v>
      </c>
      <c r="Q39" s="263" t="s">
        <v>4121</v>
      </c>
      <c r="R39" s="263" t="s">
        <v>4121</v>
      </c>
      <c r="S39" s="263" t="s">
        <v>4121</v>
      </c>
      <c r="T39" s="263" t="s">
        <v>4121</v>
      </c>
      <c r="U39" s="263" t="s">
        <v>4121</v>
      </c>
      <c r="V39" s="263" t="s">
        <v>4121</v>
      </c>
      <c r="W39" s="263" t="s">
        <v>4121</v>
      </c>
      <c r="X39" s="263" t="s">
        <v>4121</v>
      </c>
      <c r="Y39" s="263" t="s">
        <v>4121</v>
      </c>
      <c r="Z39" s="263" t="s">
        <v>4121</v>
      </c>
      <c r="AA39" s="263" t="s">
        <v>4121</v>
      </c>
    </row>
    <row r="40" spans="1:27" x14ac:dyDescent="0.3">
      <c r="A40" s="263">
        <v>516059</v>
      </c>
      <c r="B40" s="268" t="s">
        <v>918</v>
      </c>
      <c r="C40" s="263" t="s">
        <v>4121</v>
      </c>
      <c r="D40" s="263" t="s">
        <v>4121</v>
      </c>
      <c r="E40" s="263" t="s">
        <v>4121</v>
      </c>
      <c r="F40" s="263" t="s">
        <v>4121</v>
      </c>
      <c r="G40" s="263" t="s">
        <v>4121</v>
      </c>
      <c r="H40" s="263" t="s">
        <v>4121</v>
      </c>
      <c r="I40" s="263" t="s">
        <v>4121</v>
      </c>
      <c r="J40" s="263" t="s">
        <v>4121</v>
      </c>
      <c r="K40" s="263" t="s">
        <v>4121</v>
      </c>
      <c r="L40" s="263" t="s">
        <v>4121</v>
      </c>
      <c r="M40" s="263" t="s">
        <v>4121</v>
      </c>
      <c r="N40" s="263" t="s">
        <v>4121</v>
      </c>
      <c r="O40" s="263" t="s">
        <v>4121</v>
      </c>
      <c r="P40" s="263" t="s">
        <v>4121</v>
      </c>
      <c r="Q40" s="263" t="s">
        <v>4121</v>
      </c>
      <c r="R40" s="263" t="s">
        <v>4121</v>
      </c>
      <c r="S40" s="263" t="s">
        <v>4121</v>
      </c>
      <c r="T40" s="263" t="s">
        <v>4121</v>
      </c>
      <c r="U40" s="263" t="s">
        <v>4121</v>
      </c>
      <c r="V40" s="263" t="s">
        <v>4121</v>
      </c>
      <c r="W40" s="263" t="s">
        <v>4121</v>
      </c>
      <c r="X40" s="263" t="s">
        <v>4121</v>
      </c>
      <c r="Y40" s="263" t="s">
        <v>4121</v>
      </c>
      <c r="Z40" s="263" t="s">
        <v>4121</v>
      </c>
      <c r="AA40" s="263" t="s">
        <v>4121</v>
      </c>
    </row>
    <row r="41" spans="1:27" x14ac:dyDescent="0.3">
      <c r="A41" s="263">
        <v>521010</v>
      </c>
      <c r="B41" s="268" t="s">
        <v>918</v>
      </c>
      <c r="C41" s="263" t="s">
        <v>4121</v>
      </c>
      <c r="D41" s="263" t="s">
        <v>4121</v>
      </c>
      <c r="E41" s="263" t="s">
        <v>4121</v>
      </c>
      <c r="F41" s="263" t="s">
        <v>4121</v>
      </c>
      <c r="G41" s="263" t="s">
        <v>4121</v>
      </c>
      <c r="H41" s="263" t="s">
        <v>4121</v>
      </c>
      <c r="I41" s="263" t="s">
        <v>4121</v>
      </c>
      <c r="J41" s="263" t="s">
        <v>4121</v>
      </c>
      <c r="K41" s="263" t="s">
        <v>4121</v>
      </c>
      <c r="L41" s="263" t="s">
        <v>4121</v>
      </c>
      <c r="M41" s="263" t="s">
        <v>4121</v>
      </c>
      <c r="N41" s="263" t="s">
        <v>4121</v>
      </c>
      <c r="O41" s="263" t="s">
        <v>4121</v>
      </c>
      <c r="P41" s="263" t="s">
        <v>4121</v>
      </c>
      <c r="Q41" s="263" t="s">
        <v>4121</v>
      </c>
      <c r="R41" s="263" t="s">
        <v>4121</v>
      </c>
      <c r="S41" s="263" t="s">
        <v>4121</v>
      </c>
      <c r="T41" s="263" t="s">
        <v>4121</v>
      </c>
      <c r="U41" s="263" t="s">
        <v>4121</v>
      </c>
      <c r="V41" s="263" t="s">
        <v>4121</v>
      </c>
      <c r="W41" s="263" t="s">
        <v>4121</v>
      </c>
      <c r="X41" s="263" t="s">
        <v>4121</v>
      </c>
      <c r="Y41" s="263" t="s">
        <v>4121</v>
      </c>
      <c r="Z41" s="263" t="s">
        <v>4121</v>
      </c>
      <c r="AA41" s="263" t="s">
        <v>4121</v>
      </c>
    </row>
    <row r="42" spans="1:27" x14ac:dyDescent="0.3">
      <c r="A42" s="263">
        <v>519105</v>
      </c>
      <c r="B42" s="268" t="s">
        <v>918</v>
      </c>
      <c r="C42" s="263" t="s">
        <v>4121</v>
      </c>
      <c r="D42" s="263" t="s">
        <v>4121</v>
      </c>
      <c r="E42" s="263" t="s">
        <v>4121</v>
      </c>
      <c r="F42" s="263" t="s">
        <v>4121</v>
      </c>
      <c r="G42" s="263" t="s">
        <v>4121</v>
      </c>
      <c r="H42" s="263" t="s">
        <v>4121</v>
      </c>
      <c r="I42" s="263" t="s">
        <v>4121</v>
      </c>
      <c r="J42" s="263" t="s">
        <v>4121</v>
      </c>
      <c r="K42" s="263" t="s">
        <v>4121</v>
      </c>
      <c r="L42" s="263" t="s">
        <v>4121</v>
      </c>
      <c r="M42" s="263" t="s">
        <v>4121</v>
      </c>
      <c r="N42" s="263" t="s">
        <v>4121</v>
      </c>
      <c r="O42" s="263" t="s">
        <v>4121</v>
      </c>
      <c r="P42" s="263" t="s">
        <v>4121</v>
      </c>
      <c r="Q42" s="263" t="s">
        <v>4121</v>
      </c>
      <c r="R42" s="263" t="s">
        <v>4121</v>
      </c>
      <c r="S42" s="263" t="s">
        <v>4121</v>
      </c>
      <c r="T42" s="263" t="s">
        <v>4121</v>
      </c>
      <c r="U42" s="263" t="s">
        <v>4121</v>
      </c>
      <c r="V42" s="263" t="s">
        <v>4121</v>
      </c>
      <c r="W42" s="263" t="s">
        <v>4121</v>
      </c>
      <c r="X42" s="263" t="s">
        <v>4121</v>
      </c>
      <c r="Y42" s="263" t="s">
        <v>4121</v>
      </c>
      <c r="Z42" s="263" t="s">
        <v>4121</v>
      </c>
      <c r="AA42" s="263" t="s">
        <v>4121</v>
      </c>
    </row>
    <row r="43" spans="1:27" x14ac:dyDescent="0.3">
      <c r="A43" s="263">
        <v>506253</v>
      </c>
      <c r="B43" s="268" t="s">
        <v>918</v>
      </c>
      <c r="C43" s="263" t="s">
        <v>4121</v>
      </c>
      <c r="D43" s="263" t="s">
        <v>4121</v>
      </c>
      <c r="E43" s="263" t="s">
        <v>4121</v>
      </c>
      <c r="F43" s="263" t="s">
        <v>4121</v>
      </c>
      <c r="G43" s="263" t="s">
        <v>4121</v>
      </c>
      <c r="H43" s="263" t="s">
        <v>4121</v>
      </c>
      <c r="I43" s="263" t="s">
        <v>4121</v>
      </c>
      <c r="J43" s="263" t="s">
        <v>4121</v>
      </c>
      <c r="K43" s="263" t="s">
        <v>4121</v>
      </c>
      <c r="L43" s="263" t="s">
        <v>4121</v>
      </c>
      <c r="M43" s="263" t="s">
        <v>4121</v>
      </c>
      <c r="N43" s="263" t="s">
        <v>4121</v>
      </c>
      <c r="O43" s="263" t="s">
        <v>4121</v>
      </c>
      <c r="P43" s="263" t="s">
        <v>4121</v>
      </c>
      <c r="Q43" s="263" t="s">
        <v>4121</v>
      </c>
      <c r="R43" s="263" t="s">
        <v>4121</v>
      </c>
      <c r="S43" s="263" t="s">
        <v>4121</v>
      </c>
      <c r="T43" s="263" t="s">
        <v>4121</v>
      </c>
      <c r="U43" s="263" t="s">
        <v>4121</v>
      </c>
      <c r="V43" s="263" t="s">
        <v>4121</v>
      </c>
      <c r="W43" s="263" t="s">
        <v>4121</v>
      </c>
      <c r="X43" s="263" t="s">
        <v>4121</v>
      </c>
      <c r="Y43" s="263" t="s">
        <v>4121</v>
      </c>
      <c r="Z43" s="263" t="s">
        <v>4121</v>
      </c>
      <c r="AA43" s="263" t="s">
        <v>4121</v>
      </c>
    </row>
    <row r="44" spans="1:27" x14ac:dyDescent="0.3">
      <c r="A44" s="263">
        <v>517335</v>
      </c>
      <c r="B44" s="268" t="s">
        <v>918</v>
      </c>
      <c r="C44" s="263" t="s">
        <v>4121</v>
      </c>
      <c r="D44" s="263" t="s">
        <v>4121</v>
      </c>
      <c r="E44" s="263" t="s">
        <v>4121</v>
      </c>
      <c r="F44" s="263" t="s">
        <v>4121</v>
      </c>
      <c r="G44" s="263" t="s">
        <v>4121</v>
      </c>
      <c r="H44" s="263" t="s">
        <v>4121</v>
      </c>
      <c r="I44" s="263" t="s">
        <v>4121</v>
      </c>
      <c r="J44" s="263" t="s">
        <v>4121</v>
      </c>
      <c r="K44" s="263" t="s">
        <v>4121</v>
      </c>
      <c r="L44" s="263" t="s">
        <v>4121</v>
      </c>
      <c r="M44" s="263" t="s">
        <v>4121</v>
      </c>
      <c r="N44" s="263" t="s">
        <v>4121</v>
      </c>
      <c r="O44" s="263" t="s">
        <v>4121</v>
      </c>
      <c r="P44" s="263" t="s">
        <v>4121</v>
      </c>
      <c r="Q44" s="263" t="s">
        <v>4121</v>
      </c>
      <c r="R44" s="263" t="s">
        <v>4121</v>
      </c>
      <c r="S44" s="263" t="s">
        <v>4121</v>
      </c>
      <c r="T44" s="263" t="s">
        <v>4121</v>
      </c>
      <c r="U44" s="263" t="s">
        <v>4121</v>
      </c>
      <c r="V44" s="263" t="s">
        <v>4121</v>
      </c>
      <c r="W44" s="263" t="s">
        <v>4121</v>
      </c>
      <c r="X44" s="263" t="s">
        <v>4121</v>
      </c>
      <c r="Y44" s="263" t="s">
        <v>4121</v>
      </c>
      <c r="Z44" s="263" t="s">
        <v>4121</v>
      </c>
      <c r="AA44" s="263" t="s">
        <v>4121</v>
      </c>
    </row>
    <row r="45" spans="1:27" x14ac:dyDescent="0.3">
      <c r="A45" s="263">
        <v>518888</v>
      </c>
      <c r="B45" s="268" t="s">
        <v>918</v>
      </c>
      <c r="C45" s="263" t="s">
        <v>4121</v>
      </c>
      <c r="D45" s="263" t="s">
        <v>4121</v>
      </c>
      <c r="E45" s="263" t="s">
        <v>4121</v>
      </c>
      <c r="F45" s="263" t="s">
        <v>4121</v>
      </c>
      <c r="G45" s="263" t="s">
        <v>4121</v>
      </c>
      <c r="H45" s="263" t="s">
        <v>4121</v>
      </c>
      <c r="I45" s="263" t="s">
        <v>4121</v>
      </c>
      <c r="J45" s="263" t="s">
        <v>4121</v>
      </c>
      <c r="K45" s="263" t="s">
        <v>4121</v>
      </c>
      <c r="L45" s="263" t="s">
        <v>4121</v>
      </c>
      <c r="M45" s="263" t="s">
        <v>4121</v>
      </c>
      <c r="N45" s="263" t="s">
        <v>4121</v>
      </c>
      <c r="O45" s="263" t="s">
        <v>4121</v>
      </c>
      <c r="P45" s="263" t="s">
        <v>4121</v>
      </c>
      <c r="Q45" s="263" t="s">
        <v>4121</v>
      </c>
      <c r="R45" s="263" t="s">
        <v>4121</v>
      </c>
      <c r="S45" s="263" t="s">
        <v>4121</v>
      </c>
      <c r="T45" s="263" t="s">
        <v>4121</v>
      </c>
      <c r="U45" s="263" t="s">
        <v>4121</v>
      </c>
      <c r="V45" s="263" t="s">
        <v>4121</v>
      </c>
      <c r="W45" s="263" t="s">
        <v>4121</v>
      </c>
      <c r="X45" s="263" t="s">
        <v>4121</v>
      </c>
      <c r="Y45" s="263" t="s">
        <v>4121</v>
      </c>
      <c r="Z45" s="263" t="s">
        <v>4121</v>
      </c>
      <c r="AA45" s="263" t="s">
        <v>4121</v>
      </c>
    </row>
    <row r="46" spans="1:27" x14ac:dyDescent="0.3">
      <c r="A46" s="263">
        <v>520428</v>
      </c>
      <c r="B46" s="268" t="s">
        <v>918</v>
      </c>
      <c r="C46" s="263" t="s">
        <v>4121</v>
      </c>
      <c r="D46" s="263" t="s">
        <v>4121</v>
      </c>
      <c r="E46" s="263" t="s">
        <v>4121</v>
      </c>
      <c r="F46" s="263" t="s">
        <v>4121</v>
      </c>
      <c r="G46" s="263" t="s">
        <v>4121</v>
      </c>
      <c r="H46" s="263" t="s">
        <v>4121</v>
      </c>
      <c r="I46" s="263" t="s">
        <v>4121</v>
      </c>
      <c r="J46" s="263" t="s">
        <v>4121</v>
      </c>
      <c r="K46" s="263" t="s">
        <v>4121</v>
      </c>
      <c r="L46" s="263" t="s">
        <v>4121</v>
      </c>
      <c r="M46" s="263" t="s">
        <v>4121</v>
      </c>
      <c r="N46" s="263" t="s">
        <v>4121</v>
      </c>
      <c r="O46" s="263" t="s">
        <v>4121</v>
      </c>
      <c r="P46" s="263" t="s">
        <v>4121</v>
      </c>
      <c r="Q46" s="263" t="s">
        <v>4121</v>
      </c>
      <c r="R46" s="263" t="s">
        <v>4121</v>
      </c>
      <c r="S46" s="263" t="s">
        <v>4121</v>
      </c>
      <c r="T46" s="263" t="s">
        <v>4121</v>
      </c>
      <c r="U46" s="263" t="s">
        <v>4121</v>
      </c>
      <c r="V46" s="263" t="s">
        <v>4121</v>
      </c>
      <c r="W46" s="263" t="s">
        <v>4121</v>
      </c>
      <c r="X46" s="263" t="s">
        <v>4121</v>
      </c>
      <c r="Y46" s="263" t="s">
        <v>4121</v>
      </c>
      <c r="Z46" s="263" t="s">
        <v>4121</v>
      </c>
      <c r="AA46" s="263" t="s">
        <v>4121</v>
      </c>
    </row>
    <row r="47" spans="1:27" x14ac:dyDescent="0.3">
      <c r="A47" s="263">
        <v>517067</v>
      </c>
      <c r="B47" s="268" t="s">
        <v>918</v>
      </c>
      <c r="C47" s="263" t="s">
        <v>4121</v>
      </c>
      <c r="D47" s="263" t="s">
        <v>4121</v>
      </c>
      <c r="E47" s="263" t="s">
        <v>4121</v>
      </c>
      <c r="F47" s="263" t="s">
        <v>4121</v>
      </c>
      <c r="G47" s="263" t="s">
        <v>4121</v>
      </c>
      <c r="H47" s="263" t="s">
        <v>4121</v>
      </c>
      <c r="I47" s="263" t="s">
        <v>4121</v>
      </c>
      <c r="J47" s="263" t="s">
        <v>4121</v>
      </c>
      <c r="K47" s="263" t="s">
        <v>4121</v>
      </c>
      <c r="L47" s="263" t="s">
        <v>4121</v>
      </c>
      <c r="M47" s="263" t="s">
        <v>4121</v>
      </c>
      <c r="N47" s="263" t="s">
        <v>4121</v>
      </c>
      <c r="O47" s="263" t="s">
        <v>4121</v>
      </c>
      <c r="P47" s="263" t="s">
        <v>4121</v>
      </c>
      <c r="Q47" s="263" t="s">
        <v>4121</v>
      </c>
      <c r="R47" s="263" t="s">
        <v>4121</v>
      </c>
      <c r="S47" s="263" t="s">
        <v>4121</v>
      </c>
      <c r="T47" s="263" t="s">
        <v>4121</v>
      </c>
      <c r="U47" s="263" t="s">
        <v>4121</v>
      </c>
      <c r="V47" s="263" t="s">
        <v>4121</v>
      </c>
      <c r="W47" s="263" t="s">
        <v>4121</v>
      </c>
      <c r="X47" s="263" t="s">
        <v>4121</v>
      </c>
      <c r="Y47" s="263" t="s">
        <v>4121</v>
      </c>
      <c r="Z47" s="263" t="s">
        <v>4121</v>
      </c>
      <c r="AA47" s="263" t="s">
        <v>4121</v>
      </c>
    </row>
    <row r="48" spans="1:27" x14ac:dyDescent="0.3">
      <c r="A48" s="263">
        <v>517425</v>
      </c>
      <c r="B48" s="268" t="s">
        <v>918</v>
      </c>
      <c r="C48" s="263" t="s">
        <v>4121</v>
      </c>
      <c r="D48" s="263" t="s">
        <v>4121</v>
      </c>
      <c r="E48" s="263" t="s">
        <v>4121</v>
      </c>
      <c r="F48" s="263" t="s">
        <v>4121</v>
      </c>
      <c r="G48" s="263" t="s">
        <v>4121</v>
      </c>
      <c r="H48" s="263" t="s">
        <v>4121</v>
      </c>
      <c r="I48" s="263" t="s">
        <v>4121</v>
      </c>
      <c r="J48" s="263" t="s">
        <v>4121</v>
      </c>
      <c r="K48" s="263" t="s">
        <v>4121</v>
      </c>
      <c r="L48" s="263" t="s">
        <v>4121</v>
      </c>
      <c r="M48" s="263" t="s">
        <v>4121</v>
      </c>
      <c r="N48" s="263" t="s">
        <v>4121</v>
      </c>
      <c r="O48" s="263" t="s">
        <v>4121</v>
      </c>
      <c r="P48" s="263" t="s">
        <v>4121</v>
      </c>
      <c r="Q48" s="263" t="s">
        <v>4121</v>
      </c>
      <c r="R48" s="263" t="s">
        <v>4121</v>
      </c>
      <c r="S48" s="263" t="s">
        <v>4121</v>
      </c>
      <c r="T48" s="263" t="s">
        <v>4121</v>
      </c>
      <c r="U48" s="263" t="s">
        <v>4121</v>
      </c>
      <c r="V48" s="263" t="s">
        <v>4121</v>
      </c>
      <c r="W48" s="263" t="s">
        <v>4121</v>
      </c>
      <c r="X48" s="263" t="s">
        <v>4121</v>
      </c>
      <c r="Y48" s="263" t="s">
        <v>4121</v>
      </c>
      <c r="Z48" s="263" t="s">
        <v>4121</v>
      </c>
      <c r="AA48" s="263" t="s">
        <v>4121</v>
      </c>
    </row>
    <row r="49" spans="1:27" x14ac:dyDescent="0.3">
      <c r="A49" s="263">
        <v>518775</v>
      </c>
      <c r="B49" s="268" t="s">
        <v>918</v>
      </c>
      <c r="C49" s="263" t="s">
        <v>4121</v>
      </c>
      <c r="D49" s="263" t="s">
        <v>4121</v>
      </c>
      <c r="E49" s="263" t="s">
        <v>4121</v>
      </c>
      <c r="F49" s="263" t="s">
        <v>4121</v>
      </c>
      <c r="G49" s="263" t="s">
        <v>4121</v>
      </c>
      <c r="H49" s="263" t="s">
        <v>4121</v>
      </c>
      <c r="I49" s="263" t="s">
        <v>4121</v>
      </c>
      <c r="J49" s="263" t="s">
        <v>4121</v>
      </c>
      <c r="K49" s="263" t="s">
        <v>4121</v>
      </c>
      <c r="L49" s="263" t="s">
        <v>4121</v>
      </c>
      <c r="M49" s="263" t="s">
        <v>4121</v>
      </c>
      <c r="N49" s="263" t="s">
        <v>4121</v>
      </c>
      <c r="O49" s="263" t="s">
        <v>4121</v>
      </c>
      <c r="P49" s="263" t="s">
        <v>4121</v>
      </c>
      <c r="Q49" s="263" t="s">
        <v>4121</v>
      </c>
      <c r="R49" s="263" t="s">
        <v>4121</v>
      </c>
      <c r="S49" s="263" t="s">
        <v>4121</v>
      </c>
      <c r="T49" s="263" t="s">
        <v>4121</v>
      </c>
      <c r="U49" s="263" t="s">
        <v>4121</v>
      </c>
      <c r="V49" s="263" t="s">
        <v>4121</v>
      </c>
      <c r="W49" s="263" t="s">
        <v>4121</v>
      </c>
      <c r="X49" s="263" t="s">
        <v>4121</v>
      </c>
      <c r="Y49" s="263" t="s">
        <v>4121</v>
      </c>
      <c r="Z49" s="263" t="s">
        <v>4121</v>
      </c>
      <c r="AA49" s="263" t="s">
        <v>4121</v>
      </c>
    </row>
    <row r="50" spans="1:27" x14ac:dyDescent="0.3">
      <c r="A50" s="263">
        <v>520589</v>
      </c>
      <c r="B50" s="268" t="s">
        <v>918</v>
      </c>
      <c r="C50" s="263" t="s">
        <v>4121</v>
      </c>
      <c r="D50" s="263" t="s">
        <v>4121</v>
      </c>
      <c r="E50" s="263" t="s">
        <v>4121</v>
      </c>
      <c r="F50" s="263" t="s">
        <v>4121</v>
      </c>
      <c r="G50" s="263" t="s">
        <v>4121</v>
      </c>
      <c r="H50" s="263" t="s">
        <v>4121</v>
      </c>
      <c r="I50" s="263" t="s">
        <v>4121</v>
      </c>
      <c r="J50" s="263" t="s">
        <v>4121</v>
      </c>
      <c r="K50" s="263" t="s">
        <v>4121</v>
      </c>
      <c r="L50" s="263" t="s">
        <v>4121</v>
      </c>
      <c r="M50" s="263" t="s">
        <v>4121</v>
      </c>
      <c r="N50" s="263" t="s">
        <v>4121</v>
      </c>
      <c r="O50" s="263" t="s">
        <v>4121</v>
      </c>
      <c r="P50" s="263" t="s">
        <v>4121</v>
      </c>
      <c r="Q50" s="263" t="s">
        <v>4121</v>
      </c>
      <c r="R50" s="263" t="s">
        <v>4121</v>
      </c>
      <c r="S50" s="263" t="s">
        <v>4121</v>
      </c>
      <c r="T50" s="263" t="s">
        <v>4121</v>
      </c>
      <c r="U50" s="263" t="s">
        <v>4121</v>
      </c>
      <c r="V50" s="263" t="s">
        <v>4121</v>
      </c>
      <c r="W50" s="263" t="s">
        <v>4121</v>
      </c>
      <c r="X50" s="263" t="s">
        <v>4121</v>
      </c>
      <c r="Y50" s="263" t="s">
        <v>4121</v>
      </c>
      <c r="Z50" s="263" t="s">
        <v>4121</v>
      </c>
      <c r="AA50" s="263" t="s">
        <v>4121</v>
      </c>
    </row>
    <row r="51" spans="1:27" x14ac:dyDescent="0.3">
      <c r="A51" s="263">
        <v>501495</v>
      </c>
      <c r="B51" s="268" t="s">
        <v>918</v>
      </c>
      <c r="C51" s="263" t="s">
        <v>4121</v>
      </c>
      <c r="D51" s="263" t="s">
        <v>4121</v>
      </c>
      <c r="E51" s="263" t="s">
        <v>4121</v>
      </c>
      <c r="F51" s="263" t="s">
        <v>4121</v>
      </c>
      <c r="G51" s="263" t="s">
        <v>4121</v>
      </c>
      <c r="H51" s="263" t="s">
        <v>4121</v>
      </c>
      <c r="I51" s="263" t="s">
        <v>4121</v>
      </c>
      <c r="J51" s="263" t="s">
        <v>4121</v>
      </c>
      <c r="K51" s="263" t="s">
        <v>4121</v>
      </c>
      <c r="L51" s="263" t="s">
        <v>4121</v>
      </c>
      <c r="M51" s="263" t="s">
        <v>4121</v>
      </c>
      <c r="N51" s="263" t="s">
        <v>4121</v>
      </c>
      <c r="O51" s="263" t="s">
        <v>4121</v>
      </c>
      <c r="P51" s="263" t="s">
        <v>4121</v>
      </c>
      <c r="Q51" s="263" t="s">
        <v>4121</v>
      </c>
      <c r="R51" s="263" t="s">
        <v>4121</v>
      </c>
      <c r="S51" s="263" t="s">
        <v>4121</v>
      </c>
      <c r="T51" s="263" t="s">
        <v>4121</v>
      </c>
      <c r="U51" s="263" t="s">
        <v>4121</v>
      </c>
      <c r="V51" s="263" t="s">
        <v>4121</v>
      </c>
      <c r="W51" s="263" t="s">
        <v>4121</v>
      </c>
      <c r="X51" s="263" t="s">
        <v>4121</v>
      </c>
      <c r="Y51" s="263" t="s">
        <v>4121</v>
      </c>
      <c r="Z51" s="263" t="s">
        <v>4121</v>
      </c>
      <c r="AA51" s="263" t="s">
        <v>4121</v>
      </c>
    </row>
    <row r="52" spans="1:27" x14ac:dyDescent="0.3">
      <c r="A52" s="263">
        <v>504131</v>
      </c>
      <c r="B52" s="268" t="s">
        <v>918</v>
      </c>
      <c r="C52" s="263" t="s">
        <v>4121</v>
      </c>
      <c r="D52" s="263" t="s">
        <v>4121</v>
      </c>
      <c r="E52" s="263" t="s">
        <v>4121</v>
      </c>
      <c r="F52" s="263" t="s">
        <v>4121</v>
      </c>
      <c r="G52" s="263" t="s">
        <v>4121</v>
      </c>
      <c r="H52" s="263" t="s">
        <v>4121</v>
      </c>
      <c r="I52" s="263" t="s">
        <v>4121</v>
      </c>
      <c r="J52" s="263" t="s">
        <v>4121</v>
      </c>
      <c r="K52" s="263" t="s">
        <v>4121</v>
      </c>
      <c r="L52" s="263" t="s">
        <v>4121</v>
      </c>
      <c r="M52" s="263" t="s">
        <v>4121</v>
      </c>
      <c r="N52" s="263" t="s">
        <v>4121</v>
      </c>
      <c r="O52" s="263" t="s">
        <v>4121</v>
      </c>
      <c r="P52" s="263" t="s">
        <v>4121</v>
      </c>
      <c r="Q52" s="263" t="s">
        <v>4121</v>
      </c>
      <c r="R52" s="263" t="s">
        <v>4121</v>
      </c>
      <c r="S52" s="263" t="s">
        <v>4121</v>
      </c>
      <c r="T52" s="263" t="s">
        <v>4121</v>
      </c>
      <c r="U52" s="263" t="s">
        <v>4121</v>
      </c>
      <c r="V52" s="263" t="s">
        <v>4121</v>
      </c>
      <c r="W52" s="263" t="s">
        <v>4121</v>
      </c>
      <c r="X52" s="263" t="s">
        <v>4121</v>
      </c>
      <c r="Y52" s="263" t="s">
        <v>4121</v>
      </c>
      <c r="Z52" s="263" t="s">
        <v>4121</v>
      </c>
      <c r="AA52" s="263" t="s">
        <v>4121</v>
      </c>
    </row>
    <row r="53" spans="1:27" x14ac:dyDescent="0.3">
      <c r="A53" s="263">
        <v>507686</v>
      </c>
      <c r="B53" s="268" t="s">
        <v>918</v>
      </c>
      <c r="C53" s="263" t="s">
        <v>4121</v>
      </c>
      <c r="D53" s="263" t="s">
        <v>4121</v>
      </c>
      <c r="E53" s="263" t="s">
        <v>4121</v>
      </c>
      <c r="F53" s="263" t="s">
        <v>4121</v>
      </c>
      <c r="G53" s="263" t="s">
        <v>4121</v>
      </c>
      <c r="H53" s="263" t="s">
        <v>4121</v>
      </c>
      <c r="I53" s="263" t="s">
        <v>4121</v>
      </c>
      <c r="J53" s="263" t="s">
        <v>4121</v>
      </c>
      <c r="K53" s="263" t="s">
        <v>4121</v>
      </c>
      <c r="L53" s="263" t="s">
        <v>4121</v>
      </c>
      <c r="M53" s="263" t="s">
        <v>4121</v>
      </c>
      <c r="N53" s="263" t="s">
        <v>4121</v>
      </c>
      <c r="O53" s="263" t="s">
        <v>4121</v>
      </c>
      <c r="P53" s="263" t="s">
        <v>4121</v>
      </c>
      <c r="Q53" s="263" t="s">
        <v>4121</v>
      </c>
      <c r="R53" s="263" t="s">
        <v>4121</v>
      </c>
      <c r="S53" s="263" t="s">
        <v>4121</v>
      </c>
      <c r="T53" s="263" t="s">
        <v>4121</v>
      </c>
      <c r="U53" s="263" t="s">
        <v>4121</v>
      </c>
      <c r="V53" s="263" t="s">
        <v>4121</v>
      </c>
      <c r="W53" s="263" t="s">
        <v>4121</v>
      </c>
      <c r="X53" s="263" t="s">
        <v>4121</v>
      </c>
      <c r="Y53" s="263" t="s">
        <v>4121</v>
      </c>
      <c r="Z53" s="263" t="s">
        <v>4121</v>
      </c>
      <c r="AA53" s="263" t="s">
        <v>4121</v>
      </c>
    </row>
    <row r="54" spans="1:27" x14ac:dyDescent="0.3">
      <c r="A54" s="263">
        <v>508212</v>
      </c>
      <c r="B54" s="268" t="s">
        <v>918</v>
      </c>
      <c r="C54" s="263" t="s">
        <v>4121</v>
      </c>
      <c r="D54" s="263" t="s">
        <v>4121</v>
      </c>
      <c r="E54" s="263" t="s">
        <v>4121</v>
      </c>
      <c r="F54" s="263" t="s">
        <v>4121</v>
      </c>
      <c r="G54" s="263" t="s">
        <v>4121</v>
      </c>
      <c r="H54" s="263" t="s">
        <v>4121</v>
      </c>
      <c r="I54" s="263" t="s">
        <v>4121</v>
      </c>
      <c r="J54" s="263" t="s">
        <v>4121</v>
      </c>
      <c r="K54" s="263" t="s">
        <v>4121</v>
      </c>
      <c r="L54" s="263" t="s">
        <v>4121</v>
      </c>
      <c r="M54" s="263" t="s">
        <v>4121</v>
      </c>
      <c r="N54" s="263" t="s">
        <v>4121</v>
      </c>
      <c r="O54" s="263" t="s">
        <v>4121</v>
      </c>
      <c r="P54" s="263" t="s">
        <v>4121</v>
      </c>
      <c r="Q54" s="263" t="s">
        <v>4121</v>
      </c>
      <c r="R54" s="263" t="s">
        <v>4121</v>
      </c>
      <c r="S54" s="263" t="s">
        <v>4121</v>
      </c>
      <c r="T54" s="263" t="s">
        <v>4121</v>
      </c>
      <c r="U54" s="263" t="s">
        <v>4121</v>
      </c>
      <c r="V54" s="263" t="s">
        <v>4121</v>
      </c>
      <c r="W54" s="263" t="s">
        <v>4121</v>
      </c>
      <c r="X54" s="263" t="s">
        <v>4121</v>
      </c>
      <c r="Y54" s="263" t="s">
        <v>4121</v>
      </c>
      <c r="Z54" s="263" t="s">
        <v>4121</v>
      </c>
      <c r="AA54" s="263" t="s">
        <v>4121</v>
      </c>
    </row>
    <row r="55" spans="1:27" x14ac:dyDescent="0.3">
      <c r="A55" s="263">
        <v>509402</v>
      </c>
      <c r="B55" s="268" t="s">
        <v>918</v>
      </c>
      <c r="C55" s="263" t="s">
        <v>4121</v>
      </c>
      <c r="D55" s="263" t="s">
        <v>4121</v>
      </c>
      <c r="E55" s="263" t="s">
        <v>4121</v>
      </c>
      <c r="F55" s="263" t="s">
        <v>4121</v>
      </c>
      <c r="G55" s="263" t="s">
        <v>4121</v>
      </c>
      <c r="H55" s="263" t="s">
        <v>4121</v>
      </c>
      <c r="I55" s="263" t="s">
        <v>4121</v>
      </c>
      <c r="J55" s="263" t="s">
        <v>4121</v>
      </c>
      <c r="K55" s="263" t="s">
        <v>4121</v>
      </c>
      <c r="L55" s="263" t="s">
        <v>4121</v>
      </c>
      <c r="M55" s="263" t="s">
        <v>4121</v>
      </c>
      <c r="N55" s="263" t="s">
        <v>4121</v>
      </c>
      <c r="O55" s="263" t="s">
        <v>4121</v>
      </c>
      <c r="P55" s="263" t="s">
        <v>4121</v>
      </c>
      <c r="Q55" s="263" t="s">
        <v>4121</v>
      </c>
      <c r="R55" s="263" t="s">
        <v>4121</v>
      </c>
      <c r="S55" s="263" t="s">
        <v>4121</v>
      </c>
      <c r="T55" s="263" t="s">
        <v>4121</v>
      </c>
      <c r="U55" s="263" t="s">
        <v>4121</v>
      </c>
      <c r="V55" s="263" t="s">
        <v>4121</v>
      </c>
      <c r="W55" s="263" t="s">
        <v>4121</v>
      </c>
      <c r="X55" s="263" t="s">
        <v>4121</v>
      </c>
      <c r="Y55" s="263" t="s">
        <v>4121</v>
      </c>
      <c r="Z55" s="263" t="s">
        <v>4121</v>
      </c>
      <c r="AA55" s="263" t="s">
        <v>4121</v>
      </c>
    </row>
    <row r="56" spans="1:27" x14ac:dyDescent="0.3">
      <c r="A56" s="263">
        <v>509596</v>
      </c>
      <c r="B56" s="268" t="s">
        <v>918</v>
      </c>
      <c r="C56" s="263" t="s">
        <v>4121</v>
      </c>
      <c r="D56" s="263" t="s">
        <v>4121</v>
      </c>
      <c r="E56" s="263" t="s">
        <v>4121</v>
      </c>
      <c r="F56" s="263" t="s">
        <v>4121</v>
      </c>
      <c r="G56" s="263" t="s">
        <v>4121</v>
      </c>
      <c r="H56" s="263" t="s">
        <v>4121</v>
      </c>
      <c r="I56" s="263" t="s">
        <v>4121</v>
      </c>
      <c r="J56" s="263" t="s">
        <v>4121</v>
      </c>
      <c r="K56" s="263" t="s">
        <v>4121</v>
      </c>
      <c r="L56" s="263" t="s">
        <v>4121</v>
      </c>
      <c r="M56" s="263" t="s">
        <v>4121</v>
      </c>
      <c r="N56" s="263" t="s">
        <v>4121</v>
      </c>
      <c r="O56" s="263" t="s">
        <v>4121</v>
      </c>
      <c r="P56" s="263" t="s">
        <v>4121</v>
      </c>
      <c r="Q56" s="263" t="s">
        <v>4121</v>
      </c>
      <c r="R56" s="263" t="s">
        <v>4121</v>
      </c>
      <c r="S56" s="263" t="s">
        <v>4121</v>
      </c>
      <c r="T56" s="263" t="s">
        <v>4121</v>
      </c>
      <c r="U56" s="263" t="s">
        <v>4121</v>
      </c>
      <c r="V56" s="263" t="s">
        <v>4121</v>
      </c>
      <c r="W56" s="263" t="s">
        <v>4121</v>
      </c>
      <c r="X56" s="263" t="s">
        <v>4121</v>
      </c>
      <c r="Y56" s="263" t="s">
        <v>4121</v>
      </c>
      <c r="Z56" s="263" t="s">
        <v>4121</v>
      </c>
      <c r="AA56" s="263" t="s">
        <v>4121</v>
      </c>
    </row>
    <row r="57" spans="1:27" x14ac:dyDescent="0.3">
      <c r="A57" s="263">
        <v>511013</v>
      </c>
      <c r="B57" s="268" t="s">
        <v>918</v>
      </c>
      <c r="C57" s="263" t="s">
        <v>4121</v>
      </c>
      <c r="D57" s="263" t="s">
        <v>4121</v>
      </c>
      <c r="E57" s="263" t="s">
        <v>4121</v>
      </c>
      <c r="F57" s="263" t="s">
        <v>4121</v>
      </c>
      <c r="G57" s="263" t="s">
        <v>4121</v>
      </c>
      <c r="H57" s="263" t="s">
        <v>4121</v>
      </c>
      <c r="I57" s="263" t="s">
        <v>4121</v>
      </c>
      <c r="J57" s="263" t="s">
        <v>4121</v>
      </c>
      <c r="K57" s="263" t="s">
        <v>4121</v>
      </c>
      <c r="L57" s="263" t="s">
        <v>4121</v>
      </c>
      <c r="M57" s="263" t="s">
        <v>4121</v>
      </c>
      <c r="N57" s="263" t="s">
        <v>4121</v>
      </c>
      <c r="O57" s="263" t="s">
        <v>4121</v>
      </c>
      <c r="P57" s="263" t="s">
        <v>4121</v>
      </c>
      <c r="Q57" s="263" t="s">
        <v>4121</v>
      </c>
      <c r="R57" s="263" t="s">
        <v>4121</v>
      </c>
      <c r="S57" s="263" t="s">
        <v>4121</v>
      </c>
      <c r="T57" s="263" t="s">
        <v>4121</v>
      </c>
      <c r="U57" s="263" t="s">
        <v>4121</v>
      </c>
      <c r="V57" s="263" t="s">
        <v>4121</v>
      </c>
      <c r="W57" s="263" t="s">
        <v>4121</v>
      </c>
      <c r="X57" s="263" t="s">
        <v>4121</v>
      </c>
      <c r="Y57" s="263" t="s">
        <v>4121</v>
      </c>
      <c r="Z57" s="263" t="s">
        <v>4121</v>
      </c>
      <c r="AA57" s="263" t="s">
        <v>4121</v>
      </c>
    </row>
    <row r="58" spans="1:27" x14ac:dyDescent="0.3">
      <c r="A58" s="263">
        <v>513716</v>
      </c>
      <c r="B58" s="268" t="s">
        <v>918</v>
      </c>
      <c r="C58" s="263" t="s">
        <v>4121</v>
      </c>
      <c r="D58" s="263" t="s">
        <v>4121</v>
      </c>
      <c r="E58" s="263" t="s">
        <v>4121</v>
      </c>
      <c r="F58" s="263" t="s">
        <v>4121</v>
      </c>
      <c r="G58" s="263" t="s">
        <v>4121</v>
      </c>
      <c r="H58" s="263" t="s">
        <v>4121</v>
      </c>
      <c r="I58" s="263" t="s">
        <v>4121</v>
      </c>
      <c r="J58" s="263" t="s">
        <v>4121</v>
      </c>
      <c r="K58" s="263" t="s">
        <v>4121</v>
      </c>
      <c r="L58" s="263" t="s">
        <v>4121</v>
      </c>
      <c r="M58" s="263" t="s">
        <v>4121</v>
      </c>
      <c r="N58" s="263" t="s">
        <v>4121</v>
      </c>
      <c r="O58" s="263" t="s">
        <v>4121</v>
      </c>
      <c r="P58" s="263" t="s">
        <v>4121</v>
      </c>
      <c r="Q58" s="263" t="s">
        <v>4121</v>
      </c>
      <c r="R58" s="263" t="s">
        <v>4121</v>
      </c>
      <c r="S58" s="263" t="s">
        <v>4121</v>
      </c>
      <c r="T58" s="263" t="s">
        <v>4121</v>
      </c>
      <c r="U58" s="263" t="s">
        <v>4121</v>
      </c>
      <c r="V58" s="263" t="s">
        <v>4121</v>
      </c>
      <c r="W58" s="263" t="s">
        <v>4121</v>
      </c>
      <c r="X58" s="263" t="s">
        <v>4121</v>
      </c>
      <c r="Y58" s="263" t="s">
        <v>4121</v>
      </c>
      <c r="Z58" s="263" t="s">
        <v>4121</v>
      </c>
      <c r="AA58" s="263" t="s">
        <v>4121</v>
      </c>
    </row>
    <row r="59" spans="1:27" x14ac:dyDescent="0.3">
      <c r="A59" s="263">
        <v>513727</v>
      </c>
      <c r="B59" s="268" t="s">
        <v>918</v>
      </c>
      <c r="C59" s="263" t="s">
        <v>4121</v>
      </c>
      <c r="D59" s="263" t="s">
        <v>4121</v>
      </c>
      <c r="E59" s="263" t="s">
        <v>4121</v>
      </c>
      <c r="F59" s="263" t="s">
        <v>4121</v>
      </c>
      <c r="G59" s="263" t="s">
        <v>4121</v>
      </c>
      <c r="H59" s="263" t="s">
        <v>4121</v>
      </c>
      <c r="I59" s="263" t="s">
        <v>4121</v>
      </c>
      <c r="J59" s="263" t="s">
        <v>4121</v>
      </c>
      <c r="K59" s="263" t="s">
        <v>4121</v>
      </c>
      <c r="L59" s="263" t="s">
        <v>4121</v>
      </c>
      <c r="M59" s="263" t="s">
        <v>4121</v>
      </c>
      <c r="N59" s="263" t="s">
        <v>4121</v>
      </c>
      <c r="O59" s="263" t="s">
        <v>4121</v>
      </c>
      <c r="P59" s="263" t="s">
        <v>4121</v>
      </c>
      <c r="Q59" s="263" t="s">
        <v>4121</v>
      </c>
      <c r="R59" s="263" t="s">
        <v>4121</v>
      </c>
      <c r="S59" s="263" t="s">
        <v>4121</v>
      </c>
      <c r="T59" s="263" t="s">
        <v>4121</v>
      </c>
      <c r="U59" s="263" t="s">
        <v>4121</v>
      </c>
      <c r="V59" s="263" t="s">
        <v>4121</v>
      </c>
      <c r="W59" s="263" t="s">
        <v>4121</v>
      </c>
      <c r="X59" s="263" t="s">
        <v>4121</v>
      </c>
      <c r="Y59" s="263" t="s">
        <v>4121</v>
      </c>
      <c r="Z59" s="263" t="s">
        <v>4121</v>
      </c>
      <c r="AA59" s="263" t="s">
        <v>4121</v>
      </c>
    </row>
    <row r="60" spans="1:27" x14ac:dyDescent="0.3">
      <c r="A60" s="263">
        <v>514612</v>
      </c>
      <c r="B60" s="268" t="s">
        <v>918</v>
      </c>
      <c r="C60" s="263" t="s">
        <v>4121</v>
      </c>
      <c r="D60" s="263" t="s">
        <v>4121</v>
      </c>
      <c r="E60" s="263" t="s">
        <v>4121</v>
      </c>
      <c r="F60" s="263" t="s">
        <v>4121</v>
      </c>
      <c r="G60" s="263" t="s">
        <v>4121</v>
      </c>
      <c r="H60" s="263" t="s">
        <v>4121</v>
      </c>
      <c r="I60" s="263" t="s">
        <v>4121</v>
      </c>
      <c r="J60" s="263" t="s">
        <v>4121</v>
      </c>
      <c r="K60" s="263" t="s">
        <v>4121</v>
      </c>
      <c r="L60" s="263" t="s">
        <v>4121</v>
      </c>
      <c r="M60" s="263" t="s">
        <v>4121</v>
      </c>
      <c r="N60" s="263" t="s">
        <v>4121</v>
      </c>
      <c r="O60" s="263" t="s">
        <v>4121</v>
      </c>
      <c r="P60" s="263" t="s">
        <v>4121</v>
      </c>
      <c r="Q60" s="263" t="s">
        <v>4121</v>
      </c>
      <c r="R60" s="263" t="s">
        <v>4121</v>
      </c>
      <c r="S60" s="263" t="s">
        <v>4121</v>
      </c>
      <c r="T60" s="263" t="s">
        <v>4121</v>
      </c>
      <c r="U60" s="263" t="s">
        <v>4121</v>
      </c>
      <c r="V60" s="263" t="s">
        <v>4121</v>
      </c>
      <c r="W60" s="263" t="s">
        <v>4121</v>
      </c>
      <c r="X60" s="263" t="s">
        <v>4121</v>
      </c>
      <c r="Y60" s="263" t="s">
        <v>4121</v>
      </c>
      <c r="Z60" s="263" t="s">
        <v>4121</v>
      </c>
      <c r="AA60" s="263" t="s">
        <v>4121</v>
      </c>
    </row>
    <row r="61" spans="1:27" x14ac:dyDescent="0.3">
      <c r="A61" s="263">
        <v>515908</v>
      </c>
      <c r="B61" s="268" t="s">
        <v>918</v>
      </c>
      <c r="C61" s="263" t="s">
        <v>4121</v>
      </c>
      <c r="D61" s="263" t="s">
        <v>4121</v>
      </c>
      <c r="E61" s="263" t="s">
        <v>4121</v>
      </c>
      <c r="F61" s="263" t="s">
        <v>4121</v>
      </c>
      <c r="G61" s="263" t="s">
        <v>4121</v>
      </c>
      <c r="H61" s="263" t="s">
        <v>4121</v>
      </c>
      <c r="I61" s="263" t="s">
        <v>4121</v>
      </c>
      <c r="J61" s="263" t="s">
        <v>4121</v>
      </c>
      <c r="K61" s="263" t="s">
        <v>4121</v>
      </c>
      <c r="L61" s="263" t="s">
        <v>4121</v>
      </c>
      <c r="M61" s="263" t="s">
        <v>4121</v>
      </c>
      <c r="N61" s="263" t="s">
        <v>4121</v>
      </c>
      <c r="O61" s="263" t="s">
        <v>4121</v>
      </c>
      <c r="P61" s="263" t="s">
        <v>4121</v>
      </c>
      <c r="Q61" s="263" t="s">
        <v>4121</v>
      </c>
      <c r="R61" s="263" t="s">
        <v>4121</v>
      </c>
      <c r="S61" s="263" t="s">
        <v>4121</v>
      </c>
      <c r="T61" s="263" t="s">
        <v>4121</v>
      </c>
      <c r="U61" s="263" t="s">
        <v>4121</v>
      </c>
      <c r="V61" s="263" t="s">
        <v>4121</v>
      </c>
      <c r="W61" s="263" t="s">
        <v>4121</v>
      </c>
      <c r="X61" s="263" t="s">
        <v>4121</v>
      </c>
      <c r="Y61" s="263" t="s">
        <v>4121</v>
      </c>
      <c r="Z61" s="263" t="s">
        <v>4121</v>
      </c>
      <c r="AA61" s="263" t="s">
        <v>4121</v>
      </c>
    </row>
    <row r="62" spans="1:27" x14ac:dyDescent="0.3">
      <c r="A62" s="263">
        <v>516100</v>
      </c>
      <c r="B62" s="268" t="s">
        <v>918</v>
      </c>
      <c r="C62" s="263" t="s">
        <v>4121</v>
      </c>
      <c r="D62" s="263" t="s">
        <v>4121</v>
      </c>
      <c r="E62" s="263" t="s">
        <v>4121</v>
      </c>
      <c r="F62" s="263" t="s">
        <v>4121</v>
      </c>
      <c r="G62" s="263" t="s">
        <v>4121</v>
      </c>
      <c r="H62" s="263" t="s">
        <v>4121</v>
      </c>
      <c r="I62" s="263" t="s">
        <v>4121</v>
      </c>
      <c r="J62" s="263" t="s">
        <v>4121</v>
      </c>
      <c r="K62" s="263" t="s">
        <v>4121</v>
      </c>
      <c r="L62" s="263" t="s">
        <v>4121</v>
      </c>
      <c r="M62" s="263" t="s">
        <v>4121</v>
      </c>
      <c r="N62" s="263" t="s">
        <v>4121</v>
      </c>
      <c r="O62" s="263" t="s">
        <v>4121</v>
      </c>
      <c r="P62" s="263" t="s">
        <v>4121</v>
      </c>
      <c r="Q62" s="263" t="s">
        <v>4121</v>
      </c>
      <c r="R62" s="263" t="s">
        <v>4121</v>
      </c>
      <c r="S62" s="263" t="s">
        <v>4121</v>
      </c>
      <c r="T62" s="263" t="s">
        <v>4121</v>
      </c>
      <c r="U62" s="263" t="s">
        <v>4121</v>
      </c>
      <c r="V62" s="263" t="s">
        <v>4121</v>
      </c>
      <c r="W62" s="263" t="s">
        <v>4121</v>
      </c>
      <c r="X62" s="263" t="s">
        <v>4121</v>
      </c>
      <c r="Y62" s="263" t="s">
        <v>4121</v>
      </c>
      <c r="Z62" s="263" t="s">
        <v>4121</v>
      </c>
      <c r="AA62" s="263" t="s">
        <v>4121</v>
      </c>
    </row>
    <row r="63" spans="1:27" x14ac:dyDescent="0.3">
      <c r="A63" s="263">
        <v>516447</v>
      </c>
      <c r="B63" s="268" t="s">
        <v>918</v>
      </c>
      <c r="C63" s="263" t="s">
        <v>4121</v>
      </c>
      <c r="D63" s="263" t="s">
        <v>4121</v>
      </c>
      <c r="E63" s="263" t="s">
        <v>4121</v>
      </c>
      <c r="F63" s="263" t="s">
        <v>4121</v>
      </c>
      <c r="G63" s="263" t="s">
        <v>4121</v>
      </c>
      <c r="H63" s="263" t="s">
        <v>4121</v>
      </c>
      <c r="I63" s="263" t="s">
        <v>4121</v>
      </c>
      <c r="J63" s="263" t="s">
        <v>4121</v>
      </c>
      <c r="K63" s="263" t="s">
        <v>4121</v>
      </c>
      <c r="L63" s="263" t="s">
        <v>4121</v>
      </c>
      <c r="M63" s="263" t="s">
        <v>4121</v>
      </c>
      <c r="N63" s="263" t="s">
        <v>4121</v>
      </c>
      <c r="O63" s="263" t="s">
        <v>4121</v>
      </c>
      <c r="P63" s="263" t="s">
        <v>4121</v>
      </c>
      <c r="Q63" s="263" t="s">
        <v>4121</v>
      </c>
      <c r="R63" s="263" t="s">
        <v>4121</v>
      </c>
      <c r="S63" s="263" t="s">
        <v>4121</v>
      </c>
      <c r="T63" s="263" t="s">
        <v>4121</v>
      </c>
      <c r="U63" s="263" t="s">
        <v>4121</v>
      </c>
      <c r="V63" s="263" t="s">
        <v>4121</v>
      </c>
      <c r="W63" s="263" t="s">
        <v>4121</v>
      </c>
      <c r="X63" s="263" t="s">
        <v>4121</v>
      </c>
      <c r="Y63" s="263" t="s">
        <v>4121</v>
      </c>
      <c r="Z63" s="263" t="s">
        <v>4121</v>
      </c>
      <c r="AA63" s="263" t="s">
        <v>4121</v>
      </c>
    </row>
    <row r="64" spans="1:27" x14ac:dyDescent="0.3">
      <c r="A64" s="263">
        <v>516652</v>
      </c>
      <c r="B64" s="268" t="s">
        <v>918</v>
      </c>
      <c r="C64" s="263" t="s">
        <v>4121</v>
      </c>
      <c r="D64" s="263" t="s">
        <v>4121</v>
      </c>
      <c r="E64" s="263" t="s">
        <v>4121</v>
      </c>
      <c r="F64" s="263" t="s">
        <v>4121</v>
      </c>
      <c r="G64" s="263" t="s">
        <v>4121</v>
      </c>
      <c r="H64" s="263" t="s">
        <v>4121</v>
      </c>
      <c r="I64" s="263" t="s">
        <v>4121</v>
      </c>
      <c r="J64" s="263" t="s">
        <v>4121</v>
      </c>
      <c r="K64" s="263" t="s">
        <v>4121</v>
      </c>
      <c r="L64" s="263" t="s">
        <v>4121</v>
      </c>
      <c r="M64" s="263" t="s">
        <v>4121</v>
      </c>
      <c r="N64" s="263" t="s">
        <v>4121</v>
      </c>
      <c r="O64" s="263" t="s">
        <v>4121</v>
      </c>
      <c r="P64" s="263" t="s">
        <v>4121</v>
      </c>
      <c r="Q64" s="263" t="s">
        <v>4121</v>
      </c>
      <c r="R64" s="263" t="s">
        <v>4121</v>
      </c>
      <c r="S64" s="263" t="s">
        <v>4121</v>
      </c>
      <c r="T64" s="263" t="s">
        <v>4121</v>
      </c>
      <c r="U64" s="263" t="s">
        <v>4121</v>
      </c>
      <c r="V64" s="263" t="s">
        <v>4121</v>
      </c>
      <c r="W64" s="263" t="s">
        <v>4121</v>
      </c>
      <c r="X64" s="263" t="s">
        <v>4121</v>
      </c>
      <c r="Y64" s="263" t="s">
        <v>4121</v>
      </c>
      <c r="Z64" s="263" t="s">
        <v>4121</v>
      </c>
      <c r="AA64" s="263" t="s">
        <v>4121</v>
      </c>
    </row>
    <row r="65" spans="1:27" x14ac:dyDescent="0.3">
      <c r="A65" s="263">
        <v>517056</v>
      </c>
      <c r="B65" s="268" t="s">
        <v>918</v>
      </c>
      <c r="C65" s="263" t="s">
        <v>4121</v>
      </c>
      <c r="D65" s="263" t="s">
        <v>4121</v>
      </c>
      <c r="E65" s="263" t="s">
        <v>4121</v>
      </c>
      <c r="F65" s="263" t="s">
        <v>4121</v>
      </c>
      <c r="G65" s="263" t="s">
        <v>4121</v>
      </c>
      <c r="H65" s="263" t="s">
        <v>4121</v>
      </c>
      <c r="I65" s="263" t="s">
        <v>4121</v>
      </c>
      <c r="J65" s="263" t="s">
        <v>4121</v>
      </c>
      <c r="K65" s="263" t="s">
        <v>4121</v>
      </c>
      <c r="L65" s="263" t="s">
        <v>4121</v>
      </c>
      <c r="M65" s="263" t="s">
        <v>4121</v>
      </c>
      <c r="N65" s="263" t="s">
        <v>4121</v>
      </c>
      <c r="O65" s="263" t="s">
        <v>4121</v>
      </c>
      <c r="P65" s="263" t="s">
        <v>4121</v>
      </c>
      <c r="Q65" s="263" t="s">
        <v>4121</v>
      </c>
      <c r="R65" s="263" t="s">
        <v>4121</v>
      </c>
      <c r="S65" s="263" t="s">
        <v>4121</v>
      </c>
      <c r="T65" s="263" t="s">
        <v>4121</v>
      </c>
      <c r="U65" s="263" t="s">
        <v>4121</v>
      </c>
      <c r="V65" s="263" t="s">
        <v>4121</v>
      </c>
      <c r="W65" s="263" t="s">
        <v>4121</v>
      </c>
      <c r="X65" s="263" t="s">
        <v>4121</v>
      </c>
      <c r="Y65" s="263" t="s">
        <v>4121</v>
      </c>
      <c r="Z65" s="263" t="s">
        <v>4121</v>
      </c>
      <c r="AA65" s="263" t="s">
        <v>4121</v>
      </c>
    </row>
    <row r="66" spans="1:27" x14ac:dyDescent="0.3">
      <c r="A66" s="263">
        <v>517129</v>
      </c>
      <c r="B66" s="268" t="s">
        <v>918</v>
      </c>
      <c r="C66" s="263" t="s">
        <v>4121</v>
      </c>
      <c r="D66" s="263" t="s">
        <v>4121</v>
      </c>
      <c r="E66" s="263" t="s">
        <v>4121</v>
      </c>
      <c r="F66" s="263" t="s">
        <v>4121</v>
      </c>
      <c r="G66" s="263" t="s">
        <v>4121</v>
      </c>
      <c r="H66" s="263" t="s">
        <v>4121</v>
      </c>
      <c r="I66" s="263" t="s">
        <v>4121</v>
      </c>
      <c r="J66" s="263" t="s">
        <v>4121</v>
      </c>
      <c r="K66" s="263" t="s">
        <v>4121</v>
      </c>
      <c r="L66" s="263" t="s">
        <v>4121</v>
      </c>
      <c r="M66" s="263" t="s">
        <v>4121</v>
      </c>
      <c r="N66" s="263" t="s">
        <v>4121</v>
      </c>
      <c r="O66" s="263" t="s">
        <v>4121</v>
      </c>
      <c r="P66" s="263" t="s">
        <v>4121</v>
      </c>
      <c r="Q66" s="263" t="s">
        <v>4121</v>
      </c>
      <c r="R66" s="263" t="s">
        <v>4121</v>
      </c>
      <c r="S66" s="263" t="s">
        <v>4121</v>
      </c>
      <c r="T66" s="263" t="s">
        <v>4121</v>
      </c>
      <c r="U66" s="263" t="s">
        <v>4121</v>
      </c>
      <c r="V66" s="263" t="s">
        <v>4121</v>
      </c>
      <c r="W66" s="263" t="s">
        <v>4121</v>
      </c>
      <c r="X66" s="263" t="s">
        <v>4121</v>
      </c>
      <c r="Y66" s="263" t="s">
        <v>4121</v>
      </c>
      <c r="Z66" s="263" t="s">
        <v>4121</v>
      </c>
      <c r="AA66" s="263" t="s">
        <v>4121</v>
      </c>
    </row>
    <row r="67" spans="1:27" x14ac:dyDescent="0.3">
      <c r="A67" s="263">
        <v>518094</v>
      </c>
      <c r="B67" s="268" t="s">
        <v>918</v>
      </c>
      <c r="C67" s="263" t="s">
        <v>4121</v>
      </c>
      <c r="D67" s="263" t="s">
        <v>4121</v>
      </c>
      <c r="E67" s="263" t="s">
        <v>4121</v>
      </c>
      <c r="F67" s="263" t="s">
        <v>4121</v>
      </c>
      <c r="G67" s="263" t="s">
        <v>4121</v>
      </c>
      <c r="H67" s="263" t="s">
        <v>4121</v>
      </c>
      <c r="I67" s="263" t="s">
        <v>4121</v>
      </c>
      <c r="J67" s="263" t="s">
        <v>4121</v>
      </c>
      <c r="K67" s="263" t="s">
        <v>4121</v>
      </c>
      <c r="L67" s="263" t="s">
        <v>4121</v>
      </c>
      <c r="M67" s="263" t="s">
        <v>4121</v>
      </c>
      <c r="N67" s="263" t="s">
        <v>4121</v>
      </c>
      <c r="O67" s="263" t="s">
        <v>4121</v>
      </c>
      <c r="P67" s="263" t="s">
        <v>4121</v>
      </c>
      <c r="Q67" s="263" t="s">
        <v>4121</v>
      </c>
      <c r="R67" s="263" t="s">
        <v>4121</v>
      </c>
      <c r="S67" s="263" t="s">
        <v>4121</v>
      </c>
      <c r="T67" s="263" t="s">
        <v>4121</v>
      </c>
      <c r="U67" s="263" t="s">
        <v>4121</v>
      </c>
      <c r="V67" s="263" t="s">
        <v>4121</v>
      </c>
      <c r="W67" s="263" t="s">
        <v>4121</v>
      </c>
      <c r="X67" s="263" t="s">
        <v>4121</v>
      </c>
      <c r="Y67" s="263" t="s">
        <v>4121</v>
      </c>
      <c r="Z67" s="263" t="s">
        <v>4121</v>
      </c>
      <c r="AA67" s="263" t="s">
        <v>4121</v>
      </c>
    </row>
    <row r="68" spans="1:27" x14ac:dyDescent="0.3">
      <c r="A68" s="263">
        <v>518601</v>
      </c>
      <c r="B68" s="268" t="s">
        <v>918</v>
      </c>
      <c r="C68" s="263" t="s">
        <v>4121</v>
      </c>
      <c r="D68" s="263" t="s">
        <v>4121</v>
      </c>
      <c r="E68" s="263" t="s">
        <v>4121</v>
      </c>
      <c r="F68" s="263" t="s">
        <v>4121</v>
      </c>
      <c r="G68" s="263" t="s">
        <v>4121</v>
      </c>
      <c r="H68" s="263" t="s">
        <v>4121</v>
      </c>
      <c r="I68" s="263" t="s">
        <v>4121</v>
      </c>
      <c r="J68" s="263" t="s">
        <v>4121</v>
      </c>
      <c r="K68" s="263" t="s">
        <v>4121</v>
      </c>
      <c r="L68" s="263" t="s">
        <v>4121</v>
      </c>
      <c r="M68" s="263" t="s">
        <v>4121</v>
      </c>
      <c r="N68" s="263" t="s">
        <v>4121</v>
      </c>
      <c r="O68" s="263" t="s">
        <v>4121</v>
      </c>
      <c r="P68" s="263" t="s">
        <v>4121</v>
      </c>
      <c r="Q68" s="263" t="s">
        <v>4121</v>
      </c>
      <c r="R68" s="263" t="s">
        <v>4121</v>
      </c>
      <c r="S68" s="263" t="s">
        <v>4121</v>
      </c>
      <c r="T68" s="263" t="s">
        <v>4121</v>
      </c>
      <c r="U68" s="263" t="s">
        <v>4121</v>
      </c>
      <c r="V68" s="263" t="s">
        <v>4121</v>
      </c>
      <c r="W68" s="263" t="s">
        <v>4121</v>
      </c>
      <c r="X68" s="263" t="s">
        <v>4121</v>
      </c>
      <c r="Y68" s="263" t="s">
        <v>4121</v>
      </c>
      <c r="Z68" s="263" t="s">
        <v>4121</v>
      </c>
      <c r="AA68" s="263" t="s">
        <v>4121</v>
      </c>
    </row>
    <row r="69" spans="1:27" x14ac:dyDescent="0.3">
      <c r="A69" s="263">
        <v>518903</v>
      </c>
      <c r="B69" s="268" t="s">
        <v>918</v>
      </c>
      <c r="C69" s="263" t="s">
        <v>4121</v>
      </c>
      <c r="D69" s="263" t="s">
        <v>4121</v>
      </c>
      <c r="E69" s="263" t="s">
        <v>4121</v>
      </c>
      <c r="F69" s="263" t="s">
        <v>4121</v>
      </c>
      <c r="G69" s="263" t="s">
        <v>4121</v>
      </c>
      <c r="H69" s="263" t="s">
        <v>4121</v>
      </c>
      <c r="I69" s="263" t="s">
        <v>4121</v>
      </c>
      <c r="J69" s="263" t="s">
        <v>4121</v>
      </c>
      <c r="K69" s="263" t="s">
        <v>4121</v>
      </c>
      <c r="L69" s="263" t="s">
        <v>4121</v>
      </c>
      <c r="M69" s="263" t="s">
        <v>4121</v>
      </c>
      <c r="N69" s="263" t="s">
        <v>4121</v>
      </c>
      <c r="O69" s="263" t="s">
        <v>4121</v>
      </c>
      <c r="P69" s="263" t="s">
        <v>4121</v>
      </c>
      <c r="Q69" s="263" t="s">
        <v>4121</v>
      </c>
      <c r="R69" s="263" t="s">
        <v>4121</v>
      </c>
      <c r="S69" s="263" t="s">
        <v>4121</v>
      </c>
      <c r="T69" s="263" t="s">
        <v>4121</v>
      </c>
      <c r="U69" s="263" t="s">
        <v>4121</v>
      </c>
      <c r="V69" s="263" t="s">
        <v>4121</v>
      </c>
      <c r="W69" s="263" t="s">
        <v>4121</v>
      </c>
      <c r="X69" s="263" t="s">
        <v>4121</v>
      </c>
      <c r="Y69" s="263" t="s">
        <v>4121</v>
      </c>
      <c r="Z69" s="263" t="s">
        <v>4121</v>
      </c>
      <c r="AA69" s="263" t="s">
        <v>4121</v>
      </c>
    </row>
    <row r="70" spans="1:27" x14ac:dyDescent="0.3">
      <c r="A70" s="263">
        <v>519027</v>
      </c>
      <c r="B70" s="268" t="s">
        <v>918</v>
      </c>
      <c r="C70" s="263" t="s">
        <v>4121</v>
      </c>
      <c r="D70" s="263" t="s">
        <v>4121</v>
      </c>
      <c r="E70" s="263" t="s">
        <v>4121</v>
      </c>
      <c r="F70" s="263" t="s">
        <v>4121</v>
      </c>
      <c r="G70" s="263" t="s">
        <v>4121</v>
      </c>
      <c r="H70" s="263" t="s">
        <v>4121</v>
      </c>
      <c r="I70" s="263" t="s">
        <v>4121</v>
      </c>
      <c r="J70" s="263" t="s">
        <v>4121</v>
      </c>
      <c r="K70" s="263" t="s">
        <v>4121</v>
      </c>
      <c r="L70" s="263" t="s">
        <v>4121</v>
      </c>
      <c r="M70" s="263" t="s">
        <v>4121</v>
      </c>
      <c r="N70" s="263" t="s">
        <v>4121</v>
      </c>
      <c r="O70" s="263" t="s">
        <v>4121</v>
      </c>
      <c r="P70" s="263" t="s">
        <v>4121</v>
      </c>
      <c r="Q70" s="263" t="s">
        <v>4121</v>
      </c>
      <c r="R70" s="263" t="s">
        <v>4121</v>
      </c>
      <c r="S70" s="263" t="s">
        <v>4121</v>
      </c>
      <c r="T70" s="263" t="s">
        <v>4121</v>
      </c>
      <c r="U70" s="263" t="s">
        <v>4121</v>
      </c>
      <c r="V70" s="263" t="s">
        <v>4121</v>
      </c>
      <c r="W70" s="263" t="s">
        <v>4121</v>
      </c>
      <c r="X70" s="263" t="s">
        <v>4121</v>
      </c>
      <c r="Y70" s="263" t="s">
        <v>4121</v>
      </c>
      <c r="Z70" s="263" t="s">
        <v>4121</v>
      </c>
      <c r="AA70" s="263" t="s">
        <v>4121</v>
      </c>
    </row>
    <row r="71" spans="1:27" x14ac:dyDescent="0.3">
      <c r="A71" s="263">
        <v>519131</v>
      </c>
      <c r="B71" s="268" t="s">
        <v>918</v>
      </c>
      <c r="C71" s="263" t="s">
        <v>4121</v>
      </c>
      <c r="D71" s="263" t="s">
        <v>4121</v>
      </c>
      <c r="E71" s="263" t="s">
        <v>4121</v>
      </c>
      <c r="F71" s="263" t="s">
        <v>4121</v>
      </c>
      <c r="G71" s="263" t="s">
        <v>4121</v>
      </c>
      <c r="H71" s="263" t="s">
        <v>4121</v>
      </c>
      <c r="I71" s="263" t="s">
        <v>4121</v>
      </c>
      <c r="J71" s="263" t="s">
        <v>4121</v>
      </c>
      <c r="K71" s="263" t="s">
        <v>4121</v>
      </c>
      <c r="L71" s="263" t="s">
        <v>4121</v>
      </c>
      <c r="M71" s="263" t="s">
        <v>4121</v>
      </c>
      <c r="N71" s="263" t="s">
        <v>4121</v>
      </c>
      <c r="O71" s="263" t="s">
        <v>4121</v>
      </c>
      <c r="P71" s="263" t="s">
        <v>4121</v>
      </c>
      <c r="Q71" s="263" t="s">
        <v>4121</v>
      </c>
      <c r="R71" s="263" t="s">
        <v>4121</v>
      </c>
      <c r="S71" s="263" t="s">
        <v>4121</v>
      </c>
      <c r="T71" s="263" t="s">
        <v>4121</v>
      </c>
      <c r="U71" s="263" t="s">
        <v>4121</v>
      </c>
      <c r="V71" s="263" t="s">
        <v>4121</v>
      </c>
      <c r="W71" s="263" t="s">
        <v>4121</v>
      </c>
      <c r="X71" s="263" t="s">
        <v>4121</v>
      </c>
      <c r="Y71" s="263" t="s">
        <v>4121</v>
      </c>
      <c r="Z71" s="263" t="s">
        <v>4121</v>
      </c>
      <c r="AA71" s="263" t="s">
        <v>4121</v>
      </c>
    </row>
    <row r="72" spans="1:27" x14ac:dyDescent="0.3">
      <c r="A72" s="263">
        <v>519743</v>
      </c>
      <c r="B72" s="268" t="s">
        <v>918</v>
      </c>
      <c r="C72" s="263" t="s">
        <v>4121</v>
      </c>
      <c r="D72" s="263" t="s">
        <v>4121</v>
      </c>
      <c r="E72" s="263" t="s">
        <v>4121</v>
      </c>
      <c r="F72" s="263" t="s">
        <v>4121</v>
      </c>
      <c r="G72" s="263" t="s">
        <v>4121</v>
      </c>
      <c r="H72" s="263" t="s">
        <v>4121</v>
      </c>
      <c r="I72" s="263" t="s">
        <v>4121</v>
      </c>
      <c r="J72" s="263" t="s">
        <v>4121</v>
      </c>
      <c r="K72" s="263" t="s">
        <v>4121</v>
      </c>
      <c r="L72" s="263" t="s">
        <v>4121</v>
      </c>
      <c r="M72" s="263" t="s">
        <v>4121</v>
      </c>
      <c r="N72" s="263" t="s">
        <v>4121</v>
      </c>
      <c r="O72" s="263" t="s">
        <v>4121</v>
      </c>
      <c r="P72" s="263" t="s">
        <v>4121</v>
      </c>
      <c r="Q72" s="263" t="s">
        <v>4121</v>
      </c>
      <c r="R72" s="263" t="s">
        <v>4121</v>
      </c>
      <c r="S72" s="263" t="s">
        <v>4121</v>
      </c>
      <c r="T72" s="263" t="s">
        <v>4121</v>
      </c>
      <c r="U72" s="263" t="s">
        <v>4121</v>
      </c>
      <c r="V72" s="263" t="s">
        <v>4121</v>
      </c>
      <c r="W72" s="263" t="s">
        <v>4121</v>
      </c>
      <c r="X72" s="263" t="s">
        <v>4121</v>
      </c>
      <c r="Y72" s="263" t="s">
        <v>4121</v>
      </c>
      <c r="Z72" s="263" t="s">
        <v>4121</v>
      </c>
      <c r="AA72" s="263" t="s">
        <v>4121</v>
      </c>
    </row>
    <row r="73" spans="1:27" x14ac:dyDescent="0.3">
      <c r="A73" s="263">
        <v>520956</v>
      </c>
      <c r="B73" s="268" t="s">
        <v>918</v>
      </c>
      <c r="C73" s="263" t="s">
        <v>4121</v>
      </c>
      <c r="D73" s="263" t="s">
        <v>4121</v>
      </c>
      <c r="E73" s="263" t="s">
        <v>4121</v>
      </c>
      <c r="F73" s="263" t="s">
        <v>4121</v>
      </c>
      <c r="G73" s="263" t="s">
        <v>4121</v>
      </c>
      <c r="H73" s="263" t="s">
        <v>4121</v>
      </c>
      <c r="I73" s="263" t="s">
        <v>4121</v>
      </c>
      <c r="J73" s="263" t="s">
        <v>4121</v>
      </c>
      <c r="K73" s="263" t="s">
        <v>4121</v>
      </c>
      <c r="L73" s="263" t="s">
        <v>4121</v>
      </c>
      <c r="M73" s="263" t="s">
        <v>4121</v>
      </c>
      <c r="N73" s="263" t="s">
        <v>4121</v>
      </c>
      <c r="O73" s="263" t="s">
        <v>4121</v>
      </c>
      <c r="P73" s="263" t="s">
        <v>4121</v>
      </c>
      <c r="Q73" s="263" t="s">
        <v>4121</v>
      </c>
      <c r="R73" s="263" t="s">
        <v>4121</v>
      </c>
      <c r="S73" s="263" t="s">
        <v>4121</v>
      </c>
      <c r="T73" s="263" t="s">
        <v>4121</v>
      </c>
      <c r="U73" s="263" t="s">
        <v>4121</v>
      </c>
      <c r="V73" s="263" t="s">
        <v>4121</v>
      </c>
      <c r="W73" s="263" t="s">
        <v>4121</v>
      </c>
      <c r="X73" s="263" t="s">
        <v>4121</v>
      </c>
      <c r="Y73" s="263" t="s">
        <v>4121</v>
      </c>
      <c r="Z73" s="263" t="s">
        <v>4121</v>
      </c>
      <c r="AA73" s="263" t="s">
        <v>4121</v>
      </c>
    </row>
    <row r="74" spans="1:27" x14ac:dyDescent="0.3">
      <c r="A74" s="263">
        <v>520988</v>
      </c>
      <c r="B74" s="268" t="s">
        <v>918</v>
      </c>
      <c r="C74" s="263" t="s">
        <v>4121</v>
      </c>
      <c r="D74" s="263" t="s">
        <v>4121</v>
      </c>
      <c r="E74" s="263" t="s">
        <v>4121</v>
      </c>
      <c r="F74" s="263" t="s">
        <v>4121</v>
      </c>
      <c r="G74" s="263" t="s">
        <v>4121</v>
      </c>
      <c r="H74" s="263" t="s">
        <v>4121</v>
      </c>
      <c r="I74" s="263" t="s">
        <v>4121</v>
      </c>
      <c r="J74" s="263" t="s">
        <v>4121</v>
      </c>
      <c r="K74" s="263" t="s">
        <v>4121</v>
      </c>
      <c r="L74" s="263" t="s">
        <v>4121</v>
      </c>
      <c r="M74" s="263" t="s">
        <v>4121</v>
      </c>
      <c r="N74" s="263" t="s">
        <v>4121</v>
      </c>
      <c r="O74" s="263" t="s">
        <v>4121</v>
      </c>
      <c r="P74" s="263" t="s">
        <v>4121</v>
      </c>
      <c r="Q74" s="263" t="s">
        <v>4121</v>
      </c>
      <c r="R74" s="263" t="s">
        <v>4121</v>
      </c>
      <c r="S74" s="263" t="s">
        <v>4121</v>
      </c>
      <c r="T74" s="263" t="s">
        <v>4121</v>
      </c>
      <c r="U74" s="263" t="s">
        <v>4121</v>
      </c>
      <c r="V74" s="263" t="s">
        <v>4121</v>
      </c>
      <c r="W74" s="263" t="s">
        <v>4121</v>
      </c>
      <c r="X74" s="263" t="s">
        <v>4121</v>
      </c>
      <c r="Y74" s="263" t="s">
        <v>4121</v>
      </c>
      <c r="Z74" s="263" t="s">
        <v>4121</v>
      </c>
      <c r="AA74" s="263" t="s">
        <v>4121</v>
      </c>
    </row>
    <row r="75" spans="1:27" x14ac:dyDescent="0.3">
      <c r="A75" s="263">
        <v>521125</v>
      </c>
      <c r="B75" s="268" t="s">
        <v>918</v>
      </c>
      <c r="C75" s="263" t="s">
        <v>4121</v>
      </c>
      <c r="D75" s="263" t="s">
        <v>4121</v>
      </c>
      <c r="E75" s="263" t="s">
        <v>4121</v>
      </c>
      <c r="F75" s="263" t="s">
        <v>4121</v>
      </c>
      <c r="G75" s="263" t="s">
        <v>4121</v>
      </c>
      <c r="H75" s="263" t="s">
        <v>4121</v>
      </c>
      <c r="I75" s="263" t="s">
        <v>4121</v>
      </c>
      <c r="J75" s="263" t="s">
        <v>4121</v>
      </c>
      <c r="K75" s="263" t="s">
        <v>4121</v>
      </c>
      <c r="L75" s="263" t="s">
        <v>4121</v>
      </c>
      <c r="M75" s="263" t="s">
        <v>4121</v>
      </c>
      <c r="N75" s="263" t="s">
        <v>4121</v>
      </c>
      <c r="O75" s="263" t="s">
        <v>4121</v>
      </c>
      <c r="P75" s="263" t="s">
        <v>4121</v>
      </c>
      <c r="Q75" s="263" t="s">
        <v>4121</v>
      </c>
      <c r="R75" s="263" t="s">
        <v>4121</v>
      </c>
      <c r="S75" s="263" t="s">
        <v>4121</v>
      </c>
      <c r="T75" s="263" t="s">
        <v>4121</v>
      </c>
      <c r="U75" s="263" t="s">
        <v>4121</v>
      </c>
      <c r="V75" s="263" t="s">
        <v>4121</v>
      </c>
      <c r="W75" s="263" t="s">
        <v>4121</v>
      </c>
      <c r="X75" s="263" t="s">
        <v>4121</v>
      </c>
      <c r="Y75" s="263" t="s">
        <v>4121</v>
      </c>
      <c r="Z75" s="263" t="s">
        <v>4121</v>
      </c>
      <c r="AA75" s="263" t="s">
        <v>4121</v>
      </c>
    </row>
    <row r="76" spans="1:27" x14ac:dyDescent="0.3">
      <c r="A76" s="263">
        <v>521181</v>
      </c>
      <c r="B76" s="268" t="s">
        <v>918</v>
      </c>
      <c r="C76" s="263" t="s">
        <v>4121</v>
      </c>
      <c r="D76" s="263" t="s">
        <v>4121</v>
      </c>
      <c r="E76" s="263" t="s">
        <v>4121</v>
      </c>
      <c r="F76" s="263" t="s">
        <v>4121</v>
      </c>
      <c r="G76" s="263" t="s">
        <v>4121</v>
      </c>
      <c r="H76" s="263" t="s">
        <v>4121</v>
      </c>
      <c r="I76" s="263" t="s">
        <v>4121</v>
      </c>
      <c r="J76" s="263" t="s">
        <v>4121</v>
      </c>
      <c r="K76" s="263" t="s">
        <v>4121</v>
      </c>
      <c r="L76" s="263" t="s">
        <v>4121</v>
      </c>
      <c r="M76" s="263" t="s">
        <v>4121</v>
      </c>
      <c r="N76" s="263" t="s">
        <v>4121</v>
      </c>
      <c r="O76" s="263" t="s">
        <v>4121</v>
      </c>
      <c r="P76" s="263" t="s">
        <v>4121</v>
      </c>
      <c r="Q76" s="263" t="s">
        <v>4121</v>
      </c>
      <c r="R76" s="263" t="s">
        <v>4121</v>
      </c>
      <c r="S76" s="263" t="s">
        <v>4121</v>
      </c>
      <c r="T76" s="263" t="s">
        <v>4121</v>
      </c>
      <c r="U76" s="263" t="s">
        <v>4121</v>
      </c>
      <c r="V76" s="263" t="s">
        <v>4121</v>
      </c>
      <c r="W76" s="263" t="s">
        <v>4121</v>
      </c>
      <c r="X76" s="263" t="s">
        <v>4121</v>
      </c>
      <c r="Y76" s="263" t="s">
        <v>4121</v>
      </c>
      <c r="Z76" s="263" t="s">
        <v>4121</v>
      </c>
      <c r="AA76" s="263" t="s">
        <v>4121</v>
      </c>
    </row>
    <row r="77" spans="1:27" x14ac:dyDescent="0.3">
      <c r="A77" s="263">
        <v>521220</v>
      </c>
      <c r="B77" s="268" t="s">
        <v>918</v>
      </c>
      <c r="C77" s="263" t="s">
        <v>4121</v>
      </c>
      <c r="D77" s="263" t="s">
        <v>4121</v>
      </c>
      <c r="E77" s="263" t="s">
        <v>4121</v>
      </c>
      <c r="F77" s="263" t="s">
        <v>4121</v>
      </c>
      <c r="G77" s="263" t="s">
        <v>4121</v>
      </c>
      <c r="H77" s="263" t="s">
        <v>4121</v>
      </c>
      <c r="I77" s="263" t="s">
        <v>4121</v>
      </c>
      <c r="J77" s="263" t="s">
        <v>4121</v>
      </c>
      <c r="K77" s="263" t="s">
        <v>4121</v>
      </c>
      <c r="L77" s="263" t="s">
        <v>4121</v>
      </c>
      <c r="M77" s="263" t="s">
        <v>4121</v>
      </c>
      <c r="N77" s="263" t="s">
        <v>4121</v>
      </c>
      <c r="O77" s="263" t="s">
        <v>4121</v>
      </c>
      <c r="P77" s="263" t="s">
        <v>4121</v>
      </c>
      <c r="Q77" s="263" t="s">
        <v>4121</v>
      </c>
      <c r="R77" s="263" t="s">
        <v>4121</v>
      </c>
      <c r="S77" s="263" t="s">
        <v>4121</v>
      </c>
      <c r="T77" s="263" t="s">
        <v>4121</v>
      </c>
      <c r="U77" s="263" t="s">
        <v>4121</v>
      </c>
      <c r="V77" s="263" t="s">
        <v>4121</v>
      </c>
      <c r="W77" s="263" t="s">
        <v>4121</v>
      </c>
      <c r="X77" s="263" t="s">
        <v>4121</v>
      </c>
      <c r="Y77" s="263" t="s">
        <v>4121</v>
      </c>
      <c r="Z77" s="263" t="s">
        <v>4121</v>
      </c>
      <c r="AA77" s="263" t="s">
        <v>4121</v>
      </c>
    </row>
    <row r="78" spans="1:27" x14ac:dyDescent="0.3">
      <c r="A78" s="263">
        <v>515386</v>
      </c>
      <c r="B78" s="268" t="s">
        <v>918</v>
      </c>
      <c r="C78" s="263" t="s">
        <v>4121</v>
      </c>
      <c r="D78" s="263" t="s">
        <v>4121</v>
      </c>
      <c r="E78" s="263" t="s">
        <v>4121</v>
      </c>
      <c r="F78" s="263" t="s">
        <v>4121</v>
      </c>
      <c r="G78" s="263" t="s">
        <v>4121</v>
      </c>
      <c r="H78" s="263" t="s">
        <v>4121</v>
      </c>
      <c r="I78" s="263" t="s">
        <v>4121</v>
      </c>
      <c r="J78" s="263" t="s">
        <v>4121</v>
      </c>
      <c r="K78" s="263" t="s">
        <v>4121</v>
      </c>
      <c r="L78" s="263" t="s">
        <v>4121</v>
      </c>
      <c r="M78" s="263" t="s">
        <v>4121</v>
      </c>
      <c r="N78" s="263" t="s">
        <v>4121</v>
      </c>
      <c r="O78" s="263" t="s">
        <v>4121</v>
      </c>
      <c r="P78" s="263" t="s">
        <v>4121</v>
      </c>
      <c r="Q78" s="263" t="s">
        <v>4121</v>
      </c>
      <c r="R78" s="263" t="s">
        <v>4121</v>
      </c>
      <c r="S78" s="263" t="s">
        <v>4121</v>
      </c>
      <c r="T78" s="263" t="s">
        <v>4121</v>
      </c>
      <c r="U78" s="263" t="s">
        <v>4121</v>
      </c>
      <c r="V78" s="263" t="s">
        <v>4121</v>
      </c>
      <c r="W78" s="263" t="s">
        <v>4121</v>
      </c>
      <c r="X78" s="263" t="s">
        <v>4121</v>
      </c>
      <c r="Y78" s="263" t="s">
        <v>4121</v>
      </c>
      <c r="Z78" s="263" t="s">
        <v>4121</v>
      </c>
      <c r="AA78" s="263" t="s">
        <v>4121</v>
      </c>
    </row>
    <row r="79" spans="1:27" x14ac:dyDescent="0.3">
      <c r="A79" s="263">
        <v>517856</v>
      </c>
      <c r="B79" s="268" t="s">
        <v>918</v>
      </c>
      <c r="C79" s="263" t="s">
        <v>4121</v>
      </c>
      <c r="D79" s="263" t="s">
        <v>4121</v>
      </c>
      <c r="E79" s="263" t="s">
        <v>4121</v>
      </c>
      <c r="F79" s="263" t="s">
        <v>4121</v>
      </c>
      <c r="G79" s="263" t="s">
        <v>4121</v>
      </c>
      <c r="H79" s="263" t="s">
        <v>4121</v>
      </c>
      <c r="I79" s="263" t="s">
        <v>4121</v>
      </c>
      <c r="J79" s="263" t="s">
        <v>4121</v>
      </c>
      <c r="K79" s="263" t="s">
        <v>4121</v>
      </c>
      <c r="L79" s="263" t="s">
        <v>4121</v>
      </c>
      <c r="M79" s="263" t="s">
        <v>4121</v>
      </c>
      <c r="N79" s="263" t="s">
        <v>4121</v>
      </c>
      <c r="O79" s="263" t="s">
        <v>4121</v>
      </c>
      <c r="P79" s="263" t="s">
        <v>4121</v>
      </c>
      <c r="Q79" s="263" t="s">
        <v>4121</v>
      </c>
      <c r="R79" s="263" t="s">
        <v>4121</v>
      </c>
      <c r="S79" s="263" t="s">
        <v>4121</v>
      </c>
      <c r="T79" s="263" t="s">
        <v>4121</v>
      </c>
      <c r="U79" s="263" t="s">
        <v>4121</v>
      </c>
      <c r="V79" s="263" t="s">
        <v>4121</v>
      </c>
      <c r="W79" s="263" t="s">
        <v>4121</v>
      </c>
      <c r="X79" s="263" t="s">
        <v>4121</v>
      </c>
      <c r="Y79" s="263" t="s">
        <v>4121</v>
      </c>
      <c r="Z79" s="263" t="s">
        <v>4121</v>
      </c>
      <c r="AA79" s="263" t="s">
        <v>4121</v>
      </c>
    </row>
    <row r="80" spans="1:27" x14ac:dyDescent="0.3">
      <c r="A80" s="263">
        <v>518396</v>
      </c>
      <c r="B80" s="268" t="s">
        <v>918</v>
      </c>
      <c r="C80" s="263" t="s">
        <v>4121</v>
      </c>
      <c r="D80" s="263" t="s">
        <v>4121</v>
      </c>
      <c r="E80" s="263" t="s">
        <v>4121</v>
      </c>
      <c r="F80" s="263" t="s">
        <v>4121</v>
      </c>
      <c r="G80" s="263" t="s">
        <v>4121</v>
      </c>
      <c r="H80" s="263" t="s">
        <v>4121</v>
      </c>
      <c r="I80" s="263" t="s">
        <v>4121</v>
      </c>
      <c r="J80" s="263" t="s">
        <v>4121</v>
      </c>
      <c r="K80" s="263" t="s">
        <v>4121</v>
      </c>
      <c r="L80" s="263" t="s">
        <v>4121</v>
      </c>
      <c r="M80" s="263" t="s">
        <v>4121</v>
      </c>
      <c r="N80" s="263" t="s">
        <v>4121</v>
      </c>
      <c r="O80" s="263" t="s">
        <v>4121</v>
      </c>
      <c r="P80" s="263" t="s">
        <v>4121</v>
      </c>
      <c r="Q80" s="263" t="s">
        <v>4121</v>
      </c>
      <c r="R80" s="263" t="s">
        <v>4121</v>
      </c>
      <c r="S80" s="263" t="s">
        <v>4121</v>
      </c>
      <c r="T80" s="263" t="s">
        <v>4121</v>
      </c>
      <c r="U80" s="263" t="s">
        <v>4121</v>
      </c>
      <c r="V80" s="263" t="s">
        <v>4121</v>
      </c>
      <c r="W80" s="263" t="s">
        <v>4121</v>
      </c>
      <c r="X80" s="263" t="s">
        <v>4121</v>
      </c>
      <c r="Y80" s="263" t="s">
        <v>4121</v>
      </c>
      <c r="Z80" s="263" t="s">
        <v>4121</v>
      </c>
      <c r="AA80" s="263" t="s">
        <v>4121</v>
      </c>
    </row>
    <row r="81" spans="1:27" x14ac:dyDescent="0.3">
      <c r="A81" s="263">
        <v>519518</v>
      </c>
      <c r="B81" s="268" t="s">
        <v>918</v>
      </c>
      <c r="C81" s="263" t="s">
        <v>4121</v>
      </c>
      <c r="D81" s="263" t="s">
        <v>4121</v>
      </c>
      <c r="E81" s="263" t="s">
        <v>4121</v>
      </c>
      <c r="F81" s="263" t="s">
        <v>4121</v>
      </c>
      <c r="G81" s="263" t="s">
        <v>4121</v>
      </c>
      <c r="H81" s="263" t="s">
        <v>4121</v>
      </c>
      <c r="I81" s="263" t="s">
        <v>4121</v>
      </c>
      <c r="J81" s="263" t="s">
        <v>4121</v>
      </c>
      <c r="K81" s="263" t="s">
        <v>4121</v>
      </c>
      <c r="L81" s="263" t="s">
        <v>4121</v>
      </c>
      <c r="M81" s="263" t="s">
        <v>4121</v>
      </c>
      <c r="N81" s="263" t="s">
        <v>4121</v>
      </c>
      <c r="O81" s="263" t="s">
        <v>4121</v>
      </c>
      <c r="P81" s="263" t="s">
        <v>4121</v>
      </c>
      <c r="Q81" s="263" t="s">
        <v>4121</v>
      </c>
      <c r="R81" s="263" t="s">
        <v>4121</v>
      </c>
      <c r="S81" s="263" t="s">
        <v>4121</v>
      </c>
      <c r="T81" s="263" t="s">
        <v>4121</v>
      </c>
      <c r="U81" s="263" t="s">
        <v>4121</v>
      </c>
      <c r="V81" s="263" t="s">
        <v>4121</v>
      </c>
      <c r="W81" s="263" t="s">
        <v>4121</v>
      </c>
      <c r="X81" s="263" t="s">
        <v>4121</v>
      </c>
      <c r="Y81" s="263" t="s">
        <v>4121</v>
      </c>
      <c r="Z81" s="263" t="s">
        <v>4121</v>
      </c>
      <c r="AA81" s="263" t="s">
        <v>4121</v>
      </c>
    </row>
    <row r="82" spans="1:27" x14ac:dyDescent="0.3">
      <c r="A82" s="263">
        <v>520461</v>
      </c>
      <c r="B82" s="268" t="s">
        <v>918</v>
      </c>
      <c r="C82" s="263" t="s">
        <v>4121</v>
      </c>
      <c r="D82" s="263" t="s">
        <v>4121</v>
      </c>
      <c r="E82" s="263" t="s">
        <v>4121</v>
      </c>
      <c r="F82" s="263" t="s">
        <v>4121</v>
      </c>
      <c r="G82" s="263" t="s">
        <v>4121</v>
      </c>
      <c r="H82" s="263" t="s">
        <v>4121</v>
      </c>
      <c r="I82" s="263" t="s">
        <v>4121</v>
      </c>
      <c r="J82" s="263" t="s">
        <v>4121</v>
      </c>
      <c r="K82" s="263" t="s">
        <v>4121</v>
      </c>
      <c r="L82" s="263" t="s">
        <v>4121</v>
      </c>
      <c r="M82" s="263" t="s">
        <v>4121</v>
      </c>
      <c r="N82" s="263" t="s">
        <v>4121</v>
      </c>
      <c r="O82" s="263" t="s">
        <v>4121</v>
      </c>
      <c r="P82" s="263" t="s">
        <v>4121</v>
      </c>
      <c r="Q82" s="263" t="s">
        <v>4121</v>
      </c>
      <c r="R82" s="263" t="s">
        <v>4121</v>
      </c>
      <c r="S82" s="263" t="s">
        <v>4121</v>
      </c>
      <c r="T82" s="263" t="s">
        <v>4121</v>
      </c>
      <c r="U82" s="263" t="s">
        <v>4121</v>
      </c>
      <c r="V82" s="263" t="s">
        <v>4121</v>
      </c>
      <c r="W82" s="263" t="s">
        <v>4121</v>
      </c>
      <c r="X82" s="263" t="s">
        <v>4121</v>
      </c>
      <c r="Y82" s="263" t="s">
        <v>4121</v>
      </c>
      <c r="Z82" s="263" t="s">
        <v>4121</v>
      </c>
      <c r="AA82" s="263" t="s">
        <v>4121</v>
      </c>
    </row>
    <row r="83" spans="1:27" x14ac:dyDescent="0.3">
      <c r="A83" s="263">
        <v>520852</v>
      </c>
      <c r="B83" s="268" t="s">
        <v>918</v>
      </c>
      <c r="C83" s="263" t="s">
        <v>4121</v>
      </c>
      <c r="D83" s="263" t="s">
        <v>4121</v>
      </c>
      <c r="E83" s="263" t="s">
        <v>4121</v>
      </c>
      <c r="F83" s="263" t="s">
        <v>4121</v>
      </c>
      <c r="G83" s="263" t="s">
        <v>4121</v>
      </c>
      <c r="H83" s="263" t="s">
        <v>4121</v>
      </c>
      <c r="I83" s="263" t="s">
        <v>4121</v>
      </c>
      <c r="J83" s="263" t="s">
        <v>4121</v>
      </c>
      <c r="K83" s="263" t="s">
        <v>4121</v>
      </c>
      <c r="L83" s="263" t="s">
        <v>4121</v>
      </c>
      <c r="M83" s="263" t="s">
        <v>4121</v>
      </c>
      <c r="N83" s="263" t="s">
        <v>4121</v>
      </c>
      <c r="O83" s="263" t="s">
        <v>4121</v>
      </c>
      <c r="P83" s="263" t="s">
        <v>4121</v>
      </c>
      <c r="Q83" s="263" t="s">
        <v>4121</v>
      </c>
      <c r="R83" s="263" t="s">
        <v>4121</v>
      </c>
      <c r="S83" s="263" t="s">
        <v>4121</v>
      </c>
      <c r="T83" s="263" t="s">
        <v>4121</v>
      </c>
      <c r="U83" s="263" t="s">
        <v>4121</v>
      </c>
      <c r="V83" s="263" t="s">
        <v>4121</v>
      </c>
      <c r="W83" s="263" t="s">
        <v>4121</v>
      </c>
      <c r="X83" s="263" t="s">
        <v>4121</v>
      </c>
      <c r="Y83" s="263" t="s">
        <v>4121</v>
      </c>
      <c r="Z83" s="263" t="s">
        <v>4121</v>
      </c>
      <c r="AA83" s="263" t="s">
        <v>4121</v>
      </c>
    </row>
    <row r="84" spans="1:27" x14ac:dyDescent="0.3">
      <c r="A84" s="263">
        <v>520911</v>
      </c>
      <c r="B84" s="268" t="s">
        <v>918</v>
      </c>
      <c r="C84" s="263" t="s">
        <v>4121</v>
      </c>
      <c r="D84" s="263" t="s">
        <v>4121</v>
      </c>
      <c r="E84" s="263" t="s">
        <v>4121</v>
      </c>
      <c r="F84" s="263" t="s">
        <v>4121</v>
      </c>
      <c r="G84" s="263" t="s">
        <v>4121</v>
      </c>
      <c r="H84" s="263" t="s">
        <v>4121</v>
      </c>
      <c r="I84" s="263" t="s">
        <v>4121</v>
      </c>
      <c r="J84" s="263" t="s">
        <v>4121</v>
      </c>
      <c r="K84" s="263" t="s">
        <v>4121</v>
      </c>
      <c r="L84" s="263" t="s">
        <v>4121</v>
      </c>
      <c r="M84" s="263" t="s">
        <v>4121</v>
      </c>
      <c r="N84" s="263" t="s">
        <v>4121</v>
      </c>
      <c r="O84" s="263" t="s">
        <v>4121</v>
      </c>
      <c r="P84" s="263" t="s">
        <v>4121</v>
      </c>
      <c r="Q84" s="263" t="s">
        <v>4121</v>
      </c>
      <c r="R84" s="263" t="s">
        <v>4121</v>
      </c>
      <c r="S84" s="263" t="s">
        <v>4121</v>
      </c>
      <c r="T84" s="263" t="s">
        <v>4121</v>
      </c>
      <c r="U84" s="263" t="s">
        <v>4121</v>
      </c>
      <c r="V84" s="263" t="s">
        <v>4121</v>
      </c>
      <c r="W84" s="263" t="s">
        <v>4121</v>
      </c>
      <c r="X84" s="263" t="s">
        <v>4121</v>
      </c>
      <c r="Y84" s="263" t="s">
        <v>4121</v>
      </c>
      <c r="Z84" s="263" t="s">
        <v>4121</v>
      </c>
      <c r="AA84" s="263" t="s">
        <v>4121</v>
      </c>
    </row>
    <row r="85" spans="1:27" x14ac:dyDescent="0.3">
      <c r="A85" s="263">
        <v>520974</v>
      </c>
      <c r="B85" s="268" t="s">
        <v>918</v>
      </c>
      <c r="C85" s="263" t="s">
        <v>4121</v>
      </c>
      <c r="D85" s="263" t="s">
        <v>4121</v>
      </c>
      <c r="E85" s="263" t="s">
        <v>4121</v>
      </c>
      <c r="F85" s="263" t="s">
        <v>4121</v>
      </c>
      <c r="G85" s="263" t="s">
        <v>4121</v>
      </c>
      <c r="H85" s="263" t="s">
        <v>4121</v>
      </c>
      <c r="I85" s="263" t="s">
        <v>4121</v>
      </c>
      <c r="J85" s="263" t="s">
        <v>4121</v>
      </c>
      <c r="K85" s="263" t="s">
        <v>4121</v>
      </c>
      <c r="L85" s="263" t="s">
        <v>4121</v>
      </c>
      <c r="M85" s="263" t="s">
        <v>4121</v>
      </c>
      <c r="N85" s="263" t="s">
        <v>4121</v>
      </c>
      <c r="O85" s="263" t="s">
        <v>4121</v>
      </c>
      <c r="P85" s="263" t="s">
        <v>4121</v>
      </c>
      <c r="Q85" s="263" t="s">
        <v>4121</v>
      </c>
      <c r="R85" s="263" t="s">
        <v>4121</v>
      </c>
      <c r="S85" s="263" t="s">
        <v>4121</v>
      </c>
      <c r="T85" s="263" t="s">
        <v>4121</v>
      </c>
      <c r="U85" s="263" t="s">
        <v>4121</v>
      </c>
      <c r="V85" s="263" t="s">
        <v>4121</v>
      </c>
      <c r="W85" s="263" t="s">
        <v>4121</v>
      </c>
      <c r="X85" s="263" t="s">
        <v>4121</v>
      </c>
      <c r="Y85" s="263" t="s">
        <v>4121</v>
      </c>
      <c r="Z85" s="263" t="s">
        <v>4121</v>
      </c>
      <c r="AA85" s="263" t="s">
        <v>4121</v>
      </c>
    </row>
    <row r="86" spans="1:27" x14ac:dyDescent="0.3">
      <c r="A86" s="263">
        <v>521159</v>
      </c>
      <c r="B86" s="268" t="s">
        <v>918</v>
      </c>
      <c r="C86" s="263" t="s">
        <v>4121</v>
      </c>
      <c r="D86" s="263" t="s">
        <v>4121</v>
      </c>
      <c r="E86" s="263" t="s">
        <v>4121</v>
      </c>
      <c r="F86" s="263" t="s">
        <v>4121</v>
      </c>
      <c r="G86" s="263" t="s">
        <v>4121</v>
      </c>
      <c r="H86" s="263" t="s">
        <v>4121</v>
      </c>
      <c r="I86" s="263" t="s">
        <v>4121</v>
      </c>
      <c r="J86" s="263" t="s">
        <v>4121</v>
      </c>
      <c r="K86" s="263" t="s">
        <v>4121</v>
      </c>
      <c r="L86" s="263" t="s">
        <v>4121</v>
      </c>
      <c r="M86" s="263" t="s">
        <v>4121</v>
      </c>
      <c r="N86" s="263" t="s">
        <v>4121</v>
      </c>
      <c r="O86" s="263" t="s">
        <v>4121</v>
      </c>
      <c r="P86" s="263" t="s">
        <v>4121</v>
      </c>
      <c r="Q86" s="263" t="s">
        <v>4121</v>
      </c>
      <c r="R86" s="263" t="s">
        <v>4121</v>
      </c>
      <c r="S86" s="263" t="s">
        <v>4121</v>
      </c>
      <c r="T86" s="263" t="s">
        <v>4121</v>
      </c>
      <c r="U86" s="263" t="s">
        <v>4121</v>
      </c>
      <c r="V86" s="263" t="s">
        <v>4121</v>
      </c>
      <c r="W86" s="263" t="s">
        <v>4121</v>
      </c>
      <c r="X86" s="263" t="s">
        <v>4121</v>
      </c>
      <c r="Y86" s="263" t="s">
        <v>4121</v>
      </c>
      <c r="Z86" s="263" t="s">
        <v>4121</v>
      </c>
      <c r="AA86" s="263" t="s">
        <v>4121</v>
      </c>
    </row>
    <row r="87" spans="1:27" x14ac:dyDescent="0.3">
      <c r="A87" s="263">
        <v>521382</v>
      </c>
      <c r="B87" s="268" t="s">
        <v>918</v>
      </c>
      <c r="C87" s="263" t="s">
        <v>4121</v>
      </c>
      <c r="D87" s="263" t="s">
        <v>4121</v>
      </c>
      <c r="E87" s="263" t="s">
        <v>4121</v>
      </c>
      <c r="F87" s="263" t="s">
        <v>4121</v>
      </c>
      <c r="G87" s="263" t="s">
        <v>4121</v>
      </c>
      <c r="H87" s="263" t="s">
        <v>4121</v>
      </c>
      <c r="I87" s="263" t="s">
        <v>4121</v>
      </c>
      <c r="J87" s="263" t="s">
        <v>4121</v>
      </c>
      <c r="K87" s="263" t="s">
        <v>4121</v>
      </c>
      <c r="L87" s="263" t="s">
        <v>4121</v>
      </c>
      <c r="M87" s="263" t="s">
        <v>4121</v>
      </c>
      <c r="N87" s="263" t="s">
        <v>4121</v>
      </c>
      <c r="O87" s="263" t="s">
        <v>4121</v>
      </c>
      <c r="P87" s="263" t="s">
        <v>4121</v>
      </c>
      <c r="Q87" s="263" t="s">
        <v>4121</v>
      </c>
      <c r="R87" s="263" t="s">
        <v>4121</v>
      </c>
      <c r="S87" s="263" t="s">
        <v>4121</v>
      </c>
      <c r="T87" s="263" t="s">
        <v>4121</v>
      </c>
      <c r="U87" s="263" t="s">
        <v>4121</v>
      </c>
      <c r="V87" s="263" t="s">
        <v>4121</v>
      </c>
      <c r="W87" s="263" t="s">
        <v>4121</v>
      </c>
      <c r="X87" s="263" t="s">
        <v>4121</v>
      </c>
      <c r="Y87" s="263" t="s">
        <v>4121</v>
      </c>
      <c r="Z87" s="263" t="s">
        <v>4121</v>
      </c>
      <c r="AA87" s="263" t="s">
        <v>4121</v>
      </c>
    </row>
    <row r="88" spans="1:27" x14ac:dyDescent="0.3">
      <c r="A88" s="263">
        <v>521447</v>
      </c>
      <c r="B88" s="268" t="s">
        <v>918</v>
      </c>
      <c r="C88" s="263" t="s">
        <v>4121</v>
      </c>
      <c r="D88" s="263" t="s">
        <v>4121</v>
      </c>
      <c r="E88" s="263" t="s">
        <v>4121</v>
      </c>
      <c r="F88" s="263" t="s">
        <v>4121</v>
      </c>
      <c r="G88" s="263" t="s">
        <v>4121</v>
      </c>
      <c r="H88" s="263" t="s">
        <v>4121</v>
      </c>
      <c r="I88" s="263" t="s">
        <v>4121</v>
      </c>
      <c r="J88" s="263" t="s">
        <v>4121</v>
      </c>
      <c r="K88" s="263" t="s">
        <v>4121</v>
      </c>
      <c r="L88" s="263" t="s">
        <v>4121</v>
      </c>
      <c r="M88" s="263" t="s">
        <v>4121</v>
      </c>
      <c r="N88" s="263" t="s">
        <v>4121</v>
      </c>
      <c r="O88" s="263" t="s">
        <v>4121</v>
      </c>
      <c r="P88" s="263" t="s">
        <v>4121</v>
      </c>
      <c r="Q88" s="263" t="s">
        <v>4121</v>
      </c>
      <c r="R88" s="263" t="s">
        <v>4121</v>
      </c>
      <c r="S88" s="263" t="s">
        <v>4121</v>
      </c>
      <c r="T88" s="263" t="s">
        <v>4121</v>
      </c>
      <c r="U88" s="263" t="s">
        <v>4121</v>
      </c>
      <c r="V88" s="263" t="s">
        <v>4121</v>
      </c>
      <c r="W88" s="263" t="s">
        <v>4121</v>
      </c>
      <c r="X88" s="263" t="s">
        <v>4121</v>
      </c>
      <c r="Y88" s="263" t="s">
        <v>4121</v>
      </c>
      <c r="Z88" s="263" t="s">
        <v>4121</v>
      </c>
      <c r="AA88" s="263" t="s">
        <v>4121</v>
      </c>
    </row>
    <row r="89" spans="1:27" x14ac:dyDescent="0.3">
      <c r="A89" s="263">
        <v>519824</v>
      </c>
      <c r="B89" s="268" t="s">
        <v>918</v>
      </c>
      <c r="C89" s="263" t="s">
        <v>4121</v>
      </c>
      <c r="D89" s="263" t="s">
        <v>4121</v>
      </c>
      <c r="E89" s="263" t="s">
        <v>4121</v>
      </c>
      <c r="F89" s="263" t="s">
        <v>4121</v>
      </c>
      <c r="G89" s="263" t="s">
        <v>4121</v>
      </c>
      <c r="H89" s="263" t="s">
        <v>4121</v>
      </c>
      <c r="I89" s="263" t="s">
        <v>4121</v>
      </c>
      <c r="J89" s="263" t="s">
        <v>4121</v>
      </c>
      <c r="K89" s="263" t="s">
        <v>4121</v>
      </c>
      <c r="L89" s="263" t="s">
        <v>4121</v>
      </c>
      <c r="M89" s="263" t="s">
        <v>4121</v>
      </c>
      <c r="N89" s="263" t="s">
        <v>4121</v>
      </c>
      <c r="O89" s="263" t="s">
        <v>4121</v>
      </c>
      <c r="P89" s="263" t="s">
        <v>4121</v>
      </c>
      <c r="Q89" s="263" t="s">
        <v>4121</v>
      </c>
      <c r="R89" s="263" t="s">
        <v>4121</v>
      </c>
      <c r="S89" s="263" t="s">
        <v>4121</v>
      </c>
      <c r="T89" s="263" t="s">
        <v>4121</v>
      </c>
      <c r="U89" s="263" t="s">
        <v>4121</v>
      </c>
      <c r="V89" s="263" t="s">
        <v>4121</v>
      </c>
      <c r="W89" s="263" t="s">
        <v>4121</v>
      </c>
      <c r="X89" s="263" t="s">
        <v>4121</v>
      </c>
      <c r="Y89" s="263" t="s">
        <v>4121</v>
      </c>
      <c r="Z89" s="263" t="s">
        <v>4121</v>
      </c>
      <c r="AA89" s="263" t="s">
        <v>4121</v>
      </c>
    </row>
    <row r="90" spans="1:27" x14ac:dyDescent="0.3">
      <c r="A90" s="263">
        <v>514328</v>
      </c>
      <c r="B90" s="268" t="s">
        <v>918</v>
      </c>
      <c r="C90" s="263" t="s">
        <v>4121</v>
      </c>
      <c r="D90" s="263" t="s">
        <v>4121</v>
      </c>
      <c r="E90" s="263" t="s">
        <v>4121</v>
      </c>
      <c r="F90" s="263" t="s">
        <v>4121</v>
      </c>
      <c r="G90" s="263" t="s">
        <v>4121</v>
      </c>
      <c r="H90" s="263" t="s">
        <v>4121</v>
      </c>
      <c r="I90" s="263" t="s">
        <v>4121</v>
      </c>
      <c r="J90" s="263" t="s">
        <v>4121</v>
      </c>
      <c r="K90" s="263" t="s">
        <v>4121</v>
      </c>
      <c r="L90" s="263" t="s">
        <v>4121</v>
      </c>
      <c r="M90" s="263" t="s">
        <v>4121</v>
      </c>
      <c r="N90" s="263" t="s">
        <v>4121</v>
      </c>
      <c r="O90" s="263" t="s">
        <v>4121</v>
      </c>
      <c r="P90" s="263" t="s">
        <v>4121</v>
      </c>
      <c r="Q90" s="263" t="s">
        <v>4121</v>
      </c>
      <c r="R90" s="263" t="s">
        <v>4121</v>
      </c>
      <c r="S90" s="263" t="s">
        <v>4121</v>
      </c>
      <c r="T90" s="263" t="s">
        <v>4121</v>
      </c>
      <c r="U90" s="263" t="s">
        <v>4121</v>
      </c>
      <c r="V90" s="263" t="s">
        <v>4121</v>
      </c>
      <c r="W90" s="263" t="s">
        <v>4121</v>
      </c>
      <c r="X90" s="263" t="s">
        <v>4121</v>
      </c>
      <c r="Y90" s="263" t="s">
        <v>4121</v>
      </c>
      <c r="Z90" s="263" t="s">
        <v>4121</v>
      </c>
      <c r="AA90" s="263" t="s">
        <v>4121</v>
      </c>
    </row>
    <row r="91" spans="1:27" x14ac:dyDescent="0.3">
      <c r="A91" s="263">
        <v>516519</v>
      </c>
      <c r="B91" s="268" t="s">
        <v>918</v>
      </c>
      <c r="C91" s="263" t="s">
        <v>4121</v>
      </c>
      <c r="D91" s="263" t="s">
        <v>4121</v>
      </c>
      <c r="E91" s="263" t="s">
        <v>4121</v>
      </c>
      <c r="F91" s="263" t="s">
        <v>4121</v>
      </c>
      <c r="G91" s="263" t="s">
        <v>4121</v>
      </c>
      <c r="H91" s="263" t="s">
        <v>4121</v>
      </c>
      <c r="I91" s="263" t="s">
        <v>4121</v>
      </c>
      <c r="J91" s="263" t="s">
        <v>4121</v>
      </c>
      <c r="K91" s="263" t="s">
        <v>4121</v>
      </c>
      <c r="L91" s="263" t="s">
        <v>4121</v>
      </c>
      <c r="M91" s="263" t="s">
        <v>4121</v>
      </c>
      <c r="N91" s="263" t="s">
        <v>4121</v>
      </c>
      <c r="O91" s="263" t="s">
        <v>4121</v>
      </c>
      <c r="P91" s="263" t="s">
        <v>4121</v>
      </c>
      <c r="Q91" s="263" t="s">
        <v>4121</v>
      </c>
      <c r="R91" s="263" t="s">
        <v>4121</v>
      </c>
      <c r="S91" s="263" t="s">
        <v>4121</v>
      </c>
      <c r="T91" s="263" t="s">
        <v>4121</v>
      </c>
      <c r="U91" s="263" t="s">
        <v>4121</v>
      </c>
      <c r="V91" s="263" t="s">
        <v>4121</v>
      </c>
      <c r="W91" s="263" t="s">
        <v>4121</v>
      </c>
      <c r="X91" s="263" t="s">
        <v>4121</v>
      </c>
      <c r="Y91" s="263" t="s">
        <v>4121</v>
      </c>
      <c r="Z91" s="263" t="s">
        <v>4121</v>
      </c>
      <c r="AA91" s="263" t="s">
        <v>4121</v>
      </c>
    </row>
    <row r="92" spans="1:27" x14ac:dyDescent="0.3">
      <c r="A92" s="263">
        <v>516642</v>
      </c>
      <c r="B92" s="268" t="s">
        <v>918</v>
      </c>
      <c r="C92" s="263" t="s">
        <v>4121</v>
      </c>
      <c r="D92" s="263" t="s">
        <v>4121</v>
      </c>
      <c r="E92" s="263" t="s">
        <v>4121</v>
      </c>
      <c r="F92" s="263" t="s">
        <v>4121</v>
      </c>
      <c r="G92" s="263" t="s">
        <v>4121</v>
      </c>
      <c r="H92" s="263" t="s">
        <v>4121</v>
      </c>
      <c r="I92" s="263" t="s">
        <v>4121</v>
      </c>
      <c r="J92" s="263" t="s">
        <v>4121</v>
      </c>
      <c r="K92" s="263" t="s">
        <v>4121</v>
      </c>
      <c r="L92" s="263" t="s">
        <v>4121</v>
      </c>
      <c r="M92" s="263" t="s">
        <v>4121</v>
      </c>
      <c r="N92" s="263" t="s">
        <v>4121</v>
      </c>
      <c r="O92" s="263" t="s">
        <v>4121</v>
      </c>
      <c r="P92" s="263" t="s">
        <v>4121</v>
      </c>
      <c r="Q92" s="263" t="s">
        <v>4121</v>
      </c>
      <c r="R92" s="263" t="s">
        <v>4121</v>
      </c>
      <c r="S92" s="263" t="s">
        <v>4121</v>
      </c>
      <c r="T92" s="263" t="s">
        <v>4121</v>
      </c>
      <c r="U92" s="263" t="s">
        <v>4121</v>
      </c>
      <c r="V92" s="263" t="s">
        <v>4121</v>
      </c>
      <c r="W92" s="263" t="s">
        <v>4121</v>
      </c>
      <c r="X92" s="263" t="s">
        <v>4121</v>
      </c>
      <c r="Y92" s="263" t="s">
        <v>4121</v>
      </c>
      <c r="Z92" s="263" t="s">
        <v>4121</v>
      </c>
      <c r="AA92" s="263" t="s">
        <v>4121</v>
      </c>
    </row>
    <row r="93" spans="1:27" x14ac:dyDescent="0.3">
      <c r="A93" s="263">
        <v>517103</v>
      </c>
      <c r="B93" s="268" t="s">
        <v>918</v>
      </c>
      <c r="C93" s="263" t="s">
        <v>4121</v>
      </c>
      <c r="D93" s="263" t="s">
        <v>4121</v>
      </c>
      <c r="E93" s="263" t="s">
        <v>4121</v>
      </c>
      <c r="F93" s="263" t="s">
        <v>4121</v>
      </c>
      <c r="G93" s="263" t="s">
        <v>4121</v>
      </c>
      <c r="H93" s="263" t="s">
        <v>4121</v>
      </c>
      <c r="I93" s="263" t="s">
        <v>4121</v>
      </c>
      <c r="J93" s="263" t="s">
        <v>4121</v>
      </c>
      <c r="K93" s="263" t="s">
        <v>4121</v>
      </c>
      <c r="L93" s="263" t="s">
        <v>4121</v>
      </c>
      <c r="M93" s="263" t="s">
        <v>4121</v>
      </c>
      <c r="N93" s="263" t="s">
        <v>4121</v>
      </c>
      <c r="O93" s="263" t="s">
        <v>4121</v>
      </c>
      <c r="P93" s="263" t="s">
        <v>4121</v>
      </c>
      <c r="Q93" s="263" t="s">
        <v>4121</v>
      </c>
      <c r="R93" s="263" t="s">
        <v>4121</v>
      </c>
      <c r="S93" s="263" t="s">
        <v>4121</v>
      </c>
      <c r="T93" s="263" t="s">
        <v>4121</v>
      </c>
      <c r="U93" s="263" t="s">
        <v>4121</v>
      </c>
      <c r="V93" s="263" t="s">
        <v>4121</v>
      </c>
      <c r="W93" s="263" t="s">
        <v>4121</v>
      </c>
      <c r="X93" s="263" t="s">
        <v>4121</v>
      </c>
      <c r="Y93" s="263" t="s">
        <v>4121</v>
      </c>
      <c r="Z93" s="263" t="s">
        <v>4121</v>
      </c>
      <c r="AA93" s="263" t="s">
        <v>4121</v>
      </c>
    </row>
    <row r="94" spans="1:27" x14ac:dyDescent="0.3">
      <c r="A94" s="263">
        <v>517372</v>
      </c>
      <c r="B94" s="268" t="s">
        <v>918</v>
      </c>
      <c r="C94" s="263" t="s">
        <v>4121</v>
      </c>
      <c r="D94" s="263" t="s">
        <v>4121</v>
      </c>
      <c r="E94" s="263" t="s">
        <v>4121</v>
      </c>
      <c r="F94" s="263" t="s">
        <v>4121</v>
      </c>
      <c r="G94" s="263" t="s">
        <v>4121</v>
      </c>
      <c r="H94" s="263" t="s">
        <v>4121</v>
      </c>
      <c r="I94" s="263" t="s">
        <v>4121</v>
      </c>
      <c r="J94" s="263" t="s">
        <v>4121</v>
      </c>
      <c r="K94" s="263" t="s">
        <v>4121</v>
      </c>
      <c r="L94" s="263" t="s">
        <v>4121</v>
      </c>
      <c r="M94" s="263" t="s">
        <v>4121</v>
      </c>
      <c r="N94" s="263" t="s">
        <v>4121</v>
      </c>
      <c r="O94" s="263" t="s">
        <v>4121</v>
      </c>
      <c r="P94" s="263" t="s">
        <v>4121</v>
      </c>
      <c r="Q94" s="263" t="s">
        <v>4121</v>
      </c>
      <c r="R94" s="263" t="s">
        <v>4121</v>
      </c>
      <c r="S94" s="263" t="s">
        <v>4121</v>
      </c>
      <c r="T94" s="263" t="s">
        <v>4121</v>
      </c>
      <c r="U94" s="263" t="s">
        <v>4121</v>
      </c>
      <c r="V94" s="263" t="s">
        <v>4121</v>
      </c>
      <c r="W94" s="263" t="s">
        <v>4121</v>
      </c>
      <c r="X94" s="263" t="s">
        <v>4121</v>
      </c>
      <c r="Y94" s="263" t="s">
        <v>4121</v>
      </c>
      <c r="Z94" s="263" t="s">
        <v>4121</v>
      </c>
      <c r="AA94" s="263" t="s">
        <v>4121</v>
      </c>
    </row>
    <row r="95" spans="1:27" x14ac:dyDescent="0.3">
      <c r="A95" s="263">
        <v>517504</v>
      </c>
      <c r="B95" s="268" t="s">
        <v>918</v>
      </c>
      <c r="C95" s="263" t="s">
        <v>4121</v>
      </c>
      <c r="D95" s="263" t="s">
        <v>4121</v>
      </c>
      <c r="E95" s="263" t="s">
        <v>4121</v>
      </c>
      <c r="F95" s="263" t="s">
        <v>4121</v>
      </c>
      <c r="G95" s="263" t="s">
        <v>4121</v>
      </c>
      <c r="H95" s="263" t="s">
        <v>4121</v>
      </c>
      <c r="I95" s="263" t="s">
        <v>4121</v>
      </c>
      <c r="J95" s="263" t="s">
        <v>4121</v>
      </c>
      <c r="K95" s="263" t="s">
        <v>4121</v>
      </c>
      <c r="L95" s="263" t="s">
        <v>4121</v>
      </c>
      <c r="M95" s="263" t="s">
        <v>4121</v>
      </c>
      <c r="N95" s="263" t="s">
        <v>4121</v>
      </c>
      <c r="O95" s="263" t="s">
        <v>4121</v>
      </c>
      <c r="P95" s="263" t="s">
        <v>4121</v>
      </c>
      <c r="Q95" s="263" t="s">
        <v>4121</v>
      </c>
      <c r="R95" s="263" t="s">
        <v>4121</v>
      </c>
      <c r="S95" s="263" t="s">
        <v>4121</v>
      </c>
      <c r="T95" s="263" t="s">
        <v>4121</v>
      </c>
      <c r="U95" s="263" t="s">
        <v>4121</v>
      </c>
      <c r="V95" s="263" t="s">
        <v>4121</v>
      </c>
      <c r="W95" s="263" t="s">
        <v>4121</v>
      </c>
      <c r="X95" s="263" t="s">
        <v>4121</v>
      </c>
      <c r="Y95" s="263" t="s">
        <v>4121</v>
      </c>
      <c r="Z95" s="263" t="s">
        <v>4121</v>
      </c>
      <c r="AA95" s="263" t="s">
        <v>4121</v>
      </c>
    </row>
    <row r="96" spans="1:27" x14ac:dyDescent="0.3">
      <c r="A96" s="263">
        <v>517702</v>
      </c>
      <c r="B96" s="268" t="s">
        <v>918</v>
      </c>
      <c r="C96" s="263" t="s">
        <v>4121</v>
      </c>
      <c r="D96" s="263" t="s">
        <v>4121</v>
      </c>
      <c r="E96" s="263" t="s">
        <v>4121</v>
      </c>
      <c r="F96" s="263" t="s">
        <v>4121</v>
      </c>
      <c r="G96" s="263" t="s">
        <v>4121</v>
      </c>
      <c r="H96" s="263" t="s">
        <v>4121</v>
      </c>
      <c r="I96" s="263" t="s">
        <v>4121</v>
      </c>
      <c r="J96" s="263" t="s">
        <v>4121</v>
      </c>
      <c r="K96" s="263" t="s">
        <v>4121</v>
      </c>
      <c r="L96" s="263" t="s">
        <v>4121</v>
      </c>
      <c r="M96" s="263" t="s">
        <v>4121</v>
      </c>
      <c r="N96" s="263" t="s">
        <v>4121</v>
      </c>
      <c r="O96" s="263" t="s">
        <v>4121</v>
      </c>
      <c r="P96" s="263" t="s">
        <v>4121</v>
      </c>
      <c r="Q96" s="263" t="s">
        <v>4121</v>
      </c>
      <c r="R96" s="263" t="s">
        <v>4121</v>
      </c>
      <c r="S96" s="263" t="s">
        <v>4121</v>
      </c>
      <c r="T96" s="263" t="s">
        <v>4121</v>
      </c>
      <c r="U96" s="263" t="s">
        <v>4121</v>
      </c>
      <c r="V96" s="263" t="s">
        <v>4121</v>
      </c>
      <c r="W96" s="263" t="s">
        <v>4121</v>
      </c>
      <c r="X96" s="263" t="s">
        <v>4121</v>
      </c>
      <c r="Y96" s="263" t="s">
        <v>4121</v>
      </c>
      <c r="Z96" s="263" t="s">
        <v>4121</v>
      </c>
      <c r="AA96" s="263" t="s">
        <v>4121</v>
      </c>
    </row>
    <row r="97" spans="1:27" x14ac:dyDescent="0.3">
      <c r="A97" s="263">
        <v>518795</v>
      </c>
      <c r="B97" s="268" t="s">
        <v>918</v>
      </c>
      <c r="C97" s="263" t="s">
        <v>4121</v>
      </c>
      <c r="D97" s="263" t="s">
        <v>4121</v>
      </c>
      <c r="E97" s="263" t="s">
        <v>4121</v>
      </c>
      <c r="F97" s="263" t="s">
        <v>4121</v>
      </c>
      <c r="G97" s="263" t="s">
        <v>4121</v>
      </c>
      <c r="H97" s="263" t="s">
        <v>4121</v>
      </c>
      <c r="I97" s="263" t="s">
        <v>4121</v>
      </c>
      <c r="J97" s="263" t="s">
        <v>4121</v>
      </c>
      <c r="K97" s="263" t="s">
        <v>4121</v>
      </c>
      <c r="L97" s="263" t="s">
        <v>4121</v>
      </c>
      <c r="M97" s="263" t="s">
        <v>4121</v>
      </c>
      <c r="N97" s="263" t="s">
        <v>4121</v>
      </c>
      <c r="O97" s="263" t="s">
        <v>4121</v>
      </c>
      <c r="P97" s="263" t="s">
        <v>4121</v>
      </c>
      <c r="Q97" s="263" t="s">
        <v>4121</v>
      </c>
      <c r="R97" s="263" t="s">
        <v>4121</v>
      </c>
      <c r="S97" s="263" t="s">
        <v>4121</v>
      </c>
      <c r="T97" s="263" t="s">
        <v>4121</v>
      </c>
      <c r="U97" s="263" t="s">
        <v>4121</v>
      </c>
      <c r="V97" s="263" t="s">
        <v>4121</v>
      </c>
      <c r="W97" s="263" t="s">
        <v>4121</v>
      </c>
      <c r="X97" s="263" t="s">
        <v>4121</v>
      </c>
      <c r="Y97" s="263" t="s">
        <v>4121</v>
      </c>
      <c r="Z97" s="263" t="s">
        <v>4121</v>
      </c>
      <c r="AA97" s="263" t="s">
        <v>4121</v>
      </c>
    </row>
    <row r="98" spans="1:27" x14ac:dyDescent="0.3">
      <c r="A98" s="263">
        <v>518874</v>
      </c>
      <c r="B98" s="268" t="s">
        <v>918</v>
      </c>
      <c r="C98" s="263" t="s">
        <v>4121</v>
      </c>
      <c r="D98" s="263" t="s">
        <v>4121</v>
      </c>
      <c r="E98" s="263" t="s">
        <v>4121</v>
      </c>
      <c r="F98" s="263" t="s">
        <v>4121</v>
      </c>
      <c r="G98" s="263" t="s">
        <v>4121</v>
      </c>
      <c r="H98" s="263" t="s">
        <v>4121</v>
      </c>
      <c r="I98" s="263" t="s">
        <v>4121</v>
      </c>
      <c r="J98" s="263" t="s">
        <v>4121</v>
      </c>
      <c r="K98" s="263" t="s">
        <v>4121</v>
      </c>
      <c r="L98" s="263" t="s">
        <v>4121</v>
      </c>
      <c r="M98" s="263" t="s">
        <v>4121</v>
      </c>
      <c r="N98" s="263" t="s">
        <v>4121</v>
      </c>
      <c r="O98" s="263" t="s">
        <v>4121</v>
      </c>
      <c r="P98" s="263" t="s">
        <v>4121</v>
      </c>
      <c r="Q98" s="263" t="s">
        <v>4121</v>
      </c>
      <c r="R98" s="263" t="s">
        <v>4121</v>
      </c>
      <c r="S98" s="263" t="s">
        <v>4121</v>
      </c>
      <c r="T98" s="263" t="s">
        <v>4121</v>
      </c>
      <c r="U98" s="263" t="s">
        <v>4121</v>
      </c>
      <c r="V98" s="263" t="s">
        <v>4121</v>
      </c>
      <c r="W98" s="263" t="s">
        <v>4121</v>
      </c>
      <c r="X98" s="263" t="s">
        <v>4121</v>
      </c>
      <c r="Y98" s="263" t="s">
        <v>4121</v>
      </c>
      <c r="Z98" s="263" t="s">
        <v>4121</v>
      </c>
      <c r="AA98" s="263" t="s">
        <v>4121</v>
      </c>
    </row>
    <row r="99" spans="1:27" x14ac:dyDescent="0.3">
      <c r="A99" s="263">
        <v>519020</v>
      </c>
      <c r="B99" s="268" t="s">
        <v>918</v>
      </c>
      <c r="C99" s="263" t="s">
        <v>4121</v>
      </c>
      <c r="D99" s="263" t="s">
        <v>4121</v>
      </c>
      <c r="E99" s="263" t="s">
        <v>4121</v>
      </c>
      <c r="F99" s="263" t="s">
        <v>4121</v>
      </c>
      <c r="G99" s="263" t="s">
        <v>4121</v>
      </c>
      <c r="H99" s="263" t="s">
        <v>4121</v>
      </c>
      <c r="I99" s="263" t="s">
        <v>4121</v>
      </c>
      <c r="J99" s="263" t="s">
        <v>4121</v>
      </c>
      <c r="K99" s="263" t="s">
        <v>4121</v>
      </c>
      <c r="L99" s="263" t="s">
        <v>4121</v>
      </c>
      <c r="M99" s="263" t="s">
        <v>4121</v>
      </c>
      <c r="N99" s="263" t="s">
        <v>4121</v>
      </c>
      <c r="O99" s="263" t="s">
        <v>4121</v>
      </c>
      <c r="P99" s="263" t="s">
        <v>4121</v>
      </c>
      <c r="Q99" s="263" t="s">
        <v>4121</v>
      </c>
      <c r="R99" s="263" t="s">
        <v>4121</v>
      </c>
      <c r="S99" s="263" t="s">
        <v>4121</v>
      </c>
      <c r="T99" s="263" t="s">
        <v>4121</v>
      </c>
      <c r="U99" s="263" t="s">
        <v>4121</v>
      </c>
      <c r="V99" s="263" t="s">
        <v>4121</v>
      </c>
      <c r="W99" s="263" t="s">
        <v>4121</v>
      </c>
      <c r="X99" s="263" t="s">
        <v>4121</v>
      </c>
      <c r="Y99" s="263" t="s">
        <v>4121</v>
      </c>
      <c r="Z99" s="263" t="s">
        <v>4121</v>
      </c>
      <c r="AA99" s="263" t="s">
        <v>4121</v>
      </c>
    </row>
    <row r="100" spans="1:27" x14ac:dyDescent="0.3">
      <c r="A100" s="263">
        <v>519112</v>
      </c>
      <c r="B100" s="268" t="s">
        <v>918</v>
      </c>
      <c r="C100" s="263" t="s">
        <v>4121</v>
      </c>
      <c r="D100" s="263" t="s">
        <v>4121</v>
      </c>
      <c r="E100" s="263" t="s">
        <v>4121</v>
      </c>
      <c r="F100" s="263" t="s">
        <v>4121</v>
      </c>
      <c r="G100" s="263" t="s">
        <v>4121</v>
      </c>
      <c r="H100" s="263" t="s">
        <v>4121</v>
      </c>
      <c r="I100" s="263" t="s">
        <v>4121</v>
      </c>
      <c r="J100" s="263" t="s">
        <v>4121</v>
      </c>
      <c r="K100" s="263" t="s">
        <v>4121</v>
      </c>
      <c r="L100" s="263" t="s">
        <v>4121</v>
      </c>
      <c r="M100" s="263" t="s">
        <v>4121</v>
      </c>
      <c r="N100" s="263" t="s">
        <v>4121</v>
      </c>
      <c r="O100" s="263" t="s">
        <v>4121</v>
      </c>
      <c r="P100" s="263" t="s">
        <v>4121</v>
      </c>
      <c r="Q100" s="263" t="s">
        <v>4121</v>
      </c>
      <c r="R100" s="263" t="s">
        <v>4121</v>
      </c>
      <c r="S100" s="263" t="s">
        <v>4121</v>
      </c>
      <c r="T100" s="263" t="s">
        <v>4121</v>
      </c>
      <c r="U100" s="263" t="s">
        <v>4121</v>
      </c>
      <c r="V100" s="263" t="s">
        <v>4121</v>
      </c>
      <c r="W100" s="263" t="s">
        <v>4121</v>
      </c>
      <c r="X100" s="263" t="s">
        <v>4121</v>
      </c>
      <c r="Y100" s="263" t="s">
        <v>4121</v>
      </c>
      <c r="Z100" s="263" t="s">
        <v>4121</v>
      </c>
      <c r="AA100" s="263" t="s">
        <v>4121</v>
      </c>
    </row>
    <row r="101" spans="1:27" x14ac:dyDescent="0.3">
      <c r="A101" s="263">
        <v>519187</v>
      </c>
      <c r="B101" s="268" t="s">
        <v>918</v>
      </c>
      <c r="C101" s="263" t="s">
        <v>4121</v>
      </c>
      <c r="D101" s="263" t="s">
        <v>4121</v>
      </c>
      <c r="E101" s="263" t="s">
        <v>4121</v>
      </c>
      <c r="F101" s="263" t="s">
        <v>4121</v>
      </c>
      <c r="G101" s="263" t="s">
        <v>4121</v>
      </c>
      <c r="H101" s="263" t="s">
        <v>4121</v>
      </c>
      <c r="I101" s="263" t="s">
        <v>4121</v>
      </c>
      <c r="J101" s="263" t="s">
        <v>4121</v>
      </c>
      <c r="K101" s="263" t="s">
        <v>4121</v>
      </c>
      <c r="L101" s="263" t="s">
        <v>4121</v>
      </c>
      <c r="M101" s="263" t="s">
        <v>4121</v>
      </c>
      <c r="N101" s="263" t="s">
        <v>4121</v>
      </c>
      <c r="O101" s="263" t="s">
        <v>4121</v>
      </c>
      <c r="P101" s="263" t="s">
        <v>4121</v>
      </c>
      <c r="Q101" s="263" t="s">
        <v>4121</v>
      </c>
      <c r="R101" s="263" t="s">
        <v>4121</v>
      </c>
      <c r="S101" s="263" t="s">
        <v>4121</v>
      </c>
      <c r="T101" s="263" t="s">
        <v>4121</v>
      </c>
      <c r="U101" s="263" t="s">
        <v>4121</v>
      </c>
      <c r="V101" s="263" t="s">
        <v>4121</v>
      </c>
      <c r="W101" s="263" t="s">
        <v>4121</v>
      </c>
      <c r="X101" s="263" t="s">
        <v>4121</v>
      </c>
      <c r="Y101" s="263" t="s">
        <v>4121</v>
      </c>
      <c r="Z101" s="263" t="s">
        <v>4121</v>
      </c>
      <c r="AA101" s="263" t="s">
        <v>4121</v>
      </c>
    </row>
    <row r="102" spans="1:27" x14ac:dyDescent="0.3">
      <c r="A102" s="263">
        <v>519198</v>
      </c>
      <c r="B102" s="268" t="s">
        <v>918</v>
      </c>
      <c r="C102" s="263" t="s">
        <v>4121</v>
      </c>
      <c r="D102" s="263" t="s">
        <v>4121</v>
      </c>
      <c r="E102" s="263" t="s">
        <v>4121</v>
      </c>
      <c r="F102" s="263" t="s">
        <v>4121</v>
      </c>
      <c r="G102" s="263" t="s">
        <v>4121</v>
      </c>
      <c r="H102" s="263" t="s">
        <v>4121</v>
      </c>
      <c r="I102" s="263" t="s">
        <v>4121</v>
      </c>
      <c r="J102" s="263" t="s">
        <v>4121</v>
      </c>
      <c r="K102" s="263" t="s">
        <v>4121</v>
      </c>
      <c r="L102" s="263" t="s">
        <v>4121</v>
      </c>
      <c r="M102" s="263" t="s">
        <v>4121</v>
      </c>
      <c r="N102" s="263" t="s">
        <v>4121</v>
      </c>
      <c r="O102" s="263" t="s">
        <v>4121</v>
      </c>
      <c r="P102" s="263" t="s">
        <v>4121</v>
      </c>
      <c r="Q102" s="263" t="s">
        <v>4121</v>
      </c>
      <c r="R102" s="263" t="s">
        <v>4121</v>
      </c>
      <c r="S102" s="263" t="s">
        <v>4121</v>
      </c>
      <c r="T102" s="263" t="s">
        <v>4121</v>
      </c>
      <c r="U102" s="263" t="s">
        <v>4121</v>
      </c>
      <c r="V102" s="263" t="s">
        <v>4121</v>
      </c>
      <c r="W102" s="263" t="s">
        <v>4121</v>
      </c>
      <c r="X102" s="263" t="s">
        <v>4121</v>
      </c>
      <c r="Y102" s="263" t="s">
        <v>4121</v>
      </c>
      <c r="Z102" s="263" t="s">
        <v>4121</v>
      </c>
      <c r="AA102" s="263" t="s">
        <v>4121</v>
      </c>
    </row>
    <row r="103" spans="1:27" x14ac:dyDescent="0.3">
      <c r="A103" s="263">
        <v>519222</v>
      </c>
      <c r="B103" s="268" t="s">
        <v>918</v>
      </c>
      <c r="C103" s="263" t="s">
        <v>4121</v>
      </c>
      <c r="D103" s="263" t="s">
        <v>4121</v>
      </c>
      <c r="E103" s="263" t="s">
        <v>4121</v>
      </c>
      <c r="F103" s="263" t="s">
        <v>4121</v>
      </c>
      <c r="G103" s="263" t="s">
        <v>4121</v>
      </c>
      <c r="H103" s="263" t="s">
        <v>4121</v>
      </c>
      <c r="I103" s="263" t="s">
        <v>4121</v>
      </c>
      <c r="J103" s="263" t="s">
        <v>4121</v>
      </c>
      <c r="K103" s="263" t="s">
        <v>4121</v>
      </c>
      <c r="L103" s="263" t="s">
        <v>4121</v>
      </c>
      <c r="M103" s="263" t="s">
        <v>4121</v>
      </c>
      <c r="N103" s="263" t="s">
        <v>4121</v>
      </c>
      <c r="O103" s="263" t="s">
        <v>4121</v>
      </c>
      <c r="P103" s="263" t="s">
        <v>4121</v>
      </c>
      <c r="Q103" s="263" t="s">
        <v>4121</v>
      </c>
      <c r="R103" s="263" t="s">
        <v>4121</v>
      </c>
      <c r="S103" s="263" t="s">
        <v>4121</v>
      </c>
      <c r="T103" s="263" t="s">
        <v>4121</v>
      </c>
      <c r="U103" s="263" t="s">
        <v>4121</v>
      </c>
      <c r="V103" s="263" t="s">
        <v>4121</v>
      </c>
      <c r="W103" s="263" t="s">
        <v>4121</v>
      </c>
      <c r="X103" s="263" t="s">
        <v>4121</v>
      </c>
      <c r="Y103" s="263" t="s">
        <v>4121</v>
      </c>
      <c r="Z103" s="263" t="s">
        <v>4121</v>
      </c>
      <c r="AA103" s="263" t="s">
        <v>4121</v>
      </c>
    </row>
    <row r="104" spans="1:27" x14ac:dyDescent="0.3">
      <c r="A104" s="263">
        <v>519314</v>
      </c>
      <c r="B104" s="268" t="s">
        <v>918</v>
      </c>
      <c r="C104" s="263" t="s">
        <v>4121</v>
      </c>
      <c r="D104" s="263" t="s">
        <v>4121</v>
      </c>
      <c r="E104" s="263" t="s">
        <v>4121</v>
      </c>
      <c r="F104" s="263" t="s">
        <v>4121</v>
      </c>
      <c r="G104" s="263" t="s">
        <v>4121</v>
      </c>
      <c r="H104" s="263" t="s">
        <v>4121</v>
      </c>
      <c r="I104" s="263" t="s">
        <v>4121</v>
      </c>
      <c r="J104" s="263" t="s">
        <v>4121</v>
      </c>
      <c r="K104" s="263" t="s">
        <v>4121</v>
      </c>
      <c r="L104" s="263" t="s">
        <v>4121</v>
      </c>
      <c r="M104" s="263" t="s">
        <v>4121</v>
      </c>
      <c r="N104" s="263" t="s">
        <v>4121</v>
      </c>
      <c r="O104" s="263" t="s">
        <v>4121</v>
      </c>
      <c r="P104" s="263" t="s">
        <v>4121</v>
      </c>
      <c r="Q104" s="263" t="s">
        <v>4121</v>
      </c>
      <c r="R104" s="263" t="s">
        <v>4121</v>
      </c>
      <c r="S104" s="263" t="s">
        <v>4121</v>
      </c>
      <c r="T104" s="263" t="s">
        <v>4121</v>
      </c>
      <c r="U104" s="263" t="s">
        <v>4121</v>
      </c>
      <c r="V104" s="263" t="s">
        <v>4121</v>
      </c>
      <c r="W104" s="263" t="s">
        <v>4121</v>
      </c>
      <c r="X104" s="263" t="s">
        <v>4121</v>
      </c>
      <c r="Y104" s="263" t="s">
        <v>4121</v>
      </c>
      <c r="Z104" s="263" t="s">
        <v>4121</v>
      </c>
      <c r="AA104" s="263" t="s">
        <v>4121</v>
      </c>
    </row>
    <row r="105" spans="1:27" x14ac:dyDescent="0.3">
      <c r="A105" s="263">
        <v>519420</v>
      </c>
      <c r="B105" s="268" t="s">
        <v>918</v>
      </c>
      <c r="C105" s="263" t="s">
        <v>4121</v>
      </c>
      <c r="D105" s="263" t="s">
        <v>4121</v>
      </c>
      <c r="E105" s="263" t="s">
        <v>4121</v>
      </c>
      <c r="F105" s="263" t="s">
        <v>4121</v>
      </c>
      <c r="G105" s="263" t="s">
        <v>4121</v>
      </c>
      <c r="H105" s="263" t="s">
        <v>4121</v>
      </c>
      <c r="I105" s="263" t="s">
        <v>4121</v>
      </c>
      <c r="J105" s="263" t="s">
        <v>4121</v>
      </c>
      <c r="K105" s="263" t="s">
        <v>4121</v>
      </c>
      <c r="L105" s="263" t="s">
        <v>4121</v>
      </c>
      <c r="M105" s="263" t="s">
        <v>4121</v>
      </c>
      <c r="N105" s="263" t="s">
        <v>4121</v>
      </c>
      <c r="O105" s="263" t="s">
        <v>4121</v>
      </c>
      <c r="P105" s="263" t="s">
        <v>4121</v>
      </c>
      <c r="Q105" s="263" t="s">
        <v>4121</v>
      </c>
      <c r="R105" s="263" t="s">
        <v>4121</v>
      </c>
      <c r="S105" s="263" t="s">
        <v>4121</v>
      </c>
      <c r="T105" s="263" t="s">
        <v>4121</v>
      </c>
      <c r="U105" s="263" t="s">
        <v>4121</v>
      </c>
      <c r="V105" s="263" t="s">
        <v>4121</v>
      </c>
      <c r="W105" s="263" t="s">
        <v>4121</v>
      </c>
      <c r="X105" s="263" t="s">
        <v>4121</v>
      </c>
      <c r="Y105" s="263" t="s">
        <v>4121</v>
      </c>
      <c r="Z105" s="263" t="s">
        <v>4121</v>
      </c>
      <c r="AA105" s="263" t="s">
        <v>4121</v>
      </c>
    </row>
    <row r="106" spans="1:27" x14ac:dyDescent="0.3">
      <c r="A106" s="263">
        <v>520394</v>
      </c>
      <c r="B106" s="268" t="s">
        <v>918</v>
      </c>
      <c r="C106" s="263" t="s">
        <v>4121</v>
      </c>
      <c r="D106" s="263" t="s">
        <v>4121</v>
      </c>
      <c r="E106" s="263" t="s">
        <v>4121</v>
      </c>
      <c r="F106" s="263" t="s">
        <v>4121</v>
      </c>
      <c r="G106" s="263" t="s">
        <v>4121</v>
      </c>
      <c r="H106" s="263" t="s">
        <v>4121</v>
      </c>
      <c r="I106" s="263" t="s">
        <v>4121</v>
      </c>
      <c r="J106" s="263" t="s">
        <v>4121</v>
      </c>
      <c r="K106" s="263" t="s">
        <v>4121</v>
      </c>
      <c r="L106" s="263" t="s">
        <v>4121</v>
      </c>
      <c r="M106" s="263" t="s">
        <v>4121</v>
      </c>
      <c r="N106" s="263" t="s">
        <v>4121</v>
      </c>
      <c r="O106" s="263" t="s">
        <v>4121</v>
      </c>
      <c r="P106" s="263" t="s">
        <v>4121</v>
      </c>
      <c r="Q106" s="263" t="s">
        <v>4121</v>
      </c>
      <c r="R106" s="263" t="s">
        <v>4121</v>
      </c>
      <c r="S106" s="263" t="s">
        <v>4121</v>
      </c>
      <c r="T106" s="263" t="s">
        <v>4121</v>
      </c>
      <c r="U106" s="263" t="s">
        <v>4121</v>
      </c>
      <c r="V106" s="263" t="s">
        <v>4121</v>
      </c>
      <c r="W106" s="263" t="s">
        <v>4121</v>
      </c>
      <c r="X106" s="263" t="s">
        <v>4121</v>
      </c>
      <c r="Y106" s="263" t="s">
        <v>4121</v>
      </c>
      <c r="Z106" s="263" t="s">
        <v>4121</v>
      </c>
      <c r="AA106" s="263" t="s">
        <v>4121</v>
      </c>
    </row>
    <row r="107" spans="1:27" x14ac:dyDescent="0.3">
      <c r="A107" s="263">
        <v>521171</v>
      </c>
      <c r="B107" s="268" t="s">
        <v>918</v>
      </c>
      <c r="C107" s="263" t="s">
        <v>4121</v>
      </c>
      <c r="D107" s="263" t="s">
        <v>4121</v>
      </c>
      <c r="E107" s="263" t="s">
        <v>4121</v>
      </c>
      <c r="F107" s="263" t="s">
        <v>4121</v>
      </c>
      <c r="G107" s="263" t="s">
        <v>4121</v>
      </c>
      <c r="H107" s="263" t="s">
        <v>4121</v>
      </c>
      <c r="I107" s="263" t="s">
        <v>4121</v>
      </c>
      <c r="J107" s="263" t="s">
        <v>4121</v>
      </c>
      <c r="K107" s="263" t="s">
        <v>4121</v>
      </c>
      <c r="L107" s="263" t="s">
        <v>4121</v>
      </c>
      <c r="M107" s="263" t="s">
        <v>4121</v>
      </c>
      <c r="N107" s="263" t="s">
        <v>4121</v>
      </c>
      <c r="O107" s="263" t="s">
        <v>4121</v>
      </c>
      <c r="P107" s="263" t="s">
        <v>4121</v>
      </c>
      <c r="Q107" s="263" t="s">
        <v>4121</v>
      </c>
      <c r="R107" s="263" t="s">
        <v>4121</v>
      </c>
      <c r="S107" s="263" t="s">
        <v>4121</v>
      </c>
      <c r="T107" s="263" t="s">
        <v>4121</v>
      </c>
      <c r="U107" s="263" t="s">
        <v>4121</v>
      </c>
      <c r="V107" s="263" t="s">
        <v>4121</v>
      </c>
      <c r="W107" s="263" t="s">
        <v>4121</v>
      </c>
      <c r="X107" s="263" t="s">
        <v>4121</v>
      </c>
      <c r="Y107" s="263" t="s">
        <v>4121</v>
      </c>
      <c r="Z107" s="263" t="s">
        <v>4121</v>
      </c>
      <c r="AA107" s="263" t="s">
        <v>4121</v>
      </c>
    </row>
    <row r="108" spans="1:27" x14ac:dyDescent="0.3">
      <c r="A108" s="263">
        <v>521375</v>
      </c>
      <c r="B108" s="268" t="s">
        <v>918</v>
      </c>
      <c r="C108" s="263" t="s">
        <v>4121</v>
      </c>
      <c r="D108" s="263" t="s">
        <v>4121</v>
      </c>
      <c r="E108" s="263" t="s">
        <v>4121</v>
      </c>
      <c r="F108" s="263" t="s">
        <v>4121</v>
      </c>
      <c r="G108" s="263" t="s">
        <v>4121</v>
      </c>
      <c r="H108" s="263" t="s">
        <v>4121</v>
      </c>
      <c r="I108" s="263" t="s">
        <v>4121</v>
      </c>
      <c r="J108" s="263" t="s">
        <v>4121</v>
      </c>
      <c r="K108" s="263" t="s">
        <v>4121</v>
      </c>
      <c r="L108" s="263" t="s">
        <v>4121</v>
      </c>
      <c r="M108" s="263" t="s">
        <v>4121</v>
      </c>
      <c r="N108" s="263" t="s">
        <v>4121</v>
      </c>
      <c r="O108" s="263" t="s">
        <v>4121</v>
      </c>
      <c r="P108" s="263" t="s">
        <v>4121</v>
      </c>
      <c r="Q108" s="263" t="s">
        <v>4121</v>
      </c>
      <c r="R108" s="263" t="s">
        <v>4121</v>
      </c>
      <c r="S108" s="263" t="s">
        <v>4121</v>
      </c>
      <c r="T108" s="263" t="s">
        <v>4121</v>
      </c>
      <c r="U108" s="263" t="s">
        <v>4121</v>
      </c>
      <c r="V108" s="263" t="s">
        <v>4121</v>
      </c>
      <c r="W108" s="263" t="s">
        <v>4121</v>
      </c>
      <c r="X108" s="263" t="s">
        <v>4121</v>
      </c>
      <c r="Y108" s="263" t="s">
        <v>4121</v>
      </c>
      <c r="Z108" s="263" t="s">
        <v>4121</v>
      </c>
      <c r="AA108" s="263" t="s">
        <v>4121</v>
      </c>
    </row>
    <row r="109" spans="1:27" x14ac:dyDescent="0.3">
      <c r="A109" s="263">
        <v>521377</v>
      </c>
      <c r="B109" s="268" t="s">
        <v>918</v>
      </c>
      <c r="C109" s="263" t="s">
        <v>4121</v>
      </c>
      <c r="D109" s="263" t="s">
        <v>4121</v>
      </c>
      <c r="E109" s="263" t="s">
        <v>4121</v>
      </c>
      <c r="F109" s="263" t="s">
        <v>4121</v>
      </c>
      <c r="G109" s="263" t="s">
        <v>4121</v>
      </c>
      <c r="H109" s="263" t="s">
        <v>4121</v>
      </c>
      <c r="I109" s="263" t="s">
        <v>4121</v>
      </c>
      <c r="J109" s="263" t="s">
        <v>4121</v>
      </c>
      <c r="K109" s="263" t="s">
        <v>4121</v>
      </c>
      <c r="L109" s="263" t="s">
        <v>4121</v>
      </c>
      <c r="M109" s="263" t="s">
        <v>4121</v>
      </c>
      <c r="N109" s="263" t="s">
        <v>4121</v>
      </c>
      <c r="O109" s="263" t="s">
        <v>4121</v>
      </c>
      <c r="P109" s="263" t="s">
        <v>4121</v>
      </c>
      <c r="Q109" s="263" t="s">
        <v>4121</v>
      </c>
      <c r="R109" s="263" t="s">
        <v>4121</v>
      </c>
      <c r="S109" s="263" t="s">
        <v>4121</v>
      </c>
      <c r="T109" s="263" t="s">
        <v>4121</v>
      </c>
      <c r="U109" s="263" t="s">
        <v>4121</v>
      </c>
      <c r="V109" s="263" t="s">
        <v>4121</v>
      </c>
      <c r="W109" s="263" t="s">
        <v>4121</v>
      </c>
      <c r="X109" s="263" t="s">
        <v>4121</v>
      </c>
      <c r="Y109" s="263" t="s">
        <v>4121</v>
      </c>
      <c r="Z109" s="263" t="s">
        <v>4121</v>
      </c>
      <c r="AA109" s="263" t="s">
        <v>4121</v>
      </c>
    </row>
    <row r="110" spans="1:27" x14ac:dyDescent="0.3">
      <c r="A110" s="263">
        <v>521512</v>
      </c>
      <c r="B110" s="268" t="s">
        <v>918</v>
      </c>
      <c r="C110" s="263" t="s">
        <v>4121</v>
      </c>
      <c r="D110" s="263" t="s">
        <v>4121</v>
      </c>
      <c r="E110" s="263" t="s">
        <v>4121</v>
      </c>
      <c r="F110" s="263" t="s">
        <v>4121</v>
      </c>
      <c r="G110" s="263" t="s">
        <v>4121</v>
      </c>
      <c r="H110" s="263" t="s">
        <v>4121</v>
      </c>
      <c r="I110" s="263" t="s">
        <v>4121</v>
      </c>
      <c r="J110" s="263" t="s">
        <v>4121</v>
      </c>
      <c r="K110" s="263" t="s">
        <v>4121</v>
      </c>
      <c r="L110" s="263" t="s">
        <v>4121</v>
      </c>
      <c r="M110" s="263" t="s">
        <v>4121</v>
      </c>
      <c r="N110" s="263" t="s">
        <v>4121</v>
      </c>
      <c r="O110" s="263" t="s">
        <v>4121</v>
      </c>
      <c r="P110" s="263" t="s">
        <v>4121</v>
      </c>
      <c r="Q110" s="263" t="s">
        <v>4121</v>
      </c>
      <c r="R110" s="263" t="s">
        <v>4121</v>
      </c>
      <c r="S110" s="263" t="s">
        <v>4121</v>
      </c>
      <c r="T110" s="263" t="s">
        <v>4121</v>
      </c>
      <c r="U110" s="263" t="s">
        <v>4121</v>
      </c>
      <c r="V110" s="263" t="s">
        <v>4121</v>
      </c>
      <c r="W110" s="263" t="s">
        <v>4121</v>
      </c>
      <c r="X110" s="263" t="s">
        <v>4121</v>
      </c>
      <c r="Y110" s="263" t="s">
        <v>4121</v>
      </c>
      <c r="Z110" s="263" t="s">
        <v>4121</v>
      </c>
      <c r="AA110" s="263" t="s">
        <v>4121</v>
      </c>
    </row>
    <row r="111" spans="1:27" x14ac:dyDescent="0.3">
      <c r="A111" s="263">
        <v>521860</v>
      </c>
      <c r="B111" s="268" t="s">
        <v>918</v>
      </c>
      <c r="C111" s="263" t="s">
        <v>4121</v>
      </c>
      <c r="D111" s="263" t="s">
        <v>4121</v>
      </c>
      <c r="E111" s="263" t="s">
        <v>4121</v>
      </c>
      <c r="F111" s="263" t="s">
        <v>4121</v>
      </c>
      <c r="G111" s="263" t="s">
        <v>4121</v>
      </c>
      <c r="H111" s="263" t="s">
        <v>4121</v>
      </c>
      <c r="I111" s="263" t="s">
        <v>4121</v>
      </c>
      <c r="J111" s="263" t="s">
        <v>4121</v>
      </c>
      <c r="K111" s="263" t="s">
        <v>4121</v>
      </c>
      <c r="L111" s="263" t="s">
        <v>4121</v>
      </c>
      <c r="M111" s="263" t="s">
        <v>4121</v>
      </c>
      <c r="N111" s="263" t="s">
        <v>4121</v>
      </c>
      <c r="O111" s="263" t="s">
        <v>4121</v>
      </c>
      <c r="P111" s="263" t="s">
        <v>4121</v>
      </c>
      <c r="Q111" s="263" t="s">
        <v>4121</v>
      </c>
      <c r="R111" s="263" t="s">
        <v>4121</v>
      </c>
      <c r="S111" s="263" t="s">
        <v>4121</v>
      </c>
      <c r="T111" s="263" t="s">
        <v>4121</v>
      </c>
      <c r="U111" s="263" t="s">
        <v>4121</v>
      </c>
      <c r="V111" s="263" t="s">
        <v>4121</v>
      </c>
      <c r="W111" s="263" t="s">
        <v>4121</v>
      </c>
      <c r="X111" s="263" t="s">
        <v>4121</v>
      </c>
      <c r="Y111" s="263" t="s">
        <v>4121</v>
      </c>
      <c r="Z111" s="263" t="s">
        <v>4121</v>
      </c>
      <c r="AA111" s="263" t="s">
        <v>4121</v>
      </c>
    </row>
    <row r="112" spans="1:27" x14ac:dyDescent="0.3">
      <c r="A112" s="263">
        <v>504193</v>
      </c>
      <c r="B112" s="268" t="s">
        <v>918</v>
      </c>
      <c r="C112" s="263" t="s">
        <v>4121</v>
      </c>
      <c r="D112" s="263" t="s">
        <v>4121</v>
      </c>
      <c r="E112" s="263" t="s">
        <v>4121</v>
      </c>
      <c r="F112" s="263" t="s">
        <v>4121</v>
      </c>
      <c r="G112" s="263" t="s">
        <v>4121</v>
      </c>
      <c r="H112" s="263" t="s">
        <v>4121</v>
      </c>
      <c r="I112" s="263" t="s">
        <v>4121</v>
      </c>
      <c r="J112" s="263" t="s">
        <v>4121</v>
      </c>
      <c r="K112" s="263" t="s">
        <v>4121</v>
      </c>
      <c r="L112" s="263" t="s">
        <v>4121</v>
      </c>
      <c r="M112" s="263" t="s">
        <v>4121</v>
      </c>
      <c r="N112" s="263" t="s">
        <v>4121</v>
      </c>
      <c r="O112" s="263" t="s">
        <v>4121</v>
      </c>
      <c r="P112" s="263" t="s">
        <v>4121</v>
      </c>
      <c r="Q112" s="263" t="s">
        <v>4121</v>
      </c>
      <c r="R112" s="263" t="s">
        <v>4121</v>
      </c>
      <c r="S112" s="263" t="s">
        <v>4121</v>
      </c>
      <c r="T112" s="263" t="s">
        <v>4121</v>
      </c>
      <c r="U112" s="263" t="s">
        <v>4121</v>
      </c>
      <c r="V112" s="263" t="s">
        <v>4121</v>
      </c>
      <c r="W112" s="263" t="s">
        <v>4121</v>
      </c>
      <c r="X112" s="263" t="s">
        <v>4121</v>
      </c>
      <c r="Y112" s="263" t="s">
        <v>4121</v>
      </c>
      <c r="Z112" s="263" t="s">
        <v>4121</v>
      </c>
      <c r="AA112" s="263" t="s">
        <v>4121</v>
      </c>
    </row>
    <row r="113" spans="1:27" x14ac:dyDescent="0.3">
      <c r="A113" s="263">
        <v>523073</v>
      </c>
      <c r="B113" s="268" t="s">
        <v>918</v>
      </c>
      <c r="C113" s="263" t="s">
        <v>4121</v>
      </c>
      <c r="D113" s="263" t="s">
        <v>4121</v>
      </c>
      <c r="E113" s="263" t="s">
        <v>4121</v>
      </c>
      <c r="F113" s="263" t="s">
        <v>4121</v>
      </c>
      <c r="G113" s="263" t="s">
        <v>4121</v>
      </c>
      <c r="H113" s="263" t="s">
        <v>4121</v>
      </c>
      <c r="I113" s="263" t="s">
        <v>4121</v>
      </c>
      <c r="J113" s="263" t="s">
        <v>4121</v>
      </c>
      <c r="K113" s="263" t="s">
        <v>4121</v>
      </c>
      <c r="L113" s="263" t="s">
        <v>4121</v>
      </c>
      <c r="M113" s="263" t="s">
        <v>4121</v>
      </c>
      <c r="N113" s="263" t="s">
        <v>4121</v>
      </c>
      <c r="O113" s="263" t="s">
        <v>4121</v>
      </c>
      <c r="P113" s="263" t="s">
        <v>4121</v>
      </c>
      <c r="Q113" s="263" t="s">
        <v>4121</v>
      </c>
      <c r="R113" s="263" t="s">
        <v>4121</v>
      </c>
      <c r="S113" s="263" t="s">
        <v>4121</v>
      </c>
      <c r="T113" s="263" t="s">
        <v>4121</v>
      </c>
      <c r="U113" s="263" t="s">
        <v>4121</v>
      </c>
      <c r="V113" s="263" t="s">
        <v>4121</v>
      </c>
      <c r="W113" s="263" t="s">
        <v>4121</v>
      </c>
      <c r="X113" s="263" t="s">
        <v>4121</v>
      </c>
      <c r="Y113" s="263" t="s">
        <v>4121</v>
      </c>
      <c r="Z113" s="263" t="s">
        <v>4121</v>
      </c>
      <c r="AA113" s="263" t="s">
        <v>4121</v>
      </c>
    </row>
    <row r="114" spans="1:27" x14ac:dyDescent="0.3">
      <c r="A114" s="263">
        <v>523225</v>
      </c>
      <c r="B114" s="268" t="s">
        <v>918</v>
      </c>
      <c r="C114" s="263" t="s">
        <v>4121</v>
      </c>
      <c r="D114" s="263" t="s">
        <v>4121</v>
      </c>
      <c r="E114" s="263" t="s">
        <v>4121</v>
      </c>
      <c r="F114" s="263" t="s">
        <v>4121</v>
      </c>
      <c r="G114" s="263" t="s">
        <v>4121</v>
      </c>
      <c r="H114" s="263" t="s">
        <v>4121</v>
      </c>
      <c r="I114" s="263" t="s">
        <v>4121</v>
      </c>
      <c r="J114" s="263" t="s">
        <v>4121</v>
      </c>
      <c r="K114" s="263" t="s">
        <v>4121</v>
      </c>
      <c r="L114" s="263" t="s">
        <v>4121</v>
      </c>
      <c r="M114" s="263" t="s">
        <v>4121</v>
      </c>
      <c r="N114" s="263" t="s">
        <v>4121</v>
      </c>
      <c r="O114" s="263" t="s">
        <v>4121</v>
      </c>
      <c r="P114" s="263" t="s">
        <v>4121</v>
      </c>
      <c r="Q114" s="263" t="s">
        <v>4121</v>
      </c>
      <c r="R114" s="263" t="s">
        <v>4121</v>
      </c>
      <c r="S114" s="263" t="s">
        <v>4121</v>
      </c>
      <c r="T114" s="263" t="s">
        <v>4121</v>
      </c>
      <c r="U114" s="263" t="s">
        <v>4121</v>
      </c>
      <c r="V114" s="263" t="s">
        <v>4121</v>
      </c>
      <c r="W114" s="263" t="s">
        <v>4121</v>
      </c>
      <c r="X114" s="263" t="s">
        <v>4121</v>
      </c>
      <c r="Y114" s="263" t="s">
        <v>4121</v>
      </c>
      <c r="Z114" s="263" t="s">
        <v>4121</v>
      </c>
      <c r="AA114" s="263" t="s">
        <v>4121</v>
      </c>
    </row>
    <row r="115" spans="1:27" x14ac:dyDescent="0.3">
      <c r="A115" s="263">
        <v>504645</v>
      </c>
      <c r="B115" s="268" t="s">
        <v>918</v>
      </c>
      <c r="C115" s="263" t="s">
        <v>4121</v>
      </c>
      <c r="D115" s="263" t="s">
        <v>4121</v>
      </c>
      <c r="E115" s="263" t="s">
        <v>4121</v>
      </c>
      <c r="F115" s="263" t="s">
        <v>4121</v>
      </c>
      <c r="G115" s="263" t="s">
        <v>4121</v>
      </c>
      <c r="H115" s="263" t="s">
        <v>4121</v>
      </c>
      <c r="I115" s="263" t="s">
        <v>4121</v>
      </c>
      <c r="J115" s="263" t="s">
        <v>4121</v>
      </c>
      <c r="K115" s="263" t="s">
        <v>4121</v>
      </c>
      <c r="L115" s="263" t="s">
        <v>4121</v>
      </c>
      <c r="M115" s="263" t="s">
        <v>4121</v>
      </c>
      <c r="N115" s="263" t="s">
        <v>4121</v>
      </c>
      <c r="O115" s="263" t="s">
        <v>4121</v>
      </c>
      <c r="P115" s="263" t="s">
        <v>4121</v>
      </c>
      <c r="Q115" s="263" t="s">
        <v>4121</v>
      </c>
      <c r="R115" s="263" t="s">
        <v>4121</v>
      </c>
      <c r="S115" s="263" t="s">
        <v>4121</v>
      </c>
      <c r="T115" s="263" t="s">
        <v>4121</v>
      </c>
      <c r="U115" s="263" t="s">
        <v>4121</v>
      </c>
      <c r="V115" s="263" t="s">
        <v>4121</v>
      </c>
      <c r="W115" s="263" t="s">
        <v>4121</v>
      </c>
      <c r="X115" s="263" t="s">
        <v>4121</v>
      </c>
      <c r="Y115" s="263" t="s">
        <v>4121</v>
      </c>
      <c r="Z115" s="263" t="s">
        <v>4121</v>
      </c>
      <c r="AA115" s="263" t="s">
        <v>4121</v>
      </c>
    </row>
    <row r="116" spans="1:27" x14ac:dyDescent="0.3">
      <c r="A116" s="263">
        <v>508116</v>
      </c>
      <c r="B116" s="268" t="s">
        <v>918</v>
      </c>
      <c r="C116" s="263" t="s">
        <v>4121</v>
      </c>
      <c r="D116" s="263" t="s">
        <v>4121</v>
      </c>
      <c r="E116" s="263" t="s">
        <v>4121</v>
      </c>
      <c r="F116" s="263" t="s">
        <v>4121</v>
      </c>
      <c r="G116" s="263" t="s">
        <v>4121</v>
      </c>
      <c r="H116" s="263" t="s">
        <v>4121</v>
      </c>
      <c r="I116" s="263" t="s">
        <v>4121</v>
      </c>
      <c r="J116" s="263" t="s">
        <v>4121</v>
      </c>
      <c r="K116" s="263" t="s">
        <v>4121</v>
      </c>
      <c r="L116" s="263" t="s">
        <v>4121</v>
      </c>
      <c r="M116" s="263" t="s">
        <v>4121</v>
      </c>
      <c r="N116" s="263" t="s">
        <v>4121</v>
      </c>
      <c r="O116" s="263" t="s">
        <v>4121</v>
      </c>
      <c r="P116" s="263" t="s">
        <v>4121</v>
      </c>
      <c r="Q116" s="263" t="s">
        <v>4121</v>
      </c>
      <c r="R116" s="263" t="s">
        <v>4121</v>
      </c>
      <c r="S116" s="263" t="s">
        <v>4121</v>
      </c>
      <c r="T116" s="263" t="s">
        <v>4121</v>
      </c>
      <c r="U116" s="263" t="s">
        <v>4121</v>
      </c>
      <c r="V116" s="263" t="s">
        <v>4121</v>
      </c>
      <c r="W116" s="263" t="s">
        <v>4121</v>
      </c>
      <c r="X116" s="263" t="s">
        <v>4121</v>
      </c>
      <c r="Y116" s="263" t="s">
        <v>4121</v>
      </c>
      <c r="Z116" s="263" t="s">
        <v>4121</v>
      </c>
      <c r="AA116" s="263" t="s">
        <v>4121</v>
      </c>
    </row>
    <row r="117" spans="1:27" x14ac:dyDescent="0.3">
      <c r="A117" s="263">
        <v>509808</v>
      </c>
      <c r="B117" s="268" t="s">
        <v>918</v>
      </c>
      <c r="C117" s="263" t="s">
        <v>4121</v>
      </c>
      <c r="D117" s="263" t="s">
        <v>4121</v>
      </c>
      <c r="E117" s="263" t="s">
        <v>4121</v>
      </c>
      <c r="F117" s="263" t="s">
        <v>4121</v>
      </c>
      <c r="G117" s="263" t="s">
        <v>4121</v>
      </c>
      <c r="H117" s="263" t="s">
        <v>4121</v>
      </c>
      <c r="I117" s="263" t="s">
        <v>4121</v>
      </c>
      <c r="J117" s="263" t="s">
        <v>4121</v>
      </c>
      <c r="K117" s="263" t="s">
        <v>4121</v>
      </c>
      <c r="L117" s="263" t="s">
        <v>4121</v>
      </c>
      <c r="M117" s="263" t="s">
        <v>4121</v>
      </c>
      <c r="N117" s="263" t="s">
        <v>4121</v>
      </c>
      <c r="O117" s="263" t="s">
        <v>4121</v>
      </c>
      <c r="P117" s="263" t="s">
        <v>4121</v>
      </c>
      <c r="Q117" s="263" t="s">
        <v>4121</v>
      </c>
      <c r="R117" s="263" t="s">
        <v>4121</v>
      </c>
      <c r="S117" s="263" t="s">
        <v>4121</v>
      </c>
      <c r="T117" s="263" t="s">
        <v>4121</v>
      </c>
      <c r="U117" s="263" t="s">
        <v>4121</v>
      </c>
      <c r="V117" s="263" t="s">
        <v>4121</v>
      </c>
      <c r="W117" s="263" t="s">
        <v>4121</v>
      </c>
      <c r="X117" s="263" t="s">
        <v>4121</v>
      </c>
      <c r="Y117" s="263" t="s">
        <v>4121</v>
      </c>
      <c r="Z117" s="263" t="s">
        <v>4121</v>
      </c>
      <c r="AA117" s="263" t="s">
        <v>4121</v>
      </c>
    </row>
    <row r="118" spans="1:27" x14ac:dyDescent="0.3">
      <c r="A118" s="263">
        <v>511357</v>
      </c>
      <c r="B118" s="268" t="s">
        <v>918</v>
      </c>
      <c r="C118" s="263" t="s">
        <v>4121</v>
      </c>
      <c r="D118" s="263" t="s">
        <v>4121</v>
      </c>
      <c r="E118" s="263" t="s">
        <v>4121</v>
      </c>
      <c r="F118" s="263" t="s">
        <v>4121</v>
      </c>
      <c r="G118" s="263" t="s">
        <v>4121</v>
      </c>
      <c r="H118" s="263" t="s">
        <v>4121</v>
      </c>
      <c r="I118" s="263" t="s">
        <v>4121</v>
      </c>
      <c r="J118" s="263" t="s">
        <v>4121</v>
      </c>
      <c r="K118" s="263" t="s">
        <v>4121</v>
      </c>
      <c r="L118" s="263" t="s">
        <v>4121</v>
      </c>
      <c r="M118" s="263" t="s">
        <v>4121</v>
      </c>
      <c r="N118" s="263" t="s">
        <v>4121</v>
      </c>
      <c r="O118" s="263" t="s">
        <v>4121</v>
      </c>
      <c r="P118" s="263" t="s">
        <v>4121</v>
      </c>
      <c r="Q118" s="263" t="s">
        <v>4121</v>
      </c>
      <c r="R118" s="263" t="s">
        <v>4121</v>
      </c>
      <c r="S118" s="263" t="s">
        <v>4121</v>
      </c>
      <c r="T118" s="263" t="s">
        <v>4121</v>
      </c>
      <c r="U118" s="263" t="s">
        <v>4121</v>
      </c>
      <c r="V118" s="263" t="s">
        <v>4121</v>
      </c>
      <c r="W118" s="263" t="s">
        <v>4121</v>
      </c>
      <c r="X118" s="263" t="s">
        <v>4121</v>
      </c>
      <c r="Y118" s="263" t="s">
        <v>4121</v>
      </c>
      <c r="Z118" s="263" t="s">
        <v>4121</v>
      </c>
      <c r="AA118" s="263" t="s">
        <v>4121</v>
      </c>
    </row>
    <row r="119" spans="1:27" x14ac:dyDescent="0.3">
      <c r="A119" s="263">
        <v>511389</v>
      </c>
      <c r="B119" s="268" t="s">
        <v>918</v>
      </c>
      <c r="C119" s="263" t="s">
        <v>4121</v>
      </c>
      <c r="D119" s="263" t="s">
        <v>4121</v>
      </c>
      <c r="E119" s="263" t="s">
        <v>4121</v>
      </c>
      <c r="F119" s="263" t="s">
        <v>4121</v>
      </c>
      <c r="G119" s="263" t="s">
        <v>4121</v>
      </c>
      <c r="H119" s="263" t="s">
        <v>4121</v>
      </c>
      <c r="I119" s="263" t="s">
        <v>4121</v>
      </c>
      <c r="J119" s="263" t="s">
        <v>4121</v>
      </c>
      <c r="K119" s="263" t="s">
        <v>4121</v>
      </c>
      <c r="L119" s="263" t="s">
        <v>4121</v>
      </c>
      <c r="M119" s="263" t="s">
        <v>4121</v>
      </c>
      <c r="N119" s="263" t="s">
        <v>4121</v>
      </c>
      <c r="O119" s="263" t="s">
        <v>4121</v>
      </c>
      <c r="P119" s="263" t="s">
        <v>4121</v>
      </c>
      <c r="Q119" s="263" t="s">
        <v>4121</v>
      </c>
      <c r="R119" s="263" t="s">
        <v>4121</v>
      </c>
      <c r="S119" s="263" t="s">
        <v>4121</v>
      </c>
      <c r="T119" s="263" t="s">
        <v>4121</v>
      </c>
      <c r="U119" s="263" t="s">
        <v>4121</v>
      </c>
      <c r="V119" s="263" t="s">
        <v>4121</v>
      </c>
      <c r="W119" s="263" t="s">
        <v>4121</v>
      </c>
      <c r="X119" s="263" t="s">
        <v>4121</v>
      </c>
      <c r="Y119" s="263" t="s">
        <v>4121</v>
      </c>
      <c r="Z119" s="263" t="s">
        <v>4121</v>
      </c>
      <c r="AA119" s="263" t="s">
        <v>4121</v>
      </c>
    </row>
    <row r="120" spans="1:27" x14ac:dyDescent="0.3">
      <c r="A120" s="263">
        <v>513068</v>
      </c>
      <c r="B120" s="268" t="s">
        <v>918</v>
      </c>
      <c r="C120" s="263" t="s">
        <v>4121</v>
      </c>
      <c r="D120" s="263" t="s">
        <v>4121</v>
      </c>
      <c r="E120" s="263" t="s">
        <v>4121</v>
      </c>
      <c r="F120" s="263" t="s">
        <v>4121</v>
      </c>
      <c r="G120" s="263" t="s">
        <v>4121</v>
      </c>
      <c r="H120" s="263" t="s">
        <v>4121</v>
      </c>
      <c r="I120" s="263" t="s">
        <v>4121</v>
      </c>
      <c r="J120" s="263" t="s">
        <v>4121</v>
      </c>
      <c r="K120" s="263" t="s">
        <v>4121</v>
      </c>
      <c r="L120" s="263" t="s">
        <v>4121</v>
      </c>
      <c r="M120" s="263" t="s">
        <v>4121</v>
      </c>
      <c r="N120" s="263" t="s">
        <v>4121</v>
      </c>
      <c r="O120" s="263" t="s">
        <v>4121</v>
      </c>
      <c r="P120" s="263" t="s">
        <v>4121</v>
      </c>
      <c r="Q120" s="263" t="s">
        <v>4121</v>
      </c>
      <c r="R120" s="263" t="s">
        <v>4121</v>
      </c>
      <c r="S120" s="263" t="s">
        <v>4121</v>
      </c>
      <c r="T120" s="263" t="s">
        <v>4121</v>
      </c>
      <c r="U120" s="263" t="s">
        <v>4121</v>
      </c>
      <c r="V120" s="263" t="s">
        <v>4121</v>
      </c>
      <c r="W120" s="263" t="s">
        <v>4121</v>
      </c>
      <c r="X120" s="263" t="s">
        <v>4121</v>
      </c>
      <c r="Y120" s="263" t="s">
        <v>4121</v>
      </c>
      <c r="Z120" s="263" t="s">
        <v>4121</v>
      </c>
      <c r="AA120" s="263" t="s">
        <v>4121</v>
      </c>
    </row>
    <row r="121" spans="1:27" x14ac:dyDescent="0.3">
      <c r="A121" s="263">
        <v>513745</v>
      </c>
      <c r="B121" s="268" t="s">
        <v>918</v>
      </c>
      <c r="C121" s="263" t="s">
        <v>4121</v>
      </c>
      <c r="D121" s="263" t="s">
        <v>4121</v>
      </c>
      <c r="E121" s="263" t="s">
        <v>4121</v>
      </c>
      <c r="F121" s="263" t="s">
        <v>4121</v>
      </c>
      <c r="G121" s="263" t="s">
        <v>4121</v>
      </c>
      <c r="H121" s="263" t="s">
        <v>4121</v>
      </c>
      <c r="I121" s="263" t="s">
        <v>4121</v>
      </c>
      <c r="J121" s="263" t="s">
        <v>4121</v>
      </c>
      <c r="K121" s="263" t="s">
        <v>4121</v>
      </c>
      <c r="L121" s="263" t="s">
        <v>4121</v>
      </c>
      <c r="M121" s="263" t="s">
        <v>4121</v>
      </c>
      <c r="N121" s="263" t="s">
        <v>4121</v>
      </c>
      <c r="O121" s="263" t="s">
        <v>4121</v>
      </c>
      <c r="P121" s="263" t="s">
        <v>4121</v>
      </c>
      <c r="Q121" s="263" t="s">
        <v>4121</v>
      </c>
      <c r="R121" s="263" t="s">
        <v>4121</v>
      </c>
      <c r="S121" s="263" t="s">
        <v>4121</v>
      </c>
      <c r="T121" s="263" t="s">
        <v>4121</v>
      </c>
      <c r="U121" s="263" t="s">
        <v>4121</v>
      </c>
      <c r="V121" s="263" t="s">
        <v>4121</v>
      </c>
      <c r="W121" s="263" t="s">
        <v>4121</v>
      </c>
      <c r="X121" s="263" t="s">
        <v>4121</v>
      </c>
      <c r="Y121" s="263" t="s">
        <v>4121</v>
      </c>
      <c r="Z121" s="263" t="s">
        <v>4121</v>
      </c>
      <c r="AA121" s="263" t="s">
        <v>4121</v>
      </c>
    </row>
    <row r="122" spans="1:27" x14ac:dyDescent="0.3">
      <c r="A122" s="263">
        <v>515402</v>
      </c>
      <c r="B122" s="268" t="s">
        <v>918</v>
      </c>
      <c r="C122" s="263" t="s">
        <v>4121</v>
      </c>
      <c r="D122" s="263" t="s">
        <v>4121</v>
      </c>
      <c r="E122" s="263" t="s">
        <v>4121</v>
      </c>
      <c r="F122" s="263" t="s">
        <v>4121</v>
      </c>
      <c r="G122" s="263" t="s">
        <v>4121</v>
      </c>
      <c r="H122" s="263" t="s">
        <v>4121</v>
      </c>
      <c r="I122" s="263" t="s">
        <v>4121</v>
      </c>
      <c r="J122" s="263" t="s">
        <v>4121</v>
      </c>
      <c r="K122" s="263" t="s">
        <v>4121</v>
      </c>
      <c r="L122" s="263" t="s">
        <v>4121</v>
      </c>
      <c r="M122" s="263" t="s">
        <v>4121</v>
      </c>
      <c r="N122" s="263" t="s">
        <v>4121</v>
      </c>
      <c r="O122" s="263" t="s">
        <v>4121</v>
      </c>
      <c r="P122" s="263" t="s">
        <v>4121</v>
      </c>
      <c r="Q122" s="263" t="s">
        <v>4121</v>
      </c>
      <c r="R122" s="263" t="s">
        <v>4121</v>
      </c>
      <c r="S122" s="263" t="s">
        <v>4121</v>
      </c>
      <c r="T122" s="263" t="s">
        <v>4121</v>
      </c>
      <c r="U122" s="263" t="s">
        <v>4121</v>
      </c>
      <c r="V122" s="263" t="s">
        <v>4121</v>
      </c>
      <c r="W122" s="263" t="s">
        <v>4121</v>
      </c>
      <c r="X122" s="263" t="s">
        <v>4121</v>
      </c>
      <c r="Y122" s="263" t="s">
        <v>4121</v>
      </c>
      <c r="Z122" s="263" t="s">
        <v>4121</v>
      </c>
      <c r="AA122" s="263" t="s">
        <v>4121</v>
      </c>
    </row>
    <row r="123" spans="1:27" x14ac:dyDescent="0.3">
      <c r="A123" s="263">
        <v>515411</v>
      </c>
      <c r="B123" s="268" t="s">
        <v>918</v>
      </c>
      <c r="C123" s="263" t="s">
        <v>4121</v>
      </c>
      <c r="D123" s="263" t="s">
        <v>4121</v>
      </c>
      <c r="E123" s="263" t="s">
        <v>4121</v>
      </c>
      <c r="F123" s="263" t="s">
        <v>4121</v>
      </c>
      <c r="G123" s="263" t="s">
        <v>4121</v>
      </c>
      <c r="H123" s="263" t="s">
        <v>4121</v>
      </c>
      <c r="I123" s="263" t="s">
        <v>4121</v>
      </c>
      <c r="J123" s="263" t="s">
        <v>4121</v>
      </c>
      <c r="K123" s="263" t="s">
        <v>4121</v>
      </c>
      <c r="L123" s="263" t="s">
        <v>4121</v>
      </c>
      <c r="M123" s="263" t="s">
        <v>4121</v>
      </c>
      <c r="N123" s="263" t="s">
        <v>4121</v>
      </c>
      <c r="O123" s="263" t="s">
        <v>4121</v>
      </c>
      <c r="P123" s="263" t="s">
        <v>4121</v>
      </c>
      <c r="Q123" s="263" t="s">
        <v>4121</v>
      </c>
      <c r="R123" s="263" t="s">
        <v>4121</v>
      </c>
      <c r="S123" s="263" t="s">
        <v>4121</v>
      </c>
      <c r="T123" s="263" t="s">
        <v>4121</v>
      </c>
      <c r="U123" s="263" t="s">
        <v>4121</v>
      </c>
      <c r="V123" s="263" t="s">
        <v>4121</v>
      </c>
      <c r="W123" s="263" t="s">
        <v>4121</v>
      </c>
      <c r="X123" s="263" t="s">
        <v>4121</v>
      </c>
      <c r="Y123" s="263" t="s">
        <v>4121</v>
      </c>
      <c r="Z123" s="263" t="s">
        <v>4121</v>
      </c>
      <c r="AA123" s="263" t="s">
        <v>4121</v>
      </c>
    </row>
    <row r="124" spans="1:27" x14ac:dyDescent="0.3">
      <c r="A124" s="263">
        <v>515707</v>
      </c>
      <c r="B124" s="268" t="s">
        <v>918</v>
      </c>
      <c r="C124" s="263" t="s">
        <v>4121</v>
      </c>
      <c r="D124" s="263" t="s">
        <v>4121</v>
      </c>
      <c r="E124" s="263" t="s">
        <v>4121</v>
      </c>
      <c r="F124" s="263" t="s">
        <v>4121</v>
      </c>
      <c r="G124" s="263" t="s">
        <v>4121</v>
      </c>
      <c r="H124" s="263" t="s">
        <v>4121</v>
      </c>
      <c r="I124" s="263" t="s">
        <v>4121</v>
      </c>
      <c r="J124" s="263" t="s">
        <v>4121</v>
      </c>
      <c r="K124" s="263" t="s">
        <v>4121</v>
      </c>
      <c r="L124" s="263" t="s">
        <v>4121</v>
      </c>
      <c r="M124" s="263" t="s">
        <v>4121</v>
      </c>
      <c r="N124" s="263" t="s">
        <v>4121</v>
      </c>
      <c r="O124" s="263" t="s">
        <v>4121</v>
      </c>
      <c r="P124" s="263" t="s">
        <v>4121</v>
      </c>
      <c r="Q124" s="263" t="s">
        <v>4121</v>
      </c>
      <c r="R124" s="263" t="s">
        <v>4121</v>
      </c>
      <c r="S124" s="263" t="s">
        <v>4121</v>
      </c>
      <c r="T124" s="263" t="s">
        <v>4121</v>
      </c>
      <c r="U124" s="263" t="s">
        <v>4121</v>
      </c>
      <c r="V124" s="263" t="s">
        <v>4121</v>
      </c>
      <c r="W124" s="263" t="s">
        <v>4121</v>
      </c>
      <c r="X124" s="263" t="s">
        <v>4121</v>
      </c>
      <c r="Y124" s="263" t="s">
        <v>4121</v>
      </c>
      <c r="Z124" s="263" t="s">
        <v>4121</v>
      </c>
      <c r="AA124" s="263" t="s">
        <v>4121</v>
      </c>
    </row>
    <row r="125" spans="1:27" x14ac:dyDescent="0.3">
      <c r="A125" s="263">
        <v>516125</v>
      </c>
      <c r="B125" s="268" t="s">
        <v>918</v>
      </c>
      <c r="C125" s="263" t="s">
        <v>4121</v>
      </c>
      <c r="D125" s="263" t="s">
        <v>4121</v>
      </c>
      <c r="E125" s="263" t="s">
        <v>4121</v>
      </c>
      <c r="F125" s="263" t="s">
        <v>4121</v>
      </c>
      <c r="G125" s="263" t="s">
        <v>4121</v>
      </c>
      <c r="H125" s="263" t="s">
        <v>4121</v>
      </c>
      <c r="I125" s="263" t="s">
        <v>4121</v>
      </c>
      <c r="J125" s="263" t="s">
        <v>4121</v>
      </c>
      <c r="K125" s="263" t="s">
        <v>4121</v>
      </c>
      <c r="L125" s="263" t="s">
        <v>4121</v>
      </c>
      <c r="M125" s="263" t="s">
        <v>4121</v>
      </c>
      <c r="N125" s="263" t="s">
        <v>4121</v>
      </c>
      <c r="O125" s="263" t="s">
        <v>4121</v>
      </c>
      <c r="P125" s="263" t="s">
        <v>4121</v>
      </c>
      <c r="Q125" s="263" t="s">
        <v>4121</v>
      </c>
      <c r="R125" s="263" t="s">
        <v>4121</v>
      </c>
      <c r="S125" s="263" t="s">
        <v>4121</v>
      </c>
      <c r="T125" s="263" t="s">
        <v>4121</v>
      </c>
      <c r="U125" s="263" t="s">
        <v>4121</v>
      </c>
      <c r="V125" s="263" t="s">
        <v>4121</v>
      </c>
      <c r="W125" s="263" t="s">
        <v>4121</v>
      </c>
      <c r="X125" s="263" t="s">
        <v>4121</v>
      </c>
      <c r="Y125" s="263" t="s">
        <v>4121</v>
      </c>
      <c r="Z125" s="263" t="s">
        <v>4121</v>
      </c>
      <c r="AA125" s="263" t="s">
        <v>4121</v>
      </c>
    </row>
    <row r="126" spans="1:27" x14ac:dyDescent="0.3">
      <c r="A126" s="263">
        <v>516166</v>
      </c>
      <c r="B126" s="268" t="s">
        <v>918</v>
      </c>
      <c r="C126" s="263" t="s">
        <v>4121</v>
      </c>
      <c r="D126" s="263" t="s">
        <v>4121</v>
      </c>
      <c r="E126" s="263" t="s">
        <v>4121</v>
      </c>
      <c r="F126" s="263" t="s">
        <v>4121</v>
      </c>
      <c r="G126" s="263" t="s">
        <v>4121</v>
      </c>
      <c r="H126" s="263" t="s">
        <v>4121</v>
      </c>
      <c r="I126" s="263" t="s">
        <v>4121</v>
      </c>
      <c r="J126" s="263" t="s">
        <v>4121</v>
      </c>
      <c r="K126" s="263" t="s">
        <v>4121</v>
      </c>
      <c r="L126" s="263" t="s">
        <v>4121</v>
      </c>
      <c r="M126" s="263" t="s">
        <v>4121</v>
      </c>
      <c r="N126" s="263" t="s">
        <v>4121</v>
      </c>
      <c r="O126" s="263" t="s">
        <v>4121</v>
      </c>
      <c r="P126" s="263" t="s">
        <v>4121</v>
      </c>
      <c r="Q126" s="263" t="s">
        <v>4121</v>
      </c>
      <c r="R126" s="263" t="s">
        <v>4121</v>
      </c>
      <c r="S126" s="263" t="s">
        <v>4121</v>
      </c>
      <c r="T126" s="263" t="s">
        <v>4121</v>
      </c>
      <c r="U126" s="263" t="s">
        <v>4121</v>
      </c>
      <c r="V126" s="263" t="s">
        <v>4121</v>
      </c>
      <c r="W126" s="263" t="s">
        <v>4121</v>
      </c>
      <c r="X126" s="263" t="s">
        <v>4121</v>
      </c>
      <c r="Y126" s="263" t="s">
        <v>4121</v>
      </c>
      <c r="Z126" s="263" t="s">
        <v>4121</v>
      </c>
      <c r="AA126" s="263" t="s">
        <v>4121</v>
      </c>
    </row>
    <row r="127" spans="1:27" x14ac:dyDescent="0.3">
      <c r="A127" s="263">
        <v>516259</v>
      </c>
      <c r="B127" s="268" t="s">
        <v>918</v>
      </c>
      <c r="C127" s="263" t="s">
        <v>4121</v>
      </c>
      <c r="D127" s="263" t="s">
        <v>4121</v>
      </c>
      <c r="E127" s="263" t="s">
        <v>4121</v>
      </c>
      <c r="F127" s="263" t="s">
        <v>4121</v>
      </c>
      <c r="G127" s="263" t="s">
        <v>4121</v>
      </c>
      <c r="H127" s="263" t="s">
        <v>4121</v>
      </c>
      <c r="I127" s="263" t="s">
        <v>4121</v>
      </c>
      <c r="J127" s="263" t="s">
        <v>4121</v>
      </c>
      <c r="K127" s="263" t="s">
        <v>4121</v>
      </c>
      <c r="L127" s="263" t="s">
        <v>4121</v>
      </c>
      <c r="M127" s="263" t="s">
        <v>4121</v>
      </c>
      <c r="N127" s="263" t="s">
        <v>4121</v>
      </c>
      <c r="O127" s="263" t="s">
        <v>4121</v>
      </c>
      <c r="P127" s="263" t="s">
        <v>4121</v>
      </c>
      <c r="Q127" s="263" t="s">
        <v>4121</v>
      </c>
      <c r="R127" s="263" t="s">
        <v>4121</v>
      </c>
      <c r="S127" s="263" t="s">
        <v>4121</v>
      </c>
      <c r="T127" s="263" t="s">
        <v>4121</v>
      </c>
      <c r="U127" s="263" t="s">
        <v>4121</v>
      </c>
      <c r="V127" s="263" t="s">
        <v>4121</v>
      </c>
      <c r="W127" s="263" t="s">
        <v>4121</v>
      </c>
      <c r="X127" s="263" t="s">
        <v>4121</v>
      </c>
      <c r="Y127" s="263" t="s">
        <v>4121</v>
      </c>
      <c r="Z127" s="263" t="s">
        <v>4121</v>
      </c>
      <c r="AA127" s="263" t="s">
        <v>4121</v>
      </c>
    </row>
    <row r="128" spans="1:27" x14ac:dyDescent="0.3">
      <c r="A128" s="263">
        <v>516454</v>
      </c>
      <c r="B128" s="268" t="s">
        <v>918</v>
      </c>
      <c r="C128" s="263" t="s">
        <v>4121</v>
      </c>
      <c r="D128" s="263" t="s">
        <v>4121</v>
      </c>
      <c r="E128" s="263" t="s">
        <v>4121</v>
      </c>
      <c r="F128" s="263" t="s">
        <v>4121</v>
      </c>
      <c r="G128" s="263" t="s">
        <v>4121</v>
      </c>
      <c r="H128" s="263" t="s">
        <v>4121</v>
      </c>
      <c r="I128" s="263" t="s">
        <v>4121</v>
      </c>
      <c r="J128" s="263" t="s">
        <v>4121</v>
      </c>
      <c r="K128" s="263" t="s">
        <v>4121</v>
      </c>
      <c r="L128" s="263" t="s">
        <v>4121</v>
      </c>
      <c r="M128" s="263" t="s">
        <v>4121</v>
      </c>
      <c r="N128" s="263" t="s">
        <v>4121</v>
      </c>
      <c r="O128" s="263" t="s">
        <v>4121</v>
      </c>
      <c r="P128" s="263" t="s">
        <v>4121</v>
      </c>
      <c r="Q128" s="263" t="s">
        <v>4121</v>
      </c>
      <c r="R128" s="263" t="s">
        <v>4121</v>
      </c>
      <c r="S128" s="263" t="s">
        <v>4121</v>
      </c>
      <c r="T128" s="263" t="s">
        <v>4121</v>
      </c>
      <c r="U128" s="263" t="s">
        <v>4121</v>
      </c>
      <c r="V128" s="263" t="s">
        <v>4121</v>
      </c>
      <c r="W128" s="263" t="s">
        <v>4121</v>
      </c>
      <c r="X128" s="263" t="s">
        <v>4121</v>
      </c>
      <c r="Y128" s="263" t="s">
        <v>4121</v>
      </c>
      <c r="Z128" s="263" t="s">
        <v>4121</v>
      </c>
      <c r="AA128" s="263" t="s">
        <v>4121</v>
      </c>
    </row>
    <row r="129" spans="1:27" x14ac:dyDescent="0.3">
      <c r="A129" s="263">
        <v>516506</v>
      </c>
      <c r="B129" s="268" t="s">
        <v>918</v>
      </c>
      <c r="C129" s="263" t="s">
        <v>4121</v>
      </c>
      <c r="D129" s="263" t="s">
        <v>4121</v>
      </c>
      <c r="E129" s="263" t="s">
        <v>4121</v>
      </c>
      <c r="F129" s="263" t="s">
        <v>4121</v>
      </c>
      <c r="G129" s="263" t="s">
        <v>4121</v>
      </c>
      <c r="H129" s="263" t="s">
        <v>4121</v>
      </c>
      <c r="I129" s="263" t="s">
        <v>4121</v>
      </c>
      <c r="J129" s="263" t="s">
        <v>4121</v>
      </c>
      <c r="K129" s="263" t="s">
        <v>4121</v>
      </c>
      <c r="L129" s="263" t="s">
        <v>4121</v>
      </c>
      <c r="M129" s="263" t="s">
        <v>4121</v>
      </c>
      <c r="N129" s="263" t="s">
        <v>4121</v>
      </c>
      <c r="O129" s="263" t="s">
        <v>4121</v>
      </c>
      <c r="P129" s="263" t="s">
        <v>4121</v>
      </c>
      <c r="Q129" s="263" t="s">
        <v>4121</v>
      </c>
      <c r="R129" s="263" t="s">
        <v>4121</v>
      </c>
      <c r="S129" s="263" t="s">
        <v>4121</v>
      </c>
      <c r="T129" s="263" t="s">
        <v>4121</v>
      </c>
      <c r="U129" s="263" t="s">
        <v>4121</v>
      </c>
      <c r="V129" s="263" t="s">
        <v>4121</v>
      </c>
      <c r="W129" s="263" t="s">
        <v>4121</v>
      </c>
      <c r="X129" s="263" t="s">
        <v>4121</v>
      </c>
      <c r="Y129" s="263" t="s">
        <v>4121</v>
      </c>
      <c r="Z129" s="263" t="s">
        <v>4121</v>
      </c>
      <c r="AA129" s="263" t="s">
        <v>4121</v>
      </c>
    </row>
    <row r="130" spans="1:27" x14ac:dyDescent="0.3">
      <c r="A130" s="263">
        <v>516522</v>
      </c>
      <c r="B130" s="268" t="s">
        <v>918</v>
      </c>
      <c r="C130" s="263" t="s">
        <v>4121</v>
      </c>
      <c r="D130" s="263" t="s">
        <v>4121</v>
      </c>
      <c r="E130" s="263" t="s">
        <v>4121</v>
      </c>
      <c r="F130" s="263" t="s">
        <v>4121</v>
      </c>
      <c r="G130" s="263" t="s">
        <v>4121</v>
      </c>
      <c r="H130" s="263" t="s">
        <v>4121</v>
      </c>
      <c r="I130" s="263" t="s">
        <v>4121</v>
      </c>
      <c r="J130" s="263" t="s">
        <v>4121</v>
      </c>
      <c r="K130" s="263" t="s">
        <v>4121</v>
      </c>
      <c r="L130" s="263" t="s">
        <v>4121</v>
      </c>
      <c r="M130" s="263" t="s">
        <v>4121</v>
      </c>
      <c r="N130" s="263" t="s">
        <v>4121</v>
      </c>
      <c r="O130" s="263" t="s">
        <v>4121</v>
      </c>
      <c r="P130" s="263" t="s">
        <v>4121</v>
      </c>
      <c r="Q130" s="263" t="s">
        <v>4121</v>
      </c>
      <c r="R130" s="263" t="s">
        <v>4121</v>
      </c>
      <c r="S130" s="263" t="s">
        <v>4121</v>
      </c>
      <c r="T130" s="263" t="s">
        <v>4121</v>
      </c>
      <c r="U130" s="263" t="s">
        <v>4121</v>
      </c>
      <c r="V130" s="263" t="s">
        <v>4121</v>
      </c>
      <c r="W130" s="263" t="s">
        <v>4121</v>
      </c>
      <c r="X130" s="263" t="s">
        <v>4121</v>
      </c>
      <c r="Y130" s="263" t="s">
        <v>4121</v>
      </c>
      <c r="Z130" s="263" t="s">
        <v>4121</v>
      </c>
      <c r="AA130" s="263" t="s">
        <v>4121</v>
      </c>
    </row>
    <row r="131" spans="1:27" x14ac:dyDescent="0.3">
      <c r="A131" s="263">
        <v>516619</v>
      </c>
      <c r="B131" s="268" t="s">
        <v>918</v>
      </c>
      <c r="C131" s="263" t="s">
        <v>4121</v>
      </c>
      <c r="D131" s="263" t="s">
        <v>4121</v>
      </c>
      <c r="E131" s="263" t="s">
        <v>4121</v>
      </c>
      <c r="F131" s="263" t="s">
        <v>4121</v>
      </c>
      <c r="G131" s="263" t="s">
        <v>4121</v>
      </c>
      <c r="H131" s="263" t="s">
        <v>4121</v>
      </c>
      <c r="I131" s="263" t="s">
        <v>4121</v>
      </c>
      <c r="J131" s="263" t="s">
        <v>4121</v>
      </c>
      <c r="K131" s="263" t="s">
        <v>4121</v>
      </c>
      <c r="L131" s="263" t="s">
        <v>4121</v>
      </c>
      <c r="M131" s="263" t="s">
        <v>4121</v>
      </c>
      <c r="N131" s="263" t="s">
        <v>4121</v>
      </c>
      <c r="O131" s="263" t="s">
        <v>4121</v>
      </c>
      <c r="P131" s="263" t="s">
        <v>4121</v>
      </c>
      <c r="Q131" s="263" t="s">
        <v>4121</v>
      </c>
      <c r="R131" s="263" t="s">
        <v>4121</v>
      </c>
      <c r="S131" s="263" t="s">
        <v>4121</v>
      </c>
      <c r="T131" s="263" t="s">
        <v>4121</v>
      </c>
      <c r="U131" s="263" t="s">
        <v>4121</v>
      </c>
      <c r="V131" s="263" t="s">
        <v>4121</v>
      </c>
      <c r="W131" s="263" t="s">
        <v>4121</v>
      </c>
      <c r="X131" s="263" t="s">
        <v>4121</v>
      </c>
      <c r="Y131" s="263" t="s">
        <v>4121</v>
      </c>
      <c r="Z131" s="263" t="s">
        <v>4121</v>
      </c>
      <c r="AA131" s="263" t="s">
        <v>4121</v>
      </c>
    </row>
    <row r="132" spans="1:27" x14ac:dyDescent="0.3">
      <c r="A132" s="263">
        <v>516624</v>
      </c>
      <c r="B132" s="268" t="s">
        <v>918</v>
      </c>
      <c r="C132" s="263" t="s">
        <v>4121</v>
      </c>
      <c r="D132" s="263" t="s">
        <v>4121</v>
      </c>
      <c r="E132" s="263" t="s">
        <v>4121</v>
      </c>
      <c r="F132" s="263" t="s">
        <v>4121</v>
      </c>
      <c r="G132" s="263" t="s">
        <v>4121</v>
      </c>
      <c r="H132" s="263" t="s">
        <v>4121</v>
      </c>
      <c r="I132" s="263" t="s">
        <v>4121</v>
      </c>
      <c r="J132" s="263" t="s">
        <v>4121</v>
      </c>
      <c r="K132" s="263" t="s">
        <v>4121</v>
      </c>
      <c r="L132" s="263" t="s">
        <v>4121</v>
      </c>
      <c r="M132" s="263" t="s">
        <v>4121</v>
      </c>
      <c r="N132" s="263" t="s">
        <v>4121</v>
      </c>
      <c r="O132" s="263" t="s">
        <v>4121</v>
      </c>
      <c r="P132" s="263" t="s">
        <v>4121</v>
      </c>
      <c r="Q132" s="263" t="s">
        <v>4121</v>
      </c>
      <c r="R132" s="263" t="s">
        <v>4121</v>
      </c>
      <c r="S132" s="263" t="s">
        <v>4121</v>
      </c>
      <c r="T132" s="263" t="s">
        <v>4121</v>
      </c>
      <c r="U132" s="263" t="s">
        <v>4121</v>
      </c>
      <c r="V132" s="263" t="s">
        <v>4121</v>
      </c>
      <c r="W132" s="263" t="s">
        <v>4121</v>
      </c>
      <c r="X132" s="263" t="s">
        <v>4121</v>
      </c>
      <c r="Y132" s="263" t="s">
        <v>4121</v>
      </c>
      <c r="Z132" s="263" t="s">
        <v>4121</v>
      </c>
      <c r="AA132" s="263" t="s">
        <v>4121</v>
      </c>
    </row>
    <row r="133" spans="1:27" x14ac:dyDescent="0.3">
      <c r="A133" s="263">
        <v>516884</v>
      </c>
      <c r="B133" s="268" t="s">
        <v>918</v>
      </c>
      <c r="C133" s="263" t="s">
        <v>4121</v>
      </c>
      <c r="D133" s="263" t="s">
        <v>4121</v>
      </c>
      <c r="E133" s="263" t="s">
        <v>4121</v>
      </c>
      <c r="F133" s="263" t="s">
        <v>4121</v>
      </c>
      <c r="G133" s="263" t="s">
        <v>4121</v>
      </c>
      <c r="H133" s="263" t="s">
        <v>4121</v>
      </c>
      <c r="I133" s="263" t="s">
        <v>4121</v>
      </c>
      <c r="J133" s="263" t="s">
        <v>4121</v>
      </c>
      <c r="K133" s="263" t="s">
        <v>4121</v>
      </c>
      <c r="L133" s="263" t="s">
        <v>4121</v>
      </c>
      <c r="M133" s="263" t="s">
        <v>4121</v>
      </c>
      <c r="N133" s="263" t="s">
        <v>4121</v>
      </c>
      <c r="O133" s="263" t="s">
        <v>4121</v>
      </c>
      <c r="P133" s="263" t="s">
        <v>4121</v>
      </c>
      <c r="Q133" s="263" t="s">
        <v>4121</v>
      </c>
      <c r="R133" s="263" t="s">
        <v>4121</v>
      </c>
      <c r="S133" s="263" t="s">
        <v>4121</v>
      </c>
      <c r="T133" s="263" t="s">
        <v>4121</v>
      </c>
      <c r="U133" s="263" t="s">
        <v>4121</v>
      </c>
      <c r="V133" s="263" t="s">
        <v>4121</v>
      </c>
      <c r="W133" s="263" t="s">
        <v>4121</v>
      </c>
      <c r="X133" s="263" t="s">
        <v>4121</v>
      </c>
      <c r="Y133" s="263" t="s">
        <v>4121</v>
      </c>
      <c r="Z133" s="263" t="s">
        <v>4121</v>
      </c>
      <c r="AA133" s="263" t="s">
        <v>4121</v>
      </c>
    </row>
    <row r="134" spans="1:27" x14ac:dyDescent="0.3">
      <c r="A134" s="263">
        <v>517041</v>
      </c>
      <c r="B134" s="268" t="s">
        <v>918</v>
      </c>
      <c r="C134" s="263" t="s">
        <v>4121</v>
      </c>
      <c r="D134" s="263" t="s">
        <v>4121</v>
      </c>
      <c r="E134" s="263" t="s">
        <v>4121</v>
      </c>
      <c r="F134" s="263" t="s">
        <v>4121</v>
      </c>
      <c r="G134" s="263" t="s">
        <v>4121</v>
      </c>
      <c r="H134" s="263" t="s">
        <v>4121</v>
      </c>
      <c r="I134" s="263" t="s">
        <v>4121</v>
      </c>
      <c r="J134" s="263" t="s">
        <v>4121</v>
      </c>
      <c r="K134" s="263" t="s">
        <v>4121</v>
      </c>
      <c r="L134" s="263" t="s">
        <v>4121</v>
      </c>
      <c r="M134" s="263" t="s">
        <v>4121</v>
      </c>
      <c r="N134" s="263" t="s">
        <v>4121</v>
      </c>
      <c r="O134" s="263" t="s">
        <v>4121</v>
      </c>
      <c r="P134" s="263" t="s">
        <v>4121</v>
      </c>
      <c r="Q134" s="263" t="s">
        <v>4121</v>
      </c>
      <c r="R134" s="263" t="s">
        <v>4121</v>
      </c>
      <c r="S134" s="263" t="s">
        <v>4121</v>
      </c>
      <c r="T134" s="263" t="s">
        <v>4121</v>
      </c>
      <c r="U134" s="263" t="s">
        <v>4121</v>
      </c>
      <c r="V134" s="263" t="s">
        <v>4121</v>
      </c>
      <c r="W134" s="263" t="s">
        <v>4121</v>
      </c>
      <c r="X134" s="263" t="s">
        <v>4121</v>
      </c>
      <c r="Y134" s="263" t="s">
        <v>4121</v>
      </c>
      <c r="Z134" s="263" t="s">
        <v>4121</v>
      </c>
      <c r="AA134" s="263" t="s">
        <v>4121</v>
      </c>
    </row>
    <row r="135" spans="1:27" x14ac:dyDescent="0.3">
      <c r="A135" s="263">
        <v>517666</v>
      </c>
      <c r="B135" s="268" t="s">
        <v>918</v>
      </c>
      <c r="C135" s="263" t="s">
        <v>4121</v>
      </c>
      <c r="D135" s="263" t="s">
        <v>4121</v>
      </c>
      <c r="E135" s="263" t="s">
        <v>4121</v>
      </c>
      <c r="F135" s="263" t="s">
        <v>4121</v>
      </c>
      <c r="G135" s="263" t="s">
        <v>4121</v>
      </c>
      <c r="H135" s="263" t="s">
        <v>4121</v>
      </c>
      <c r="I135" s="263" t="s">
        <v>4121</v>
      </c>
      <c r="J135" s="263" t="s">
        <v>4121</v>
      </c>
      <c r="K135" s="263" t="s">
        <v>4121</v>
      </c>
      <c r="L135" s="263" t="s">
        <v>4121</v>
      </c>
      <c r="M135" s="263" t="s">
        <v>4121</v>
      </c>
      <c r="N135" s="263" t="s">
        <v>4121</v>
      </c>
      <c r="O135" s="263" t="s">
        <v>4121</v>
      </c>
      <c r="P135" s="263" t="s">
        <v>4121</v>
      </c>
      <c r="Q135" s="263" t="s">
        <v>4121</v>
      </c>
      <c r="R135" s="263" t="s">
        <v>4121</v>
      </c>
      <c r="S135" s="263" t="s">
        <v>4121</v>
      </c>
      <c r="T135" s="263" t="s">
        <v>4121</v>
      </c>
      <c r="U135" s="263" t="s">
        <v>4121</v>
      </c>
      <c r="V135" s="263" t="s">
        <v>4121</v>
      </c>
      <c r="W135" s="263" t="s">
        <v>4121</v>
      </c>
      <c r="X135" s="263" t="s">
        <v>4121</v>
      </c>
      <c r="Y135" s="263" t="s">
        <v>4121</v>
      </c>
      <c r="Z135" s="263" t="s">
        <v>4121</v>
      </c>
      <c r="AA135" s="263" t="s">
        <v>4121</v>
      </c>
    </row>
    <row r="136" spans="1:27" x14ac:dyDescent="0.3">
      <c r="A136" s="263">
        <v>517684</v>
      </c>
      <c r="B136" s="268" t="s">
        <v>918</v>
      </c>
      <c r="C136" s="263" t="s">
        <v>4121</v>
      </c>
      <c r="D136" s="263" t="s">
        <v>4121</v>
      </c>
      <c r="E136" s="263" t="s">
        <v>4121</v>
      </c>
      <c r="F136" s="263" t="s">
        <v>4121</v>
      </c>
      <c r="G136" s="263" t="s">
        <v>4121</v>
      </c>
      <c r="H136" s="263" t="s">
        <v>4121</v>
      </c>
      <c r="I136" s="263" t="s">
        <v>4121</v>
      </c>
      <c r="J136" s="263" t="s">
        <v>4121</v>
      </c>
      <c r="K136" s="263" t="s">
        <v>4121</v>
      </c>
      <c r="L136" s="263" t="s">
        <v>4121</v>
      </c>
      <c r="M136" s="263" t="s">
        <v>4121</v>
      </c>
      <c r="N136" s="263" t="s">
        <v>4121</v>
      </c>
      <c r="O136" s="263" t="s">
        <v>4121</v>
      </c>
      <c r="P136" s="263" t="s">
        <v>4121</v>
      </c>
      <c r="Q136" s="263" t="s">
        <v>4121</v>
      </c>
      <c r="R136" s="263" t="s">
        <v>4121</v>
      </c>
      <c r="S136" s="263" t="s">
        <v>4121</v>
      </c>
      <c r="T136" s="263" t="s">
        <v>4121</v>
      </c>
      <c r="U136" s="263" t="s">
        <v>4121</v>
      </c>
      <c r="V136" s="263" t="s">
        <v>4121</v>
      </c>
      <c r="W136" s="263" t="s">
        <v>4121</v>
      </c>
      <c r="X136" s="263" t="s">
        <v>4121</v>
      </c>
      <c r="Y136" s="263" t="s">
        <v>4121</v>
      </c>
      <c r="Z136" s="263" t="s">
        <v>4121</v>
      </c>
      <c r="AA136" s="263" t="s">
        <v>4121</v>
      </c>
    </row>
    <row r="137" spans="1:27" x14ac:dyDescent="0.3">
      <c r="A137" s="263">
        <v>517806</v>
      </c>
      <c r="B137" s="268" t="s">
        <v>918</v>
      </c>
      <c r="C137" s="263" t="s">
        <v>4121</v>
      </c>
      <c r="D137" s="263" t="s">
        <v>4121</v>
      </c>
      <c r="E137" s="263" t="s">
        <v>4121</v>
      </c>
      <c r="F137" s="263" t="s">
        <v>4121</v>
      </c>
      <c r="G137" s="263" t="s">
        <v>4121</v>
      </c>
      <c r="H137" s="263" t="s">
        <v>4121</v>
      </c>
      <c r="I137" s="263" t="s">
        <v>4121</v>
      </c>
      <c r="J137" s="263" t="s">
        <v>4121</v>
      </c>
      <c r="K137" s="263" t="s">
        <v>4121</v>
      </c>
      <c r="L137" s="263" t="s">
        <v>4121</v>
      </c>
      <c r="M137" s="263" t="s">
        <v>4121</v>
      </c>
      <c r="N137" s="263" t="s">
        <v>4121</v>
      </c>
      <c r="O137" s="263" t="s">
        <v>4121</v>
      </c>
      <c r="P137" s="263" t="s">
        <v>4121</v>
      </c>
      <c r="Q137" s="263" t="s">
        <v>4121</v>
      </c>
      <c r="R137" s="263" t="s">
        <v>4121</v>
      </c>
      <c r="S137" s="263" t="s">
        <v>4121</v>
      </c>
      <c r="T137" s="263" t="s">
        <v>4121</v>
      </c>
      <c r="U137" s="263" t="s">
        <v>4121</v>
      </c>
      <c r="V137" s="263" t="s">
        <v>4121</v>
      </c>
      <c r="W137" s="263" t="s">
        <v>4121</v>
      </c>
      <c r="X137" s="263" t="s">
        <v>4121</v>
      </c>
      <c r="Y137" s="263" t="s">
        <v>4121</v>
      </c>
      <c r="Z137" s="263" t="s">
        <v>4121</v>
      </c>
      <c r="AA137" s="263" t="s">
        <v>4121</v>
      </c>
    </row>
    <row r="138" spans="1:27" x14ac:dyDescent="0.3">
      <c r="A138" s="263">
        <v>517948</v>
      </c>
      <c r="B138" s="268" t="s">
        <v>918</v>
      </c>
      <c r="C138" s="263" t="s">
        <v>4121</v>
      </c>
      <c r="D138" s="263" t="s">
        <v>4121</v>
      </c>
      <c r="E138" s="263" t="s">
        <v>4121</v>
      </c>
      <c r="F138" s="263" t="s">
        <v>4121</v>
      </c>
      <c r="G138" s="263" t="s">
        <v>4121</v>
      </c>
      <c r="H138" s="263" t="s">
        <v>4121</v>
      </c>
      <c r="I138" s="263" t="s">
        <v>4121</v>
      </c>
      <c r="J138" s="263" t="s">
        <v>4121</v>
      </c>
      <c r="K138" s="263" t="s">
        <v>4121</v>
      </c>
      <c r="L138" s="263" t="s">
        <v>4121</v>
      </c>
      <c r="M138" s="263" t="s">
        <v>4121</v>
      </c>
      <c r="N138" s="263" t="s">
        <v>4121</v>
      </c>
      <c r="O138" s="263" t="s">
        <v>4121</v>
      </c>
      <c r="P138" s="263" t="s">
        <v>4121</v>
      </c>
      <c r="Q138" s="263" t="s">
        <v>4121</v>
      </c>
      <c r="R138" s="263" t="s">
        <v>4121</v>
      </c>
      <c r="S138" s="263" t="s">
        <v>4121</v>
      </c>
      <c r="T138" s="263" t="s">
        <v>4121</v>
      </c>
      <c r="U138" s="263" t="s">
        <v>4121</v>
      </c>
      <c r="V138" s="263" t="s">
        <v>4121</v>
      </c>
      <c r="W138" s="263" t="s">
        <v>4121</v>
      </c>
      <c r="X138" s="263" t="s">
        <v>4121</v>
      </c>
      <c r="Y138" s="263" t="s">
        <v>4121</v>
      </c>
      <c r="Z138" s="263" t="s">
        <v>4121</v>
      </c>
      <c r="AA138" s="263" t="s">
        <v>4121</v>
      </c>
    </row>
    <row r="139" spans="1:27" x14ac:dyDescent="0.3">
      <c r="A139" s="263">
        <v>518077</v>
      </c>
      <c r="B139" s="268" t="s">
        <v>918</v>
      </c>
      <c r="C139" s="263" t="s">
        <v>4121</v>
      </c>
      <c r="D139" s="263" t="s">
        <v>4121</v>
      </c>
      <c r="E139" s="263" t="s">
        <v>4121</v>
      </c>
      <c r="F139" s="263" t="s">
        <v>4121</v>
      </c>
      <c r="G139" s="263" t="s">
        <v>4121</v>
      </c>
      <c r="H139" s="263" t="s">
        <v>4121</v>
      </c>
      <c r="I139" s="263" t="s">
        <v>4121</v>
      </c>
      <c r="J139" s="263" t="s">
        <v>4121</v>
      </c>
      <c r="K139" s="263" t="s">
        <v>4121</v>
      </c>
      <c r="L139" s="263" t="s">
        <v>4121</v>
      </c>
      <c r="M139" s="263" t="s">
        <v>4121</v>
      </c>
      <c r="N139" s="263" t="s">
        <v>4121</v>
      </c>
      <c r="O139" s="263" t="s">
        <v>4121</v>
      </c>
      <c r="P139" s="263" t="s">
        <v>4121</v>
      </c>
      <c r="Q139" s="263" t="s">
        <v>4121</v>
      </c>
      <c r="R139" s="263" t="s">
        <v>4121</v>
      </c>
      <c r="S139" s="263" t="s">
        <v>4121</v>
      </c>
      <c r="T139" s="263" t="s">
        <v>4121</v>
      </c>
      <c r="U139" s="263" t="s">
        <v>4121</v>
      </c>
      <c r="V139" s="263" t="s">
        <v>4121</v>
      </c>
      <c r="W139" s="263" t="s">
        <v>4121</v>
      </c>
      <c r="X139" s="263" t="s">
        <v>4121</v>
      </c>
      <c r="Y139" s="263" t="s">
        <v>4121</v>
      </c>
      <c r="Z139" s="263" t="s">
        <v>4121</v>
      </c>
      <c r="AA139" s="263" t="s">
        <v>4121</v>
      </c>
    </row>
    <row r="140" spans="1:27" x14ac:dyDescent="0.3">
      <c r="A140" s="263">
        <v>518118</v>
      </c>
      <c r="B140" s="268" t="s">
        <v>918</v>
      </c>
      <c r="C140" s="263" t="s">
        <v>4121</v>
      </c>
      <c r="D140" s="263" t="s">
        <v>4121</v>
      </c>
      <c r="E140" s="263" t="s">
        <v>4121</v>
      </c>
      <c r="F140" s="263" t="s">
        <v>4121</v>
      </c>
      <c r="G140" s="263" t="s">
        <v>4121</v>
      </c>
      <c r="H140" s="263" t="s">
        <v>4121</v>
      </c>
      <c r="I140" s="263" t="s">
        <v>4121</v>
      </c>
      <c r="J140" s="263" t="s">
        <v>4121</v>
      </c>
      <c r="K140" s="263" t="s">
        <v>4121</v>
      </c>
      <c r="L140" s="263" t="s">
        <v>4121</v>
      </c>
      <c r="M140" s="263" t="s">
        <v>4121</v>
      </c>
      <c r="N140" s="263" t="s">
        <v>4121</v>
      </c>
      <c r="O140" s="263" t="s">
        <v>4121</v>
      </c>
      <c r="P140" s="263" t="s">
        <v>4121</v>
      </c>
      <c r="Q140" s="263" t="s">
        <v>4121</v>
      </c>
      <c r="R140" s="263" t="s">
        <v>4121</v>
      </c>
      <c r="S140" s="263" t="s">
        <v>4121</v>
      </c>
      <c r="T140" s="263" t="s">
        <v>4121</v>
      </c>
      <c r="U140" s="263" t="s">
        <v>4121</v>
      </c>
      <c r="V140" s="263" t="s">
        <v>4121</v>
      </c>
      <c r="W140" s="263" t="s">
        <v>4121</v>
      </c>
      <c r="X140" s="263" t="s">
        <v>4121</v>
      </c>
      <c r="Y140" s="263" t="s">
        <v>4121</v>
      </c>
      <c r="Z140" s="263" t="s">
        <v>4121</v>
      </c>
      <c r="AA140" s="263" t="s">
        <v>4121</v>
      </c>
    </row>
    <row r="141" spans="1:27" x14ac:dyDescent="0.3">
      <c r="A141" s="263">
        <v>518158</v>
      </c>
      <c r="B141" s="268" t="s">
        <v>918</v>
      </c>
      <c r="C141" s="263" t="s">
        <v>4121</v>
      </c>
      <c r="D141" s="263" t="s">
        <v>4121</v>
      </c>
      <c r="E141" s="263" t="s">
        <v>4121</v>
      </c>
      <c r="F141" s="263" t="s">
        <v>4121</v>
      </c>
      <c r="G141" s="263" t="s">
        <v>4121</v>
      </c>
      <c r="H141" s="263" t="s">
        <v>4121</v>
      </c>
      <c r="I141" s="263" t="s">
        <v>4121</v>
      </c>
      <c r="J141" s="263" t="s">
        <v>4121</v>
      </c>
      <c r="K141" s="263" t="s">
        <v>4121</v>
      </c>
      <c r="L141" s="263" t="s">
        <v>4121</v>
      </c>
      <c r="M141" s="263" t="s">
        <v>4121</v>
      </c>
      <c r="N141" s="263" t="s">
        <v>4121</v>
      </c>
      <c r="O141" s="263" t="s">
        <v>4121</v>
      </c>
      <c r="P141" s="263" t="s">
        <v>4121</v>
      </c>
      <c r="Q141" s="263" t="s">
        <v>4121</v>
      </c>
      <c r="R141" s="263" t="s">
        <v>4121</v>
      </c>
      <c r="S141" s="263" t="s">
        <v>4121</v>
      </c>
      <c r="T141" s="263" t="s">
        <v>4121</v>
      </c>
      <c r="U141" s="263" t="s">
        <v>4121</v>
      </c>
      <c r="V141" s="263" t="s">
        <v>4121</v>
      </c>
      <c r="W141" s="263" t="s">
        <v>4121</v>
      </c>
      <c r="X141" s="263" t="s">
        <v>4121</v>
      </c>
      <c r="Y141" s="263" t="s">
        <v>4121</v>
      </c>
      <c r="Z141" s="263" t="s">
        <v>4121</v>
      </c>
      <c r="AA141" s="263" t="s">
        <v>4121</v>
      </c>
    </row>
    <row r="142" spans="1:27" x14ac:dyDescent="0.3">
      <c r="A142" s="263">
        <v>518173</v>
      </c>
      <c r="B142" s="268" t="s">
        <v>918</v>
      </c>
      <c r="C142" s="263" t="s">
        <v>4121</v>
      </c>
      <c r="D142" s="263" t="s">
        <v>4121</v>
      </c>
      <c r="E142" s="263" t="s">
        <v>4121</v>
      </c>
      <c r="F142" s="263" t="s">
        <v>4121</v>
      </c>
      <c r="G142" s="263" t="s">
        <v>4121</v>
      </c>
      <c r="H142" s="263" t="s">
        <v>4121</v>
      </c>
      <c r="I142" s="263" t="s">
        <v>4121</v>
      </c>
      <c r="J142" s="263" t="s">
        <v>4121</v>
      </c>
      <c r="K142" s="263" t="s">
        <v>4121</v>
      </c>
      <c r="L142" s="263" t="s">
        <v>4121</v>
      </c>
      <c r="M142" s="263" t="s">
        <v>4121</v>
      </c>
      <c r="N142" s="263" t="s">
        <v>4121</v>
      </c>
      <c r="O142" s="263" t="s">
        <v>4121</v>
      </c>
      <c r="P142" s="263" t="s">
        <v>4121</v>
      </c>
      <c r="Q142" s="263" t="s">
        <v>4121</v>
      </c>
      <c r="R142" s="263" t="s">
        <v>4121</v>
      </c>
      <c r="S142" s="263" t="s">
        <v>4121</v>
      </c>
      <c r="T142" s="263" t="s">
        <v>4121</v>
      </c>
      <c r="U142" s="263" t="s">
        <v>4121</v>
      </c>
      <c r="V142" s="263" t="s">
        <v>4121</v>
      </c>
      <c r="W142" s="263" t="s">
        <v>4121</v>
      </c>
      <c r="X142" s="263" t="s">
        <v>4121</v>
      </c>
      <c r="Y142" s="263" t="s">
        <v>4121</v>
      </c>
      <c r="Z142" s="263" t="s">
        <v>4121</v>
      </c>
      <c r="AA142" s="263" t="s">
        <v>4121</v>
      </c>
    </row>
    <row r="143" spans="1:27" x14ac:dyDescent="0.3">
      <c r="A143" s="263">
        <v>518208</v>
      </c>
      <c r="B143" s="268" t="s">
        <v>918</v>
      </c>
      <c r="C143" s="263" t="s">
        <v>4121</v>
      </c>
      <c r="D143" s="263" t="s">
        <v>4121</v>
      </c>
      <c r="E143" s="263" t="s">
        <v>4121</v>
      </c>
      <c r="F143" s="263" t="s">
        <v>4121</v>
      </c>
      <c r="G143" s="263" t="s">
        <v>4121</v>
      </c>
      <c r="H143" s="263" t="s">
        <v>4121</v>
      </c>
      <c r="I143" s="263" t="s">
        <v>4121</v>
      </c>
      <c r="J143" s="263" t="s">
        <v>4121</v>
      </c>
      <c r="K143" s="263" t="s">
        <v>4121</v>
      </c>
      <c r="L143" s="263" t="s">
        <v>4121</v>
      </c>
      <c r="M143" s="263" t="s">
        <v>4121</v>
      </c>
      <c r="N143" s="263" t="s">
        <v>4121</v>
      </c>
      <c r="O143" s="263" t="s">
        <v>4121</v>
      </c>
      <c r="P143" s="263" t="s">
        <v>4121</v>
      </c>
      <c r="Q143" s="263" t="s">
        <v>4121</v>
      </c>
      <c r="R143" s="263" t="s">
        <v>4121</v>
      </c>
      <c r="S143" s="263" t="s">
        <v>4121</v>
      </c>
      <c r="T143" s="263" t="s">
        <v>4121</v>
      </c>
      <c r="U143" s="263" t="s">
        <v>4121</v>
      </c>
      <c r="V143" s="263" t="s">
        <v>4121</v>
      </c>
      <c r="W143" s="263" t="s">
        <v>4121</v>
      </c>
      <c r="X143" s="263" t="s">
        <v>4121</v>
      </c>
      <c r="Y143" s="263" t="s">
        <v>4121</v>
      </c>
      <c r="Z143" s="263" t="s">
        <v>4121</v>
      </c>
      <c r="AA143" s="263" t="s">
        <v>4121</v>
      </c>
    </row>
    <row r="144" spans="1:27" x14ac:dyDescent="0.3">
      <c r="A144" s="263">
        <v>518295</v>
      </c>
      <c r="B144" s="268" t="s">
        <v>918</v>
      </c>
      <c r="C144" s="263" t="s">
        <v>4121</v>
      </c>
      <c r="D144" s="263" t="s">
        <v>4121</v>
      </c>
      <c r="E144" s="263" t="s">
        <v>4121</v>
      </c>
      <c r="F144" s="263" t="s">
        <v>4121</v>
      </c>
      <c r="G144" s="263" t="s">
        <v>4121</v>
      </c>
      <c r="H144" s="263" t="s">
        <v>4121</v>
      </c>
      <c r="I144" s="263" t="s">
        <v>4121</v>
      </c>
      <c r="J144" s="263" t="s">
        <v>4121</v>
      </c>
      <c r="K144" s="263" t="s">
        <v>4121</v>
      </c>
      <c r="L144" s="263" t="s">
        <v>4121</v>
      </c>
      <c r="M144" s="263" t="s">
        <v>4121</v>
      </c>
      <c r="N144" s="263" t="s">
        <v>4121</v>
      </c>
      <c r="O144" s="263" t="s">
        <v>4121</v>
      </c>
      <c r="P144" s="263" t="s">
        <v>4121</v>
      </c>
      <c r="Q144" s="263" t="s">
        <v>4121</v>
      </c>
      <c r="R144" s="263" t="s">
        <v>4121</v>
      </c>
      <c r="S144" s="263" t="s">
        <v>4121</v>
      </c>
      <c r="T144" s="263" t="s">
        <v>4121</v>
      </c>
      <c r="U144" s="263" t="s">
        <v>4121</v>
      </c>
      <c r="V144" s="263" t="s">
        <v>4121</v>
      </c>
      <c r="W144" s="263" t="s">
        <v>4121</v>
      </c>
      <c r="X144" s="263" t="s">
        <v>4121</v>
      </c>
      <c r="Y144" s="263" t="s">
        <v>4121</v>
      </c>
      <c r="Z144" s="263" t="s">
        <v>4121</v>
      </c>
      <c r="AA144" s="263" t="s">
        <v>4121</v>
      </c>
    </row>
    <row r="145" spans="1:27" x14ac:dyDescent="0.3">
      <c r="A145" s="263">
        <v>518346</v>
      </c>
      <c r="B145" s="268" t="s">
        <v>918</v>
      </c>
      <c r="C145" s="263" t="s">
        <v>4121</v>
      </c>
      <c r="D145" s="263" t="s">
        <v>4121</v>
      </c>
      <c r="E145" s="263" t="s">
        <v>4121</v>
      </c>
      <c r="F145" s="263" t="s">
        <v>4121</v>
      </c>
      <c r="G145" s="263" t="s">
        <v>4121</v>
      </c>
      <c r="H145" s="263" t="s">
        <v>4121</v>
      </c>
      <c r="I145" s="263" t="s">
        <v>4121</v>
      </c>
      <c r="J145" s="263" t="s">
        <v>4121</v>
      </c>
      <c r="K145" s="263" t="s">
        <v>4121</v>
      </c>
      <c r="L145" s="263" t="s">
        <v>4121</v>
      </c>
      <c r="M145" s="263" t="s">
        <v>4121</v>
      </c>
      <c r="N145" s="263" t="s">
        <v>4121</v>
      </c>
      <c r="O145" s="263" t="s">
        <v>4121</v>
      </c>
      <c r="P145" s="263" t="s">
        <v>4121</v>
      </c>
      <c r="Q145" s="263" t="s">
        <v>4121</v>
      </c>
      <c r="R145" s="263" t="s">
        <v>4121</v>
      </c>
      <c r="S145" s="263" t="s">
        <v>4121</v>
      </c>
      <c r="T145" s="263" t="s">
        <v>4121</v>
      </c>
      <c r="U145" s="263" t="s">
        <v>4121</v>
      </c>
      <c r="V145" s="263" t="s">
        <v>4121</v>
      </c>
      <c r="W145" s="263" t="s">
        <v>4121</v>
      </c>
      <c r="X145" s="263" t="s">
        <v>4121</v>
      </c>
      <c r="Y145" s="263" t="s">
        <v>4121</v>
      </c>
      <c r="Z145" s="263" t="s">
        <v>4121</v>
      </c>
      <c r="AA145" s="263" t="s">
        <v>4121</v>
      </c>
    </row>
    <row r="146" spans="1:27" x14ac:dyDescent="0.3">
      <c r="A146" s="263">
        <v>518524</v>
      </c>
      <c r="B146" s="268" t="s">
        <v>918</v>
      </c>
      <c r="C146" s="263" t="s">
        <v>4121</v>
      </c>
      <c r="D146" s="263" t="s">
        <v>4121</v>
      </c>
      <c r="E146" s="263" t="s">
        <v>4121</v>
      </c>
      <c r="F146" s="263" t="s">
        <v>4121</v>
      </c>
      <c r="G146" s="263" t="s">
        <v>4121</v>
      </c>
      <c r="H146" s="263" t="s">
        <v>4121</v>
      </c>
      <c r="I146" s="263" t="s">
        <v>4121</v>
      </c>
      <c r="J146" s="263" t="s">
        <v>4121</v>
      </c>
      <c r="K146" s="263" t="s">
        <v>4121</v>
      </c>
      <c r="L146" s="263" t="s">
        <v>4121</v>
      </c>
      <c r="M146" s="263" t="s">
        <v>4121</v>
      </c>
      <c r="N146" s="263" t="s">
        <v>4121</v>
      </c>
      <c r="O146" s="263" t="s">
        <v>4121</v>
      </c>
      <c r="P146" s="263" t="s">
        <v>4121</v>
      </c>
      <c r="Q146" s="263" t="s">
        <v>4121</v>
      </c>
      <c r="R146" s="263" t="s">
        <v>4121</v>
      </c>
      <c r="S146" s="263" t="s">
        <v>4121</v>
      </c>
      <c r="T146" s="263" t="s">
        <v>4121</v>
      </c>
      <c r="U146" s="263" t="s">
        <v>4121</v>
      </c>
      <c r="V146" s="263" t="s">
        <v>4121</v>
      </c>
      <c r="W146" s="263" t="s">
        <v>4121</v>
      </c>
      <c r="X146" s="263" t="s">
        <v>4121</v>
      </c>
      <c r="Y146" s="263" t="s">
        <v>4121</v>
      </c>
      <c r="Z146" s="263" t="s">
        <v>4121</v>
      </c>
      <c r="AA146" s="263" t="s">
        <v>4121</v>
      </c>
    </row>
    <row r="147" spans="1:27" x14ac:dyDescent="0.3">
      <c r="A147" s="263">
        <v>518569</v>
      </c>
      <c r="B147" s="268" t="s">
        <v>918</v>
      </c>
      <c r="C147" s="263" t="s">
        <v>4121</v>
      </c>
      <c r="D147" s="263" t="s">
        <v>4121</v>
      </c>
      <c r="E147" s="263" t="s">
        <v>4121</v>
      </c>
      <c r="F147" s="263" t="s">
        <v>4121</v>
      </c>
      <c r="G147" s="263" t="s">
        <v>4121</v>
      </c>
      <c r="H147" s="263" t="s">
        <v>4121</v>
      </c>
      <c r="I147" s="263" t="s">
        <v>4121</v>
      </c>
      <c r="J147" s="263" t="s">
        <v>4121</v>
      </c>
      <c r="K147" s="263" t="s">
        <v>4121</v>
      </c>
      <c r="L147" s="263" t="s">
        <v>4121</v>
      </c>
      <c r="M147" s="263" t="s">
        <v>4121</v>
      </c>
      <c r="N147" s="263" t="s">
        <v>4121</v>
      </c>
      <c r="O147" s="263" t="s">
        <v>4121</v>
      </c>
      <c r="P147" s="263" t="s">
        <v>4121</v>
      </c>
      <c r="Q147" s="263" t="s">
        <v>4121</v>
      </c>
      <c r="R147" s="263" t="s">
        <v>4121</v>
      </c>
      <c r="S147" s="263" t="s">
        <v>4121</v>
      </c>
      <c r="T147" s="263" t="s">
        <v>4121</v>
      </c>
      <c r="U147" s="263" t="s">
        <v>4121</v>
      </c>
      <c r="V147" s="263" t="s">
        <v>4121</v>
      </c>
      <c r="W147" s="263" t="s">
        <v>4121</v>
      </c>
      <c r="X147" s="263" t="s">
        <v>4121</v>
      </c>
      <c r="Y147" s="263" t="s">
        <v>4121</v>
      </c>
      <c r="Z147" s="263" t="s">
        <v>4121</v>
      </c>
      <c r="AA147" s="263" t="s">
        <v>4121</v>
      </c>
    </row>
    <row r="148" spans="1:27" x14ac:dyDescent="0.3">
      <c r="A148" s="263">
        <v>518595</v>
      </c>
      <c r="B148" s="268" t="s">
        <v>918</v>
      </c>
      <c r="C148" s="263" t="s">
        <v>4121</v>
      </c>
      <c r="D148" s="263" t="s">
        <v>4121</v>
      </c>
      <c r="E148" s="263" t="s">
        <v>4121</v>
      </c>
      <c r="F148" s="263" t="s">
        <v>4121</v>
      </c>
      <c r="G148" s="263" t="s">
        <v>4121</v>
      </c>
      <c r="H148" s="263" t="s">
        <v>4121</v>
      </c>
      <c r="I148" s="263" t="s">
        <v>4121</v>
      </c>
      <c r="J148" s="263" t="s">
        <v>4121</v>
      </c>
      <c r="K148" s="263" t="s">
        <v>4121</v>
      </c>
      <c r="L148" s="263" t="s">
        <v>4121</v>
      </c>
      <c r="M148" s="263" t="s">
        <v>4121</v>
      </c>
      <c r="N148" s="263" t="s">
        <v>4121</v>
      </c>
      <c r="O148" s="263" t="s">
        <v>4121</v>
      </c>
      <c r="P148" s="263" t="s">
        <v>4121</v>
      </c>
      <c r="Q148" s="263" t="s">
        <v>4121</v>
      </c>
      <c r="R148" s="263" t="s">
        <v>4121</v>
      </c>
      <c r="S148" s="263" t="s">
        <v>4121</v>
      </c>
      <c r="T148" s="263" t="s">
        <v>4121</v>
      </c>
      <c r="U148" s="263" t="s">
        <v>4121</v>
      </c>
      <c r="V148" s="263" t="s">
        <v>4121</v>
      </c>
      <c r="W148" s="263" t="s">
        <v>4121</v>
      </c>
      <c r="X148" s="263" t="s">
        <v>4121</v>
      </c>
      <c r="Y148" s="263" t="s">
        <v>4121</v>
      </c>
      <c r="Z148" s="263" t="s">
        <v>4121</v>
      </c>
      <c r="AA148" s="263" t="s">
        <v>4121</v>
      </c>
    </row>
    <row r="149" spans="1:27" x14ac:dyDescent="0.3">
      <c r="A149" s="263">
        <v>518738</v>
      </c>
      <c r="B149" s="268" t="s">
        <v>918</v>
      </c>
      <c r="C149" s="263" t="s">
        <v>4121</v>
      </c>
      <c r="D149" s="263" t="s">
        <v>4121</v>
      </c>
      <c r="E149" s="263" t="s">
        <v>4121</v>
      </c>
      <c r="F149" s="263" t="s">
        <v>4121</v>
      </c>
      <c r="G149" s="263" t="s">
        <v>4121</v>
      </c>
      <c r="H149" s="263" t="s">
        <v>4121</v>
      </c>
      <c r="I149" s="263" t="s">
        <v>4121</v>
      </c>
      <c r="J149" s="263" t="s">
        <v>4121</v>
      </c>
      <c r="K149" s="263" t="s">
        <v>4121</v>
      </c>
      <c r="L149" s="263" t="s">
        <v>4121</v>
      </c>
      <c r="M149" s="263" t="s">
        <v>4121</v>
      </c>
      <c r="N149" s="263" t="s">
        <v>4121</v>
      </c>
      <c r="O149" s="263" t="s">
        <v>4121</v>
      </c>
      <c r="P149" s="263" t="s">
        <v>4121</v>
      </c>
      <c r="Q149" s="263" t="s">
        <v>4121</v>
      </c>
      <c r="R149" s="263" t="s">
        <v>4121</v>
      </c>
      <c r="S149" s="263" t="s">
        <v>4121</v>
      </c>
      <c r="T149" s="263" t="s">
        <v>4121</v>
      </c>
      <c r="U149" s="263" t="s">
        <v>4121</v>
      </c>
      <c r="V149" s="263" t="s">
        <v>4121</v>
      </c>
      <c r="W149" s="263" t="s">
        <v>4121</v>
      </c>
      <c r="X149" s="263" t="s">
        <v>4121</v>
      </c>
      <c r="Y149" s="263" t="s">
        <v>4121</v>
      </c>
      <c r="Z149" s="263" t="s">
        <v>4121</v>
      </c>
      <c r="AA149" s="263" t="s">
        <v>4121</v>
      </c>
    </row>
    <row r="150" spans="1:27" x14ac:dyDescent="0.3">
      <c r="A150" s="263">
        <v>518801</v>
      </c>
      <c r="B150" s="268" t="s">
        <v>918</v>
      </c>
      <c r="C150" s="263" t="s">
        <v>4121</v>
      </c>
      <c r="D150" s="263" t="s">
        <v>4121</v>
      </c>
      <c r="E150" s="263" t="s">
        <v>4121</v>
      </c>
      <c r="F150" s="263" t="s">
        <v>4121</v>
      </c>
      <c r="G150" s="263" t="s">
        <v>4121</v>
      </c>
      <c r="H150" s="263" t="s">
        <v>4121</v>
      </c>
      <c r="I150" s="263" t="s">
        <v>4121</v>
      </c>
      <c r="J150" s="263" t="s">
        <v>4121</v>
      </c>
      <c r="K150" s="263" t="s">
        <v>4121</v>
      </c>
      <c r="L150" s="263" t="s">
        <v>4121</v>
      </c>
      <c r="M150" s="263" t="s">
        <v>4121</v>
      </c>
      <c r="N150" s="263" t="s">
        <v>4121</v>
      </c>
      <c r="O150" s="263" t="s">
        <v>4121</v>
      </c>
      <c r="P150" s="263" t="s">
        <v>4121</v>
      </c>
      <c r="Q150" s="263" t="s">
        <v>4121</v>
      </c>
      <c r="R150" s="263" t="s">
        <v>4121</v>
      </c>
      <c r="S150" s="263" t="s">
        <v>4121</v>
      </c>
      <c r="T150" s="263" t="s">
        <v>4121</v>
      </c>
      <c r="U150" s="263" t="s">
        <v>4121</v>
      </c>
      <c r="V150" s="263" t="s">
        <v>4121</v>
      </c>
      <c r="W150" s="263" t="s">
        <v>4121</v>
      </c>
      <c r="X150" s="263" t="s">
        <v>4121</v>
      </c>
      <c r="Y150" s="263" t="s">
        <v>4121</v>
      </c>
      <c r="Z150" s="263" t="s">
        <v>4121</v>
      </c>
      <c r="AA150" s="263" t="s">
        <v>4121</v>
      </c>
    </row>
    <row r="151" spans="1:27" x14ac:dyDescent="0.3">
      <c r="A151" s="263">
        <v>518833</v>
      </c>
      <c r="B151" s="268" t="s">
        <v>918</v>
      </c>
      <c r="C151" s="263" t="s">
        <v>4121</v>
      </c>
      <c r="D151" s="263" t="s">
        <v>4121</v>
      </c>
      <c r="E151" s="263" t="s">
        <v>4121</v>
      </c>
      <c r="F151" s="263" t="s">
        <v>4121</v>
      </c>
      <c r="G151" s="263" t="s">
        <v>4121</v>
      </c>
      <c r="H151" s="263" t="s">
        <v>4121</v>
      </c>
      <c r="I151" s="263" t="s">
        <v>4121</v>
      </c>
      <c r="J151" s="263" t="s">
        <v>4121</v>
      </c>
      <c r="K151" s="263" t="s">
        <v>4121</v>
      </c>
      <c r="L151" s="263" t="s">
        <v>4121</v>
      </c>
      <c r="M151" s="263" t="s">
        <v>4121</v>
      </c>
      <c r="N151" s="263" t="s">
        <v>4121</v>
      </c>
      <c r="O151" s="263" t="s">
        <v>4121</v>
      </c>
      <c r="P151" s="263" t="s">
        <v>4121</v>
      </c>
      <c r="Q151" s="263" t="s">
        <v>4121</v>
      </c>
      <c r="R151" s="263" t="s">
        <v>4121</v>
      </c>
      <c r="S151" s="263" t="s">
        <v>4121</v>
      </c>
      <c r="T151" s="263" t="s">
        <v>4121</v>
      </c>
      <c r="U151" s="263" t="s">
        <v>4121</v>
      </c>
      <c r="V151" s="263" t="s">
        <v>4121</v>
      </c>
      <c r="W151" s="263" t="s">
        <v>4121</v>
      </c>
      <c r="X151" s="263" t="s">
        <v>4121</v>
      </c>
      <c r="Y151" s="263" t="s">
        <v>4121</v>
      </c>
      <c r="Z151" s="263" t="s">
        <v>4121</v>
      </c>
      <c r="AA151" s="263" t="s">
        <v>4121</v>
      </c>
    </row>
    <row r="152" spans="1:27" x14ac:dyDescent="0.3">
      <c r="A152" s="263">
        <v>518843</v>
      </c>
      <c r="B152" s="268" t="s">
        <v>918</v>
      </c>
      <c r="C152" s="263" t="s">
        <v>4121</v>
      </c>
      <c r="D152" s="263" t="s">
        <v>4121</v>
      </c>
      <c r="E152" s="263" t="s">
        <v>4121</v>
      </c>
      <c r="F152" s="263" t="s">
        <v>4121</v>
      </c>
      <c r="G152" s="263" t="s">
        <v>4121</v>
      </c>
      <c r="H152" s="263" t="s">
        <v>4121</v>
      </c>
      <c r="I152" s="263" t="s">
        <v>4121</v>
      </c>
      <c r="J152" s="263" t="s">
        <v>4121</v>
      </c>
      <c r="K152" s="263" t="s">
        <v>4121</v>
      </c>
      <c r="L152" s="263" t="s">
        <v>4121</v>
      </c>
      <c r="M152" s="263" t="s">
        <v>4121</v>
      </c>
      <c r="N152" s="263" t="s">
        <v>4121</v>
      </c>
      <c r="O152" s="263" t="s">
        <v>4121</v>
      </c>
      <c r="P152" s="263" t="s">
        <v>4121</v>
      </c>
      <c r="Q152" s="263" t="s">
        <v>4121</v>
      </c>
      <c r="R152" s="263" t="s">
        <v>4121</v>
      </c>
      <c r="S152" s="263" t="s">
        <v>4121</v>
      </c>
      <c r="T152" s="263" t="s">
        <v>4121</v>
      </c>
      <c r="U152" s="263" t="s">
        <v>4121</v>
      </c>
      <c r="V152" s="263" t="s">
        <v>4121</v>
      </c>
      <c r="W152" s="263" t="s">
        <v>4121</v>
      </c>
      <c r="X152" s="263" t="s">
        <v>4121</v>
      </c>
      <c r="Y152" s="263" t="s">
        <v>4121</v>
      </c>
      <c r="Z152" s="263" t="s">
        <v>4121</v>
      </c>
      <c r="AA152" s="263" t="s">
        <v>4121</v>
      </c>
    </row>
    <row r="153" spans="1:27" x14ac:dyDescent="0.3">
      <c r="A153" s="263">
        <v>518906</v>
      </c>
      <c r="B153" s="268" t="s">
        <v>918</v>
      </c>
      <c r="C153" s="263" t="s">
        <v>4121</v>
      </c>
      <c r="D153" s="263" t="s">
        <v>4121</v>
      </c>
      <c r="E153" s="263" t="s">
        <v>4121</v>
      </c>
      <c r="F153" s="263" t="s">
        <v>4121</v>
      </c>
      <c r="G153" s="263" t="s">
        <v>4121</v>
      </c>
      <c r="H153" s="263" t="s">
        <v>4121</v>
      </c>
      <c r="I153" s="263" t="s">
        <v>4121</v>
      </c>
      <c r="J153" s="263" t="s">
        <v>4121</v>
      </c>
      <c r="K153" s="263" t="s">
        <v>4121</v>
      </c>
      <c r="L153" s="263" t="s">
        <v>4121</v>
      </c>
      <c r="M153" s="263" t="s">
        <v>4121</v>
      </c>
      <c r="N153" s="263" t="s">
        <v>4121</v>
      </c>
      <c r="O153" s="263" t="s">
        <v>4121</v>
      </c>
      <c r="P153" s="263" t="s">
        <v>4121</v>
      </c>
      <c r="Q153" s="263" t="s">
        <v>4121</v>
      </c>
      <c r="R153" s="263" t="s">
        <v>4121</v>
      </c>
      <c r="S153" s="263" t="s">
        <v>4121</v>
      </c>
      <c r="T153" s="263" t="s">
        <v>4121</v>
      </c>
      <c r="U153" s="263" t="s">
        <v>4121</v>
      </c>
      <c r="V153" s="263" t="s">
        <v>4121</v>
      </c>
      <c r="W153" s="263" t="s">
        <v>4121</v>
      </c>
      <c r="X153" s="263" t="s">
        <v>4121</v>
      </c>
      <c r="Y153" s="263" t="s">
        <v>4121</v>
      </c>
      <c r="Z153" s="263" t="s">
        <v>4121</v>
      </c>
      <c r="AA153" s="263" t="s">
        <v>4121</v>
      </c>
    </row>
    <row r="154" spans="1:27" x14ac:dyDescent="0.3">
      <c r="A154" s="263">
        <v>518909</v>
      </c>
      <c r="B154" s="268" t="s">
        <v>918</v>
      </c>
      <c r="C154" s="263" t="s">
        <v>4121</v>
      </c>
      <c r="D154" s="263" t="s">
        <v>4121</v>
      </c>
      <c r="E154" s="263" t="s">
        <v>4121</v>
      </c>
      <c r="F154" s="263" t="s">
        <v>4121</v>
      </c>
      <c r="G154" s="263" t="s">
        <v>4121</v>
      </c>
      <c r="H154" s="263" t="s">
        <v>4121</v>
      </c>
      <c r="I154" s="263" t="s">
        <v>4121</v>
      </c>
      <c r="J154" s="263" t="s">
        <v>4121</v>
      </c>
      <c r="K154" s="263" t="s">
        <v>4121</v>
      </c>
      <c r="L154" s="263" t="s">
        <v>4121</v>
      </c>
      <c r="M154" s="263" t="s">
        <v>4121</v>
      </c>
      <c r="N154" s="263" t="s">
        <v>4121</v>
      </c>
      <c r="O154" s="263" t="s">
        <v>4121</v>
      </c>
      <c r="P154" s="263" t="s">
        <v>4121</v>
      </c>
      <c r="Q154" s="263" t="s">
        <v>4121</v>
      </c>
      <c r="R154" s="263" t="s">
        <v>4121</v>
      </c>
      <c r="S154" s="263" t="s">
        <v>4121</v>
      </c>
      <c r="T154" s="263" t="s">
        <v>4121</v>
      </c>
      <c r="U154" s="263" t="s">
        <v>4121</v>
      </c>
      <c r="V154" s="263" t="s">
        <v>4121</v>
      </c>
      <c r="W154" s="263" t="s">
        <v>4121</v>
      </c>
      <c r="X154" s="263" t="s">
        <v>4121</v>
      </c>
      <c r="Y154" s="263" t="s">
        <v>4121</v>
      </c>
      <c r="Z154" s="263" t="s">
        <v>4121</v>
      </c>
      <c r="AA154" s="263" t="s">
        <v>4121</v>
      </c>
    </row>
    <row r="155" spans="1:27" x14ac:dyDescent="0.3">
      <c r="A155" s="263">
        <v>518946</v>
      </c>
      <c r="B155" s="268" t="s">
        <v>918</v>
      </c>
      <c r="C155" s="263" t="s">
        <v>4121</v>
      </c>
      <c r="D155" s="263" t="s">
        <v>4121</v>
      </c>
      <c r="E155" s="263" t="s">
        <v>4121</v>
      </c>
      <c r="F155" s="263" t="s">
        <v>4121</v>
      </c>
      <c r="G155" s="263" t="s">
        <v>4121</v>
      </c>
      <c r="H155" s="263" t="s">
        <v>4121</v>
      </c>
      <c r="I155" s="263" t="s">
        <v>4121</v>
      </c>
      <c r="J155" s="263" t="s">
        <v>4121</v>
      </c>
      <c r="K155" s="263" t="s">
        <v>4121</v>
      </c>
      <c r="L155" s="263" t="s">
        <v>4121</v>
      </c>
      <c r="M155" s="263" t="s">
        <v>4121</v>
      </c>
      <c r="N155" s="263" t="s">
        <v>4121</v>
      </c>
      <c r="O155" s="263" t="s">
        <v>4121</v>
      </c>
      <c r="P155" s="263" t="s">
        <v>4121</v>
      </c>
      <c r="Q155" s="263" t="s">
        <v>4121</v>
      </c>
      <c r="R155" s="263" t="s">
        <v>4121</v>
      </c>
      <c r="S155" s="263" t="s">
        <v>4121</v>
      </c>
      <c r="T155" s="263" t="s">
        <v>4121</v>
      </c>
      <c r="U155" s="263" t="s">
        <v>4121</v>
      </c>
      <c r="V155" s="263" t="s">
        <v>4121</v>
      </c>
      <c r="W155" s="263" t="s">
        <v>4121</v>
      </c>
      <c r="X155" s="263" t="s">
        <v>4121</v>
      </c>
      <c r="Y155" s="263" t="s">
        <v>4121</v>
      </c>
      <c r="Z155" s="263" t="s">
        <v>4121</v>
      </c>
      <c r="AA155" s="263" t="s">
        <v>4121</v>
      </c>
    </row>
    <row r="156" spans="1:27" x14ac:dyDescent="0.3">
      <c r="A156" s="263">
        <v>518986</v>
      </c>
      <c r="B156" s="268" t="s">
        <v>918</v>
      </c>
      <c r="C156" s="263" t="s">
        <v>4121</v>
      </c>
      <c r="D156" s="263" t="s">
        <v>4121</v>
      </c>
      <c r="E156" s="263" t="s">
        <v>4121</v>
      </c>
      <c r="F156" s="263" t="s">
        <v>4121</v>
      </c>
      <c r="G156" s="263" t="s">
        <v>4121</v>
      </c>
      <c r="H156" s="263" t="s">
        <v>4121</v>
      </c>
      <c r="I156" s="263" t="s">
        <v>4121</v>
      </c>
      <c r="J156" s="263" t="s">
        <v>4121</v>
      </c>
      <c r="K156" s="263" t="s">
        <v>4121</v>
      </c>
      <c r="L156" s="263" t="s">
        <v>4121</v>
      </c>
      <c r="M156" s="263" t="s">
        <v>4121</v>
      </c>
      <c r="N156" s="263" t="s">
        <v>4121</v>
      </c>
      <c r="O156" s="263" t="s">
        <v>4121</v>
      </c>
      <c r="P156" s="263" t="s">
        <v>4121</v>
      </c>
      <c r="Q156" s="263" t="s">
        <v>4121</v>
      </c>
      <c r="R156" s="263" t="s">
        <v>4121</v>
      </c>
      <c r="S156" s="263" t="s">
        <v>4121</v>
      </c>
      <c r="T156" s="263" t="s">
        <v>4121</v>
      </c>
      <c r="U156" s="263" t="s">
        <v>4121</v>
      </c>
      <c r="V156" s="263" t="s">
        <v>4121</v>
      </c>
      <c r="W156" s="263" t="s">
        <v>4121</v>
      </c>
      <c r="X156" s="263" t="s">
        <v>4121</v>
      </c>
      <c r="Y156" s="263" t="s">
        <v>4121</v>
      </c>
      <c r="Z156" s="263" t="s">
        <v>4121</v>
      </c>
      <c r="AA156" s="263" t="s">
        <v>4121</v>
      </c>
    </row>
    <row r="157" spans="1:27" x14ac:dyDescent="0.3">
      <c r="A157" s="263">
        <v>519120</v>
      </c>
      <c r="B157" s="268" t="s">
        <v>918</v>
      </c>
      <c r="C157" s="263" t="s">
        <v>4121</v>
      </c>
      <c r="D157" s="263" t="s">
        <v>4121</v>
      </c>
      <c r="E157" s="263" t="s">
        <v>4121</v>
      </c>
      <c r="F157" s="263" t="s">
        <v>4121</v>
      </c>
      <c r="G157" s="263" t="s">
        <v>4121</v>
      </c>
      <c r="H157" s="263" t="s">
        <v>4121</v>
      </c>
      <c r="I157" s="263" t="s">
        <v>4121</v>
      </c>
      <c r="J157" s="263" t="s">
        <v>4121</v>
      </c>
      <c r="K157" s="263" t="s">
        <v>4121</v>
      </c>
      <c r="L157" s="263" t="s">
        <v>4121</v>
      </c>
      <c r="M157" s="263" t="s">
        <v>4121</v>
      </c>
      <c r="N157" s="263" t="s">
        <v>4121</v>
      </c>
      <c r="O157" s="263" t="s">
        <v>4121</v>
      </c>
      <c r="P157" s="263" t="s">
        <v>4121</v>
      </c>
      <c r="Q157" s="263" t="s">
        <v>4121</v>
      </c>
      <c r="R157" s="263" t="s">
        <v>4121</v>
      </c>
      <c r="S157" s="263" t="s">
        <v>4121</v>
      </c>
      <c r="T157" s="263" t="s">
        <v>4121</v>
      </c>
      <c r="U157" s="263" t="s">
        <v>4121</v>
      </c>
      <c r="V157" s="263" t="s">
        <v>4121</v>
      </c>
      <c r="W157" s="263" t="s">
        <v>4121</v>
      </c>
      <c r="X157" s="263" t="s">
        <v>4121</v>
      </c>
      <c r="Y157" s="263" t="s">
        <v>4121</v>
      </c>
      <c r="Z157" s="263" t="s">
        <v>4121</v>
      </c>
      <c r="AA157" s="263" t="s">
        <v>4121</v>
      </c>
    </row>
    <row r="158" spans="1:27" x14ac:dyDescent="0.3">
      <c r="A158" s="263">
        <v>519129</v>
      </c>
      <c r="B158" s="268" t="s">
        <v>918</v>
      </c>
      <c r="C158" s="263" t="s">
        <v>4121</v>
      </c>
      <c r="D158" s="263" t="s">
        <v>4121</v>
      </c>
      <c r="E158" s="263" t="s">
        <v>4121</v>
      </c>
      <c r="F158" s="263" t="s">
        <v>4121</v>
      </c>
      <c r="G158" s="263" t="s">
        <v>4121</v>
      </c>
      <c r="H158" s="263" t="s">
        <v>4121</v>
      </c>
      <c r="I158" s="263" t="s">
        <v>4121</v>
      </c>
      <c r="J158" s="263" t="s">
        <v>4121</v>
      </c>
      <c r="K158" s="263" t="s">
        <v>4121</v>
      </c>
      <c r="L158" s="263" t="s">
        <v>4121</v>
      </c>
      <c r="M158" s="263" t="s">
        <v>4121</v>
      </c>
      <c r="N158" s="263" t="s">
        <v>4121</v>
      </c>
      <c r="O158" s="263" t="s">
        <v>4121</v>
      </c>
      <c r="P158" s="263" t="s">
        <v>4121</v>
      </c>
      <c r="Q158" s="263" t="s">
        <v>4121</v>
      </c>
      <c r="R158" s="263" t="s">
        <v>4121</v>
      </c>
      <c r="S158" s="263" t="s">
        <v>4121</v>
      </c>
      <c r="T158" s="263" t="s">
        <v>4121</v>
      </c>
      <c r="U158" s="263" t="s">
        <v>4121</v>
      </c>
      <c r="V158" s="263" t="s">
        <v>4121</v>
      </c>
      <c r="W158" s="263" t="s">
        <v>4121</v>
      </c>
      <c r="X158" s="263" t="s">
        <v>4121</v>
      </c>
      <c r="Y158" s="263" t="s">
        <v>4121</v>
      </c>
      <c r="Z158" s="263" t="s">
        <v>4121</v>
      </c>
      <c r="AA158" s="263" t="s">
        <v>4121</v>
      </c>
    </row>
    <row r="159" spans="1:27" x14ac:dyDescent="0.3">
      <c r="A159" s="263">
        <v>519190</v>
      </c>
      <c r="B159" s="268" t="s">
        <v>918</v>
      </c>
      <c r="C159" s="263" t="s">
        <v>4121</v>
      </c>
      <c r="D159" s="263" t="s">
        <v>4121</v>
      </c>
      <c r="E159" s="263" t="s">
        <v>4121</v>
      </c>
      <c r="F159" s="263" t="s">
        <v>4121</v>
      </c>
      <c r="G159" s="263" t="s">
        <v>4121</v>
      </c>
      <c r="H159" s="263" t="s">
        <v>4121</v>
      </c>
      <c r="I159" s="263" t="s">
        <v>4121</v>
      </c>
      <c r="J159" s="263" t="s">
        <v>4121</v>
      </c>
      <c r="K159" s="263" t="s">
        <v>4121</v>
      </c>
      <c r="L159" s="263" t="s">
        <v>4121</v>
      </c>
      <c r="M159" s="263" t="s">
        <v>4121</v>
      </c>
      <c r="N159" s="263" t="s">
        <v>4121</v>
      </c>
      <c r="O159" s="263" t="s">
        <v>4121</v>
      </c>
      <c r="P159" s="263" t="s">
        <v>4121</v>
      </c>
      <c r="Q159" s="263" t="s">
        <v>4121</v>
      </c>
      <c r="R159" s="263" t="s">
        <v>4121</v>
      </c>
      <c r="S159" s="263" t="s">
        <v>4121</v>
      </c>
      <c r="T159" s="263" t="s">
        <v>4121</v>
      </c>
      <c r="U159" s="263" t="s">
        <v>4121</v>
      </c>
      <c r="V159" s="263" t="s">
        <v>4121</v>
      </c>
      <c r="W159" s="263" t="s">
        <v>4121</v>
      </c>
      <c r="X159" s="263" t="s">
        <v>4121</v>
      </c>
      <c r="Y159" s="263" t="s">
        <v>4121</v>
      </c>
      <c r="Z159" s="263" t="s">
        <v>4121</v>
      </c>
      <c r="AA159" s="263" t="s">
        <v>4121</v>
      </c>
    </row>
    <row r="160" spans="1:27" x14ac:dyDescent="0.3">
      <c r="A160" s="263">
        <v>519302</v>
      </c>
      <c r="B160" s="268" t="s">
        <v>918</v>
      </c>
      <c r="C160" s="263" t="s">
        <v>4121</v>
      </c>
      <c r="D160" s="263" t="s">
        <v>4121</v>
      </c>
      <c r="E160" s="263" t="s">
        <v>4121</v>
      </c>
      <c r="F160" s="263" t="s">
        <v>4121</v>
      </c>
      <c r="G160" s="263" t="s">
        <v>4121</v>
      </c>
      <c r="H160" s="263" t="s">
        <v>4121</v>
      </c>
      <c r="I160" s="263" t="s">
        <v>4121</v>
      </c>
      <c r="J160" s="263" t="s">
        <v>4121</v>
      </c>
      <c r="K160" s="263" t="s">
        <v>4121</v>
      </c>
      <c r="L160" s="263" t="s">
        <v>4121</v>
      </c>
      <c r="M160" s="263" t="s">
        <v>4121</v>
      </c>
      <c r="N160" s="263" t="s">
        <v>4121</v>
      </c>
      <c r="O160" s="263" t="s">
        <v>4121</v>
      </c>
      <c r="P160" s="263" t="s">
        <v>4121</v>
      </c>
      <c r="Q160" s="263" t="s">
        <v>4121</v>
      </c>
      <c r="R160" s="263" t="s">
        <v>4121</v>
      </c>
      <c r="S160" s="263" t="s">
        <v>4121</v>
      </c>
      <c r="T160" s="263" t="s">
        <v>4121</v>
      </c>
      <c r="U160" s="263" t="s">
        <v>4121</v>
      </c>
      <c r="V160" s="263" t="s">
        <v>4121</v>
      </c>
      <c r="W160" s="263" t="s">
        <v>4121</v>
      </c>
      <c r="X160" s="263" t="s">
        <v>4121</v>
      </c>
      <c r="Y160" s="263" t="s">
        <v>4121</v>
      </c>
      <c r="Z160" s="263" t="s">
        <v>4121</v>
      </c>
      <c r="AA160" s="263" t="s">
        <v>4121</v>
      </c>
    </row>
    <row r="161" spans="1:27" x14ac:dyDescent="0.3">
      <c r="A161" s="263">
        <v>519319</v>
      </c>
      <c r="B161" s="268" t="s">
        <v>918</v>
      </c>
      <c r="C161" s="263" t="s">
        <v>4121</v>
      </c>
      <c r="D161" s="263" t="s">
        <v>4121</v>
      </c>
      <c r="E161" s="263" t="s">
        <v>4121</v>
      </c>
      <c r="F161" s="263" t="s">
        <v>4121</v>
      </c>
      <c r="G161" s="263" t="s">
        <v>4121</v>
      </c>
      <c r="H161" s="263" t="s">
        <v>4121</v>
      </c>
      <c r="I161" s="263" t="s">
        <v>4121</v>
      </c>
      <c r="J161" s="263" t="s">
        <v>4121</v>
      </c>
      <c r="K161" s="263" t="s">
        <v>4121</v>
      </c>
      <c r="L161" s="263" t="s">
        <v>4121</v>
      </c>
      <c r="M161" s="263" t="s">
        <v>4121</v>
      </c>
      <c r="N161" s="263" t="s">
        <v>4121</v>
      </c>
      <c r="O161" s="263" t="s">
        <v>4121</v>
      </c>
      <c r="P161" s="263" t="s">
        <v>4121</v>
      </c>
      <c r="Q161" s="263" t="s">
        <v>4121</v>
      </c>
      <c r="R161" s="263" t="s">
        <v>4121</v>
      </c>
      <c r="S161" s="263" t="s">
        <v>4121</v>
      </c>
      <c r="T161" s="263" t="s">
        <v>4121</v>
      </c>
      <c r="U161" s="263" t="s">
        <v>4121</v>
      </c>
      <c r="V161" s="263" t="s">
        <v>4121</v>
      </c>
      <c r="W161" s="263" t="s">
        <v>4121</v>
      </c>
      <c r="X161" s="263" t="s">
        <v>4121</v>
      </c>
      <c r="Y161" s="263" t="s">
        <v>4121</v>
      </c>
      <c r="Z161" s="263" t="s">
        <v>4121</v>
      </c>
      <c r="AA161" s="263" t="s">
        <v>4121</v>
      </c>
    </row>
    <row r="162" spans="1:27" x14ac:dyDescent="0.3">
      <c r="A162" s="263">
        <v>519336</v>
      </c>
      <c r="B162" s="268" t="s">
        <v>918</v>
      </c>
      <c r="C162" s="263" t="s">
        <v>4121</v>
      </c>
      <c r="D162" s="263" t="s">
        <v>4121</v>
      </c>
      <c r="E162" s="263" t="s">
        <v>4121</v>
      </c>
      <c r="F162" s="263" t="s">
        <v>4121</v>
      </c>
      <c r="G162" s="263" t="s">
        <v>4121</v>
      </c>
      <c r="H162" s="263" t="s">
        <v>4121</v>
      </c>
      <c r="I162" s="263" t="s">
        <v>4121</v>
      </c>
      <c r="J162" s="263" t="s">
        <v>4121</v>
      </c>
      <c r="K162" s="263" t="s">
        <v>4121</v>
      </c>
      <c r="L162" s="263" t="s">
        <v>4121</v>
      </c>
      <c r="M162" s="263" t="s">
        <v>4121</v>
      </c>
      <c r="N162" s="263" t="s">
        <v>4121</v>
      </c>
      <c r="O162" s="263" t="s">
        <v>4121</v>
      </c>
      <c r="P162" s="263" t="s">
        <v>4121</v>
      </c>
      <c r="Q162" s="263" t="s">
        <v>4121</v>
      </c>
      <c r="R162" s="263" t="s">
        <v>4121</v>
      </c>
      <c r="S162" s="263" t="s">
        <v>4121</v>
      </c>
      <c r="T162" s="263" t="s">
        <v>4121</v>
      </c>
      <c r="U162" s="263" t="s">
        <v>4121</v>
      </c>
      <c r="V162" s="263" t="s">
        <v>4121</v>
      </c>
      <c r="W162" s="263" t="s">
        <v>4121</v>
      </c>
      <c r="X162" s="263" t="s">
        <v>4121</v>
      </c>
      <c r="Y162" s="263" t="s">
        <v>4121</v>
      </c>
      <c r="Z162" s="263" t="s">
        <v>4121</v>
      </c>
      <c r="AA162" s="263" t="s">
        <v>4121</v>
      </c>
    </row>
    <row r="163" spans="1:27" x14ac:dyDescent="0.3">
      <c r="A163" s="263">
        <v>519363</v>
      </c>
      <c r="B163" s="268" t="s">
        <v>918</v>
      </c>
      <c r="C163" s="263" t="s">
        <v>4121</v>
      </c>
      <c r="D163" s="263" t="s">
        <v>4121</v>
      </c>
      <c r="E163" s="263" t="s">
        <v>4121</v>
      </c>
      <c r="F163" s="263" t="s">
        <v>4121</v>
      </c>
      <c r="G163" s="263" t="s">
        <v>4121</v>
      </c>
      <c r="H163" s="263" t="s">
        <v>4121</v>
      </c>
      <c r="I163" s="263" t="s">
        <v>4121</v>
      </c>
      <c r="J163" s="263" t="s">
        <v>4121</v>
      </c>
      <c r="K163" s="263" t="s">
        <v>4121</v>
      </c>
      <c r="L163" s="263" t="s">
        <v>4121</v>
      </c>
      <c r="M163" s="263" t="s">
        <v>4121</v>
      </c>
      <c r="N163" s="263" t="s">
        <v>4121</v>
      </c>
      <c r="O163" s="263" t="s">
        <v>4121</v>
      </c>
      <c r="P163" s="263" t="s">
        <v>4121</v>
      </c>
      <c r="Q163" s="263" t="s">
        <v>4121</v>
      </c>
      <c r="R163" s="263" t="s">
        <v>4121</v>
      </c>
      <c r="S163" s="263" t="s">
        <v>4121</v>
      </c>
      <c r="T163" s="263" t="s">
        <v>4121</v>
      </c>
      <c r="U163" s="263" t="s">
        <v>4121</v>
      </c>
      <c r="V163" s="263" t="s">
        <v>4121</v>
      </c>
      <c r="W163" s="263" t="s">
        <v>4121</v>
      </c>
      <c r="X163" s="263" t="s">
        <v>4121</v>
      </c>
      <c r="Y163" s="263" t="s">
        <v>4121</v>
      </c>
      <c r="Z163" s="263" t="s">
        <v>4121</v>
      </c>
      <c r="AA163" s="263" t="s">
        <v>4121</v>
      </c>
    </row>
    <row r="164" spans="1:27" x14ac:dyDescent="0.3">
      <c r="A164" s="263">
        <v>519374</v>
      </c>
      <c r="B164" s="268" t="s">
        <v>918</v>
      </c>
      <c r="C164" s="263" t="s">
        <v>4121</v>
      </c>
      <c r="D164" s="263" t="s">
        <v>4121</v>
      </c>
      <c r="E164" s="263" t="s">
        <v>4121</v>
      </c>
      <c r="F164" s="263" t="s">
        <v>4121</v>
      </c>
      <c r="G164" s="263" t="s">
        <v>4121</v>
      </c>
      <c r="H164" s="263" t="s">
        <v>4121</v>
      </c>
      <c r="I164" s="263" t="s">
        <v>4121</v>
      </c>
      <c r="J164" s="263" t="s">
        <v>4121</v>
      </c>
      <c r="K164" s="263" t="s">
        <v>4121</v>
      </c>
      <c r="L164" s="263" t="s">
        <v>4121</v>
      </c>
      <c r="M164" s="263" t="s">
        <v>4121</v>
      </c>
      <c r="N164" s="263" t="s">
        <v>4121</v>
      </c>
      <c r="O164" s="263" t="s">
        <v>4121</v>
      </c>
      <c r="P164" s="263" t="s">
        <v>4121</v>
      </c>
      <c r="Q164" s="263" t="s">
        <v>4121</v>
      </c>
      <c r="R164" s="263" t="s">
        <v>4121</v>
      </c>
      <c r="S164" s="263" t="s">
        <v>4121</v>
      </c>
      <c r="T164" s="263" t="s">
        <v>4121</v>
      </c>
      <c r="U164" s="263" t="s">
        <v>4121</v>
      </c>
      <c r="V164" s="263" t="s">
        <v>4121</v>
      </c>
      <c r="W164" s="263" t="s">
        <v>4121</v>
      </c>
      <c r="X164" s="263" t="s">
        <v>4121</v>
      </c>
      <c r="Y164" s="263" t="s">
        <v>4121</v>
      </c>
      <c r="Z164" s="263" t="s">
        <v>4121</v>
      </c>
      <c r="AA164" s="263" t="s">
        <v>4121</v>
      </c>
    </row>
    <row r="165" spans="1:27" x14ac:dyDescent="0.3">
      <c r="A165" s="263">
        <v>519424</v>
      </c>
      <c r="B165" s="268" t="s">
        <v>918</v>
      </c>
      <c r="C165" s="263" t="s">
        <v>4121</v>
      </c>
      <c r="D165" s="263" t="s">
        <v>4121</v>
      </c>
      <c r="E165" s="263" t="s">
        <v>4121</v>
      </c>
      <c r="F165" s="263" t="s">
        <v>4121</v>
      </c>
      <c r="G165" s="263" t="s">
        <v>4121</v>
      </c>
      <c r="H165" s="263" t="s">
        <v>4121</v>
      </c>
      <c r="I165" s="263" t="s">
        <v>4121</v>
      </c>
      <c r="J165" s="263" t="s">
        <v>4121</v>
      </c>
      <c r="K165" s="263" t="s">
        <v>4121</v>
      </c>
      <c r="L165" s="263" t="s">
        <v>4121</v>
      </c>
      <c r="M165" s="263" t="s">
        <v>4121</v>
      </c>
      <c r="N165" s="263" t="s">
        <v>4121</v>
      </c>
      <c r="O165" s="263" t="s">
        <v>4121</v>
      </c>
      <c r="P165" s="263" t="s">
        <v>4121</v>
      </c>
      <c r="Q165" s="263" t="s">
        <v>4121</v>
      </c>
      <c r="R165" s="263" t="s">
        <v>4121</v>
      </c>
      <c r="S165" s="263" t="s">
        <v>4121</v>
      </c>
      <c r="T165" s="263" t="s">
        <v>4121</v>
      </c>
      <c r="U165" s="263" t="s">
        <v>4121</v>
      </c>
      <c r="V165" s="263" t="s">
        <v>4121</v>
      </c>
      <c r="W165" s="263" t="s">
        <v>4121</v>
      </c>
      <c r="X165" s="263" t="s">
        <v>4121</v>
      </c>
      <c r="Y165" s="263" t="s">
        <v>4121</v>
      </c>
      <c r="Z165" s="263" t="s">
        <v>4121</v>
      </c>
      <c r="AA165" s="263" t="s">
        <v>4121</v>
      </c>
    </row>
    <row r="166" spans="1:27" x14ac:dyDescent="0.3">
      <c r="A166" s="263">
        <v>519443</v>
      </c>
      <c r="B166" s="268" t="s">
        <v>918</v>
      </c>
      <c r="C166" s="263" t="s">
        <v>4121</v>
      </c>
      <c r="D166" s="263" t="s">
        <v>4121</v>
      </c>
      <c r="E166" s="263" t="s">
        <v>4121</v>
      </c>
      <c r="F166" s="263" t="s">
        <v>4121</v>
      </c>
      <c r="G166" s="263" t="s">
        <v>4121</v>
      </c>
      <c r="H166" s="263" t="s">
        <v>4121</v>
      </c>
      <c r="I166" s="263" t="s">
        <v>4121</v>
      </c>
      <c r="J166" s="263" t="s">
        <v>4121</v>
      </c>
      <c r="K166" s="263" t="s">
        <v>4121</v>
      </c>
      <c r="L166" s="263" t="s">
        <v>4121</v>
      </c>
      <c r="M166" s="263" t="s">
        <v>4121</v>
      </c>
      <c r="N166" s="263" t="s">
        <v>4121</v>
      </c>
      <c r="O166" s="263" t="s">
        <v>4121</v>
      </c>
      <c r="P166" s="263" t="s">
        <v>4121</v>
      </c>
      <c r="Q166" s="263" t="s">
        <v>4121</v>
      </c>
      <c r="R166" s="263" t="s">
        <v>4121</v>
      </c>
      <c r="S166" s="263" t="s">
        <v>4121</v>
      </c>
      <c r="T166" s="263" t="s">
        <v>4121</v>
      </c>
      <c r="U166" s="263" t="s">
        <v>4121</v>
      </c>
      <c r="V166" s="263" t="s">
        <v>4121</v>
      </c>
      <c r="W166" s="263" t="s">
        <v>4121</v>
      </c>
      <c r="X166" s="263" t="s">
        <v>4121</v>
      </c>
      <c r="Y166" s="263" t="s">
        <v>4121</v>
      </c>
      <c r="Z166" s="263" t="s">
        <v>4121</v>
      </c>
      <c r="AA166" s="263" t="s">
        <v>4121</v>
      </c>
    </row>
    <row r="167" spans="1:27" x14ac:dyDescent="0.3">
      <c r="A167" s="263">
        <v>519448</v>
      </c>
      <c r="B167" s="268" t="s">
        <v>918</v>
      </c>
      <c r="C167" s="263" t="s">
        <v>4121</v>
      </c>
      <c r="D167" s="263" t="s">
        <v>4121</v>
      </c>
      <c r="E167" s="263" t="s">
        <v>4121</v>
      </c>
      <c r="F167" s="263" t="s">
        <v>4121</v>
      </c>
      <c r="G167" s="263" t="s">
        <v>4121</v>
      </c>
      <c r="H167" s="263" t="s">
        <v>4121</v>
      </c>
      <c r="I167" s="263" t="s">
        <v>4121</v>
      </c>
      <c r="J167" s="263" t="s">
        <v>4121</v>
      </c>
      <c r="K167" s="263" t="s">
        <v>4121</v>
      </c>
      <c r="L167" s="263" t="s">
        <v>4121</v>
      </c>
      <c r="M167" s="263" t="s">
        <v>4121</v>
      </c>
      <c r="N167" s="263" t="s">
        <v>4121</v>
      </c>
      <c r="O167" s="263" t="s">
        <v>4121</v>
      </c>
      <c r="P167" s="263" t="s">
        <v>4121</v>
      </c>
      <c r="Q167" s="263" t="s">
        <v>4121</v>
      </c>
      <c r="R167" s="263" t="s">
        <v>4121</v>
      </c>
      <c r="S167" s="263" t="s">
        <v>4121</v>
      </c>
      <c r="T167" s="263" t="s">
        <v>4121</v>
      </c>
      <c r="U167" s="263" t="s">
        <v>4121</v>
      </c>
      <c r="V167" s="263" t="s">
        <v>4121</v>
      </c>
      <c r="W167" s="263" t="s">
        <v>4121</v>
      </c>
      <c r="X167" s="263" t="s">
        <v>4121</v>
      </c>
      <c r="Y167" s="263" t="s">
        <v>4121</v>
      </c>
      <c r="Z167" s="263" t="s">
        <v>4121</v>
      </c>
      <c r="AA167" s="263" t="s">
        <v>4121</v>
      </c>
    </row>
    <row r="168" spans="1:27" x14ac:dyDescent="0.3">
      <c r="A168" s="263">
        <v>519490</v>
      </c>
      <c r="B168" s="268" t="s">
        <v>918</v>
      </c>
      <c r="C168" s="263" t="s">
        <v>4121</v>
      </c>
      <c r="D168" s="263" t="s">
        <v>4121</v>
      </c>
      <c r="E168" s="263" t="s">
        <v>4121</v>
      </c>
      <c r="F168" s="263" t="s">
        <v>4121</v>
      </c>
      <c r="G168" s="263" t="s">
        <v>4121</v>
      </c>
      <c r="H168" s="263" t="s">
        <v>4121</v>
      </c>
      <c r="I168" s="263" t="s">
        <v>4121</v>
      </c>
      <c r="J168" s="263" t="s">
        <v>4121</v>
      </c>
      <c r="K168" s="263" t="s">
        <v>4121</v>
      </c>
      <c r="L168" s="263" t="s">
        <v>4121</v>
      </c>
      <c r="M168" s="263" t="s">
        <v>4121</v>
      </c>
      <c r="N168" s="263" t="s">
        <v>4121</v>
      </c>
      <c r="O168" s="263" t="s">
        <v>4121</v>
      </c>
      <c r="P168" s="263" t="s">
        <v>4121</v>
      </c>
      <c r="Q168" s="263" t="s">
        <v>4121</v>
      </c>
      <c r="R168" s="263" t="s">
        <v>4121</v>
      </c>
      <c r="S168" s="263" t="s">
        <v>4121</v>
      </c>
      <c r="T168" s="263" t="s">
        <v>4121</v>
      </c>
      <c r="U168" s="263" t="s">
        <v>4121</v>
      </c>
      <c r="V168" s="263" t="s">
        <v>4121</v>
      </c>
      <c r="W168" s="263" t="s">
        <v>4121</v>
      </c>
      <c r="X168" s="263" t="s">
        <v>4121</v>
      </c>
      <c r="Y168" s="263" t="s">
        <v>4121</v>
      </c>
      <c r="Z168" s="263" t="s">
        <v>4121</v>
      </c>
      <c r="AA168" s="263" t="s">
        <v>4121</v>
      </c>
    </row>
    <row r="169" spans="1:27" x14ac:dyDescent="0.3">
      <c r="A169" s="263">
        <v>519525</v>
      </c>
      <c r="B169" s="268" t="s">
        <v>918</v>
      </c>
      <c r="C169" s="263" t="s">
        <v>4121</v>
      </c>
      <c r="D169" s="263" t="s">
        <v>4121</v>
      </c>
      <c r="E169" s="263" t="s">
        <v>4121</v>
      </c>
      <c r="F169" s="263" t="s">
        <v>4121</v>
      </c>
      <c r="G169" s="263" t="s">
        <v>4121</v>
      </c>
      <c r="H169" s="263" t="s">
        <v>4121</v>
      </c>
      <c r="I169" s="263" t="s">
        <v>4121</v>
      </c>
      <c r="J169" s="263" t="s">
        <v>4121</v>
      </c>
      <c r="K169" s="263" t="s">
        <v>4121</v>
      </c>
      <c r="L169" s="263" t="s">
        <v>4121</v>
      </c>
      <c r="M169" s="263" t="s">
        <v>4121</v>
      </c>
      <c r="N169" s="263" t="s">
        <v>4121</v>
      </c>
      <c r="O169" s="263" t="s">
        <v>4121</v>
      </c>
      <c r="P169" s="263" t="s">
        <v>4121</v>
      </c>
      <c r="Q169" s="263" t="s">
        <v>4121</v>
      </c>
      <c r="R169" s="263" t="s">
        <v>4121</v>
      </c>
      <c r="S169" s="263" t="s">
        <v>4121</v>
      </c>
      <c r="T169" s="263" t="s">
        <v>4121</v>
      </c>
      <c r="U169" s="263" t="s">
        <v>4121</v>
      </c>
      <c r="V169" s="263" t="s">
        <v>4121</v>
      </c>
      <c r="W169" s="263" t="s">
        <v>4121</v>
      </c>
      <c r="X169" s="263" t="s">
        <v>4121</v>
      </c>
      <c r="Y169" s="263" t="s">
        <v>4121</v>
      </c>
      <c r="Z169" s="263" t="s">
        <v>4121</v>
      </c>
      <c r="AA169" s="263" t="s">
        <v>4121</v>
      </c>
    </row>
    <row r="170" spans="1:27" x14ac:dyDescent="0.3">
      <c r="A170" s="263">
        <v>519575</v>
      </c>
      <c r="B170" s="268" t="s">
        <v>918</v>
      </c>
      <c r="C170" s="263" t="s">
        <v>4121</v>
      </c>
      <c r="D170" s="263" t="s">
        <v>4121</v>
      </c>
      <c r="E170" s="263" t="s">
        <v>4121</v>
      </c>
      <c r="F170" s="263" t="s">
        <v>4121</v>
      </c>
      <c r="G170" s="263" t="s">
        <v>4121</v>
      </c>
      <c r="H170" s="263" t="s">
        <v>4121</v>
      </c>
      <c r="I170" s="263" t="s">
        <v>4121</v>
      </c>
      <c r="J170" s="263" t="s">
        <v>4121</v>
      </c>
      <c r="K170" s="263" t="s">
        <v>4121</v>
      </c>
      <c r="L170" s="263" t="s">
        <v>4121</v>
      </c>
      <c r="M170" s="263" t="s">
        <v>4121</v>
      </c>
      <c r="N170" s="263" t="s">
        <v>4121</v>
      </c>
      <c r="O170" s="263" t="s">
        <v>4121</v>
      </c>
      <c r="P170" s="263" t="s">
        <v>4121</v>
      </c>
      <c r="Q170" s="263" t="s">
        <v>4121</v>
      </c>
      <c r="R170" s="263" t="s">
        <v>4121</v>
      </c>
      <c r="S170" s="263" t="s">
        <v>4121</v>
      </c>
      <c r="T170" s="263" t="s">
        <v>4121</v>
      </c>
      <c r="U170" s="263" t="s">
        <v>4121</v>
      </c>
      <c r="V170" s="263" t="s">
        <v>4121</v>
      </c>
      <c r="W170" s="263" t="s">
        <v>4121</v>
      </c>
      <c r="X170" s="263" t="s">
        <v>4121</v>
      </c>
      <c r="Y170" s="263" t="s">
        <v>4121</v>
      </c>
      <c r="Z170" s="263" t="s">
        <v>4121</v>
      </c>
      <c r="AA170" s="263" t="s">
        <v>4121</v>
      </c>
    </row>
    <row r="171" spans="1:27" x14ac:dyDescent="0.3">
      <c r="A171" s="263">
        <v>519587</v>
      </c>
      <c r="B171" s="268" t="s">
        <v>918</v>
      </c>
      <c r="C171" s="263" t="s">
        <v>4121</v>
      </c>
      <c r="D171" s="263" t="s">
        <v>4121</v>
      </c>
      <c r="E171" s="263" t="s">
        <v>4121</v>
      </c>
      <c r="F171" s="263" t="s">
        <v>4121</v>
      </c>
      <c r="G171" s="263" t="s">
        <v>4121</v>
      </c>
      <c r="H171" s="263" t="s">
        <v>4121</v>
      </c>
      <c r="I171" s="263" t="s">
        <v>4121</v>
      </c>
      <c r="J171" s="263" t="s">
        <v>4121</v>
      </c>
      <c r="K171" s="263" t="s">
        <v>4121</v>
      </c>
      <c r="L171" s="263" t="s">
        <v>4121</v>
      </c>
      <c r="M171" s="263" t="s">
        <v>4121</v>
      </c>
      <c r="N171" s="263" t="s">
        <v>4121</v>
      </c>
      <c r="O171" s="263" t="s">
        <v>4121</v>
      </c>
      <c r="P171" s="263" t="s">
        <v>4121</v>
      </c>
      <c r="Q171" s="263" t="s">
        <v>4121</v>
      </c>
      <c r="R171" s="263" t="s">
        <v>4121</v>
      </c>
      <c r="S171" s="263" t="s">
        <v>4121</v>
      </c>
      <c r="T171" s="263" t="s">
        <v>4121</v>
      </c>
      <c r="U171" s="263" t="s">
        <v>4121</v>
      </c>
      <c r="V171" s="263" t="s">
        <v>4121</v>
      </c>
      <c r="W171" s="263" t="s">
        <v>4121</v>
      </c>
      <c r="X171" s="263" t="s">
        <v>4121</v>
      </c>
      <c r="Y171" s="263" t="s">
        <v>4121</v>
      </c>
      <c r="Z171" s="263" t="s">
        <v>4121</v>
      </c>
      <c r="AA171" s="263" t="s">
        <v>4121</v>
      </c>
    </row>
    <row r="172" spans="1:27" x14ac:dyDescent="0.3">
      <c r="A172" s="263">
        <v>520404</v>
      </c>
      <c r="B172" s="268" t="s">
        <v>918</v>
      </c>
      <c r="C172" s="263" t="s">
        <v>4121</v>
      </c>
      <c r="D172" s="263" t="s">
        <v>4121</v>
      </c>
      <c r="E172" s="263" t="s">
        <v>4121</v>
      </c>
      <c r="F172" s="263" t="s">
        <v>4121</v>
      </c>
      <c r="G172" s="263" t="s">
        <v>4121</v>
      </c>
      <c r="H172" s="263" t="s">
        <v>4121</v>
      </c>
      <c r="I172" s="263" t="s">
        <v>4121</v>
      </c>
      <c r="J172" s="263" t="s">
        <v>4121</v>
      </c>
      <c r="K172" s="263" t="s">
        <v>4121</v>
      </c>
      <c r="L172" s="263" t="s">
        <v>4121</v>
      </c>
      <c r="M172" s="263" t="s">
        <v>4121</v>
      </c>
      <c r="N172" s="263" t="s">
        <v>4121</v>
      </c>
      <c r="O172" s="263" t="s">
        <v>4121</v>
      </c>
      <c r="P172" s="263" t="s">
        <v>4121</v>
      </c>
      <c r="Q172" s="263" t="s">
        <v>4121</v>
      </c>
      <c r="R172" s="263" t="s">
        <v>4121</v>
      </c>
      <c r="S172" s="263" t="s">
        <v>4121</v>
      </c>
      <c r="T172" s="263" t="s">
        <v>4121</v>
      </c>
      <c r="U172" s="263" t="s">
        <v>4121</v>
      </c>
      <c r="V172" s="263" t="s">
        <v>4121</v>
      </c>
      <c r="W172" s="263" t="s">
        <v>4121</v>
      </c>
      <c r="X172" s="263" t="s">
        <v>4121</v>
      </c>
      <c r="Y172" s="263" t="s">
        <v>4121</v>
      </c>
      <c r="Z172" s="263" t="s">
        <v>4121</v>
      </c>
      <c r="AA172" s="263" t="s">
        <v>4121</v>
      </c>
    </row>
    <row r="173" spans="1:27" x14ac:dyDescent="0.3">
      <c r="A173" s="263">
        <v>520557</v>
      </c>
      <c r="B173" s="268" t="s">
        <v>918</v>
      </c>
      <c r="C173" s="263" t="s">
        <v>4121</v>
      </c>
      <c r="D173" s="263" t="s">
        <v>4121</v>
      </c>
      <c r="E173" s="263" t="s">
        <v>4121</v>
      </c>
      <c r="F173" s="263" t="s">
        <v>4121</v>
      </c>
      <c r="G173" s="263" t="s">
        <v>4121</v>
      </c>
      <c r="H173" s="263" t="s">
        <v>4121</v>
      </c>
      <c r="I173" s="263" t="s">
        <v>4121</v>
      </c>
      <c r="J173" s="263" t="s">
        <v>4121</v>
      </c>
      <c r="K173" s="263" t="s">
        <v>4121</v>
      </c>
      <c r="L173" s="263" t="s">
        <v>4121</v>
      </c>
      <c r="M173" s="263" t="s">
        <v>4121</v>
      </c>
      <c r="N173" s="263" t="s">
        <v>4121</v>
      </c>
      <c r="O173" s="263" t="s">
        <v>4121</v>
      </c>
      <c r="P173" s="263" t="s">
        <v>4121</v>
      </c>
      <c r="Q173" s="263" t="s">
        <v>4121</v>
      </c>
      <c r="R173" s="263" t="s">
        <v>4121</v>
      </c>
      <c r="S173" s="263" t="s">
        <v>4121</v>
      </c>
      <c r="T173" s="263" t="s">
        <v>4121</v>
      </c>
      <c r="U173" s="263" t="s">
        <v>4121</v>
      </c>
      <c r="V173" s="263" t="s">
        <v>4121</v>
      </c>
      <c r="W173" s="263" t="s">
        <v>4121</v>
      </c>
      <c r="X173" s="263" t="s">
        <v>4121</v>
      </c>
      <c r="Y173" s="263" t="s">
        <v>4121</v>
      </c>
      <c r="Z173" s="263" t="s">
        <v>4121</v>
      </c>
      <c r="AA173" s="263" t="s">
        <v>4121</v>
      </c>
    </row>
    <row r="174" spans="1:27" x14ac:dyDescent="0.3">
      <c r="A174" s="263">
        <v>520703</v>
      </c>
      <c r="B174" s="268" t="s">
        <v>918</v>
      </c>
      <c r="C174" s="263" t="s">
        <v>4121</v>
      </c>
      <c r="D174" s="263" t="s">
        <v>4121</v>
      </c>
      <c r="E174" s="263" t="s">
        <v>4121</v>
      </c>
      <c r="F174" s="263" t="s">
        <v>4121</v>
      </c>
      <c r="G174" s="263" t="s">
        <v>4121</v>
      </c>
      <c r="H174" s="263" t="s">
        <v>4121</v>
      </c>
      <c r="I174" s="263" t="s">
        <v>4121</v>
      </c>
      <c r="J174" s="263" t="s">
        <v>4121</v>
      </c>
      <c r="K174" s="263" t="s">
        <v>4121</v>
      </c>
      <c r="L174" s="263" t="s">
        <v>4121</v>
      </c>
      <c r="M174" s="263" t="s">
        <v>4121</v>
      </c>
      <c r="N174" s="263" t="s">
        <v>4121</v>
      </c>
      <c r="O174" s="263" t="s">
        <v>4121</v>
      </c>
      <c r="P174" s="263" t="s">
        <v>4121</v>
      </c>
      <c r="Q174" s="263" t="s">
        <v>4121</v>
      </c>
      <c r="R174" s="263" t="s">
        <v>4121</v>
      </c>
      <c r="S174" s="263" t="s">
        <v>4121</v>
      </c>
      <c r="T174" s="263" t="s">
        <v>4121</v>
      </c>
      <c r="U174" s="263" t="s">
        <v>4121</v>
      </c>
      <c r="V174" s="263" t="s">
        <v>4121</v>
      </c>
      <c r="W174" s="263" t="s">
        <v>4121</v>
      </c>
      <c r="X174" s="263" t="s">
        <v>4121</v>
      </c>
      <c r="Y174" s="263" t="s">
        <v>4121</v>
      </c>
      <c r="Z174" s="263" t="s">
        <v>4121</v>
      </c>
      <c r="AA174" s="263" t="s">
        <v>4121</v>
      </c>
    </row>
    <row r="175" spans="1:27" x14ac:dyDescent="0.3">
      <c r="A175" s="263">
        <v>520947</v>
      </c>
      <c r="B175" s="268" t="s">
        <v>918</v>
      </c>
      <c r="C175" s="263" t="s">
        <v>4121</v>
      </c>
      <c r="D175" s="263" t="s">
        <v>4121</v>
      </c>
      <c r="E175" s="263" t="s">
        <v>4121</v>
      </c>
      <c r="F175" s="263" t="s">
        <v>4121</v>
      </c>
      <c r="G175" s="263" t="s">
        <v>4121</v>
      </c>
      <c r="H175" s="263" t="s">
        <v>4121</v>
      </c>
      <c r="I175" s="263" t="s">
        <v>4121</v>
      </c>
      <c r="J175" s="263" t="s">
        <v>4121</v>
      </c>
      <c r="K175" s="263" t="s">
        <v>4121</v>
      </c>
      <c r="L175" s="263" t="s">
        <v>4121</v>
      </c>
      <c r="M175" s="263" t="s">
        <v>4121</v>
      </c>
      <c r="N175" s="263" t="s">
        <v>4121</v>
      </c>
      <c r="O175" s="263" t="s">
        <v>4121</v>
      </c>
      <c r="P175" s="263" t="s">
        <v>4121</v>
      </c>
      <c r="Q175" s="263" t="s">
        <v>4121</v>
      </c>
      <c r="R175" s="263" t="s">
        <v>4121</v>
      </c>
      <c r="S175" s="263" t="s">
        <v>4121</v>
      </c>
      <c r="T175" s="263" t="s">
        <v>4121</v>
      </c>
      <c r="U175" s="263" t="s">
        <v>4121</v>
      </c>
      <c r="V175" s="263" t="s">
        <v>4121</v>
      </c>
      <c r="W175" s="263" t="s">
        <v>4121</v>
      </c>
      <c r="X175" s="263" t="s">
        <v>4121</v>
      </c>
      <c r="Y175" s="263" t="s">
        <v>4121</v>
      </c>
      <c r="Z175" s="263" t="s">
        <v>4121</v>
      </c>
      <c r="AA175" s="263" t="s">
        <v>4121</v>
      </c>
    </row>
    <row r="176" spans="1:27" x14ac:dyDescent="0.3">
      <c r="A176" s="263">
        <v>520998</v>
      </c>
      <c r="B176" s="268" t="s">
        <v>918</v>
      </c>
      <c r="C176" s="263" t="s">
        <v>4121</v>
      </c>
      <c r="D176" s="263" t="s">
        <v>4121</v>
      </c>
      <c r="E176" s="263" t="s">
        <v>4121</v>
      </c>
      <c r="F176" s="263" t="s">
        <v>4121</v>
      </c>
      <c r="G176" s="263" t="s">
        <v>4121</v>
      </c>
      <c r="H176" s="263" t="s">
        <v>4121</v>
      </c>
      <c r="I176" s="263" t="s">
        <v>4121</v>
      </c>
      <c r="J176" s="263" t="s">
        <v>4121</v>
      </c>
      <c r="K176" s="263" t="s">
        <v>4121</v>
      </c>
      <c r="L176" s="263" t="s">
        <v>4121</v>
      </c>
      <c r="M176" s="263" t="s">
        <v>4121</v>
      </c>
      <c r="N176" s="263" t="s">
        <v>4121</v>
      </c>
      <c r="O176" s="263" t="s">
        <v>4121</v>
      </c>
      <c r="P176" s="263" t="s">
        <v>4121</v>
      </c>
      <c r="Q176" s="263" t="s">
        <v>4121</v>
      </c>
      <c r="R176" s="263" t="s">
        <v>4121</v>
      </c>
      <c r="S176" s="263" t="s">
        <v>4121</v>
      </c>
      <c r="T176" s="263" t="s">
        <v>4121</v>
      </c>
      <c r="U176" s="263" t="s">
        <v>4121</v>
      </c>
      <c r="V176" s="263" t="s">
        <v>4121</v>
      </c>
      <c r="W176" s="263" t="s">
        <v>4121</v>
      </c>
      <c r="X176" s="263" t="s">
        <v>4121</v>
      </c>
      <c r="Y176" s="263" t="s">
        <v>4121</v>
      </c>
      <c r="Z176" s="263" t="s">
        <v>4121</v>
      </c>
      <c r="AA176" s="263" t="s">
        <v>4121</v>
      </c>
    </row>
    <row r="177" spans="1:27" x14ac:dyDescent="0.3">
      <c r="A177" s="263">
        <v>521069</v>
      </c>
      <c r="B177" s="268" t="s">
        <v>918</v>
      </c>
      <c r="C177" s="263" t="s">
        <v>4121</v>
      </c>
      <c r="D177" s="263" t="s">
        <v>4121</v>
      </c>
      <c r="E177" s="263" t="s">
        <v>4121</v>
      </c>
      <c r="F177" s="263" t="s">
        <v>4121</v>
      </c>
      <c r="G177" s="263" t="s">
        <v>4121</v>
      </c>
      <c r="H177" s="263" t="s">
        <v>4121</v>
      </c>
      <c r="I177" s="263" t="s">
        <v>4121</v>
      </c>
      <c r="J177" s="263" t="s">
        <v>4121</v>
      </c>
      <c r="K177" s="263" t="s">
        <v>4121</v>
      </c>
      <c r="L177" s="263" t="s">
        <v>4121</v>
      </c>
      <c r="M177" s="263" t="s">
        <v>4121</v>
      </c>
      <c r="N177" s="263" t="s">
        <v>4121</v>
      </c>
      <c r="O177" s="263" t="s">
        <v>4121</v>
      </c>
      <c r="P177" s="263" t="s">
        <v>4121</v>
      </c>
      <c r="Q177" s="263" t="s">
        <v>4121</v>
      </c>
      <c r="R177" s="263" t="s">
        <v>4121</v>
      </c>
      <c r="S177" s="263" t="s">
        <v>4121</v>
      </c>
      <c r="T177" s="263" t="s">
        <v>4121</v>
      </c>
      <c r="U177" s="263" t="s">
        <v>4121</v>
      </c>
      <c r="V177" s="263" t="s">
        <v>4121</v>
      </c>
      <c r="W177" s="263" t="s">
        <v>4121</v>
      </c>
      <c r="X177" s="263" t="s">
        <v>4121</v>
      </c>
      <c r="Y177" s="263" t="s">
        <v>4121</v>
      </c>
      <c r="Z177" s="263" t="s">
        <v>4121</v>
      </c>
      <c r="AA177" s="263" t="s">
        <v>4121</v>
      </c>
    </row>
    <row r="178" spans="1:27" x14ac:dyDescent="0.3">
      <c r="A178" s="263">
        <v>521076</v>
      </c>
      <c r="B178" s="268" t="s">
        <v>918</v>
      </c>
      <c r="C178" s="263" t="s">
        <v>4121</v>
      </c>
      <c r="D178" s="263" t="s">
        <v>4121</v>
      </c>
      <c r="E178" s="263" t="s">
        <v>4121</v>
      </c>
      <c r="F178" s="263" t="s">
        <v>4121</v>
      </c>
      <c r="G178" s="263" t="s">
        <v>4121</v>
      </c>
      <c r="H178" s="263" t="s">
        <v>4121</v>
      </c>
      <c r="I178" s="263" t="s">
        <v>4121</v>
      </c>
      <c r="J178" s="263" t="s">
        <v>4121</v>
      </c>
      <c r="K178" s="263" t="s">
        <v>4121</v>
      </c>
      <c r="L178" s="263" t="s">
        <v>4121</v>
      </c>
      <c r="M178" s="263" t="s">
        <v>4121</v>
      </c>
      <c r="N178" s="263" t="s">
        <v>4121</v>
      </c>
      <c r="O178" s="263" t="s">
        <v>4121</v>
      </c>
      <c r="P178" s="263" t="s">
        <v>4121</v>
      </c>
      <c r="Q178" s="263" t="s">
        <v>4121</v>
      </c>
      <c r="R178" s="263" t="s">
        <v>4121</v>
      </c>
      <c r="S178" s="263" t="s">
        <v>4121</v>
      </c>
      <c r="T178" s="263" t="s">
        <v>4121</v>
      </c>
      <c r="U178" s="263" t="s">
        <v>4121</v>
      </c>
      <c r="V178" s="263" t="s">
        <v>4121</v>
      </c>
      <c r="W178" s="263" t="s">
        <v>4121</v>
      </c>
      <c r="X178" s="263" t="s">
        <v>4121</v>
      </c>
      <c r="Y178" s="263" t="s">
        <v>4121</v>
      </c>
      <c r="Z178" s="263" t="s">
        <v>4121</v>
      </c>
      <c r="AA178" s="263" t="s">
        <v>4121</v>
      </c>
    </row>
    <row r="179" spans="1:27" x14ac:dyDescent="0.3">
      <c r="A179" s="263">
        <v>521126</v>
      </c>
      <c r="B179" s="268" t="s">
        <v>918</v>
      </c>
      <c r="C179" s="263" t="s">
        <v>4121</v>
      </c>
      <c r="D179" s="263" t="s">
        <v>4121</v>
      </c>
      <c r="E179" s="263" t="s">
        <v>4121</v>
      </c>
      <c r="F179" s="263" t="s">
        <v>4121</v>
      </c>
      <c r="G179" s="263" t="s">
        <v>4121</v>
      </c>
      <c r="H179" s="263" t="s">
        <v>4121</v>
      </c>
      <c r="I179" s="263" t="s">
        <v>4121</v>
      </c>
      <c r="J179" s="263" t="s">
        <v>4121</v>
      </c>
      <c r="K179" s="263" t="s">
        <v>4121</v>
      </c>
      <c r="L179" s="263" t="s">
        <v>4121</v>
      </c>
      <c r="M179" s="263" t="s">
        <v>4121</v>
      </c>
      <c r="N179" s="263" t="s">
        <v>4121</v>
      </c>
      <c r="O179" s="263" t="s">
        <v>4121</v>
      </c>
      <c r="P179" s="263" t="s">
        <v>4121</v>
      </c>
      <c r="Q179" s="263" t="s">
        <v>4121</v>
      </c>
      <c r="R179" s="263" t="s">
        <v>4121</v>
      </c>
      <c r="S179" s="263" t="s">
        <v>4121</v>
      </c>
      <c r="T179" s="263" t="s">
        <v>4121</v>
      </c>
      <c r="U179" s="263" t="s">
        <v>4121</v>
      </c>
      <c r="V179" s="263" t="s">
        <v>4121</v>
      </c>
      <c r="W179" s="263" t="s">
        <v>4121</v>
      </c>
      <c r="X179" s="263" t="s">
        <v>4121</v>
      </c>
      <c r="Y179" s="263" t="s">
        <v>4121</v>
      </c>
      <c r="Z179" s="263" t="s">
        <v>4121</v>
      </c>
      <c r="AA179" s="263" t="s">
        <v>4121</v>
      </c>
    </row>
    <row r="180" spans="1:27" x14ac:dyDescent="0.3">
      <c r="A180" s="263">
        <v>521129</v>
      </c>
      <c r="B180" s="268" t="s">
        <v>918</v>
      </c>
      <c r="C180" s="263" t="s">
        <v>4121</v>
      </c>
      <c r="D180" s="263" t="s">
        <v>4121</v>
      </c>
      <c r="E180" s="263" t="s">
        <v>4121</v>
      </c>
      <c r="F180" s="263" t="s">
        <v>4121</v>
      </c>
      <c r="G180" s="263" t="s">
        <v>4121</v>
      </c>
      <c r="H180" s="263" t="s">
        <v>4121</v>
      </c>
      <c r="I180" s="263" t="s">
        <v>4121</v>
      </c>
      <c r="J180" s="263" t="s">
        <v>4121</v>
      </c>
      <c r="K180" s="263" t="s">
        <v>4121</v>
      </c>
      <c r="L180" s="263" t="s">
        <v>4121</v>
      </c>
      <c r="M180" s="263" t="s">
        <v>4121</v>
      </c>
      <c r="N180" s="263" t="s">
        <v>4121</v>
      </c>
      <c r="O180" s="263" t="s">
        <v>4121</v>
      </c>
      <c r="P180" s="263" t="s">
        <v>4121</v>
      </c>
      <c r="Q180" s="263" t="s">
        <v>4121</v>
      </c>
      <c r="R180" s="263" t="s">
        <v>4121</v>
      </c>
      <c r="S180" s="263" t="s">
        <v>4121</v>
      </c>
      <c r="T180" s="263" t="s">
        <v>4121</v>
      </c>
      <c r="U180" s="263" t="s">
        <v>4121</v>
      </c>
      <c r="V180" s="263" t="s">
        <v>4121</v>
      </c>
      <c r="W180" s="263" t="s">
        <v>4121</v>
      </c>
      <c r="X180" s="263" t="s">
        <v>4121</v>
      </c>
      <c r="Y180" s="263" t="s">
        <v>4121</v>
      </c>
      <c r="Z180" s="263" t="s">
        <v>4121</v>
      </c>
      <c r="AA180" s="263" t="s">
        <v>4121</v>
      </c>
    </row>
    <row r="181" spans="1:27" x14ac:dyDescent="0.3">
      <c r="A181" s="263">
        <v>521134</v>
      </c>
      <c r="B181" s="268" t="s">
        <v>918</v>
      </c>
      <c r="C181" s="263" t="s">
        <v>4121</v>
      </c>
      <c r="D181" s="263" t="s">
        <v>4121</v>
      </c>
      <c r="E181" s="263" t="s">
        <v>4121</v>
      </c>
      <c r="F181" s="263" t="s">
        <v>4121</v>
      </c>
      <c r="G181" s="263" t="s">
        <v>4121</v>
      </c>
      <c r="H181" s="263" t="s">
        <v>4121</v>
      </c>
      <c r="I181" s="263" t="s">
        <v>4121</v>
      </c>
      <c r="J181" s="263" t="s">
        <v>4121</v>
      </c>
      <c r="K181" s="263" t="s">
        <v>4121</v>
      </c>
      <c r="L181" s="263" t="s">
        <v>4121</v>
      </c>
      <c r="M181" s="263" t="s">
        <v>4121</v>
      </c>
      <c r="N181" s="263" t="s">
        <v>4121</v>
      </c>
      <c r="O181" s="263" t="s">
        <v>4121</v>
      </c>
      <c r="P181" s="263" t="s">
        <v>4121</v>
      </c>
      <c r="Q181" s="263" t="s">
        <v>4121</v>
      </c>
      <c r="R181" s="263" t="s">
        <v>4121</v>
      </c>
      <c r="S181" s="263" t="s">
        <v>4121</v>
      </c>
      <c r="T181" s="263" t="s">
        <v>4121</v>
      </c>
      <c r="U181" s="263" t="s">
        <v>4121</v>
      </c>
      <c r="V181" s="263" t="s">
        <v>4121</v>
      </c>
      <c r="W181" s="263" t="s">
        <v>4121</v>
      </c>
      <c r="X181" s="263" t="s">
        <v>4121</v>
      </c>
      <c r="Y181" s="263" t="s">
        <v>4121</v>
      </c>
      <c r="Z181" s="263" t="s">
        <v>4121</v>
      </c>
      <c r="AA181" s="263" t="s">
        <v>4121</v>
      </c>
    </row>
    <row r="182" spans="1:27" x14ac:dyDescent="0.3">
      <c r="A182" s="263">
        <v>521184</v>
      </c>
      <c r="B182" s="268" t="s">
        <v>918</v>
      </c>
      <c r="C182" s="263" t="s">
        <v>4121</v>
      </c>
      <c r="D182" s="263" t="s">
        <v>4121</v>
      </c>
      <c r="E182" s="263" t="s">
        <v>4121</v>
      </c>
      <c r="F182" s="263" t="s">
        <v>4121</v>
      </c>
      <c r="G182" s="263" t="s">
        <v>4121</v>
      </c>
      <c r="H182" s="263" t="s">
        <v>4121</v>
      </c>
      <c r="I182" s="263" t="s">
        <v>4121</v>
      </c>
      <c r="J182" s="263" t="s">
        <v>4121</v>
      </c>
      <c r="K182" s="263" t="s">
        <v>4121</v>
      </c>
      <c r="L182" s="263" t="s">
        <v>4121</v>
      </c>
      <c r="M182" s="263" t="s">
        <v>4121</v>
      </c>
      <c r="N182" s="263" t="s">
        <v>4121</v>
      </c>
      <c r="O182" s="263" t="s">
        <v>4121</v>
      </c>
      <c r="P182" s="263" t="s">
        <v>4121</v>
      </c>
      <c r="Q182" s="263" t="s">
        <v>4121</v>
      </c>
      <c r="R182" s="263" t="s">
        <v>4121</v>
      </c>
      <c r="S182" s="263" t="s">
        <v>4121</v>
      </c>
      <c r="T182" s="263" t="s">
        <v>4121</v>
      </c>
      <c r="U182" s="263" t="s">
        <v>4121</v>
      </c>
      <c r="V182" s="263" t="s">
        <v>4121</v>
      </c>
      <c r="W182" s="263" t="s">
        <v>4121</v>
      </c>
      <c r="X182" s="263" t="s">
        <v>4121</v>
      </c>
      <c r="Y182" s="263" t="s">
        <v>4121</v>
      </c>
      <c r="Z182" s="263" t="s">
        <v>4121</v>
      </c>
      <c r="AA182" s="263" t="s">
        <v>4121</v>
      </c>
    </row>
    <row r="183" spans="1:27" x14ac:dyDescent="0.3">
      <c r="A183" s="263">
        <v>521208</v>
      </c>
      <c r="B183" s="268" t="s">
        <v>918</v>
      </c>
      <c r="C183" s="263" t="s">
        <v>4121</v>
      </c>
      <c r="D183" s="263" t="s">
        <v>4121</v>
      </c>
      <c r="E183" s="263" t="s">
        <v>4121</v>
      </c>
      <c r="F183" s="263" t="s">
        <v>4121</v>
      </c>
      <c r="G183" s="263" t="s">
        <v>4121</v>
      </c>
      <c r="H183" s="263" t="s">
        <v>4121</v>
      </c>
      <c r="I183" s="263" t="s">
        <v>4121</v>
      </c>
      <c r="J183" s="263" t="s">
        <v>4121</v>
      </c>
      <c r="K183" s="263" t="s">
        <v>4121</v>
      </c>
      <c r="L183" s="263" t="s">
        <v>4121</v>
      </c>
      <c r="M183" s="263" t="s">
        <v>4121</v>
      </c>
      <c r="N183" s="263" t="s">
        <v>4121</v>
      </c>
      <c r="O183" s="263" t="s">
        <v>4121</v>
      </c>
      <c r="P183" s="263" t="s">
        <v>4121</v>
      </c>
      <c r="Q183" s="263" t="s">
        <v>4121</v>
      </c>
      <c r="R183" s="263" t="s">
        <v>4121</v>
      </c>
      <c r="S183" s="263" t="s">
        <v>4121</v>
      </c>
      <c r="T183" s="263" t="s">
        <v>4121</v>
      </c>
      <c r="U183" s="263" t="s">
        <v>4121</v>
      </c>
      <c r="V183" s="263" t="s">
        <v>4121</v>
      </c>
      <c r="W183" s="263" t="s">
        <v>4121</v>
      </c>
      <c r="X183" s="263" t="s">
        <v>4121</v>
      </c>
      <c r="Y183" s="263" t="s">
        <v>4121</v>
      </c>
      <c r="Z183" s="263" t="s">
        <v>4121</v>
      </c>
      <c r="AA183" s="263" t="s">
        <v>4121</v>
      </c>
    </row>
    <row r="184" spans="1:27" x14ac:dyDescent="0.3">
      <c r="A184" s="263">
        <v>521232</v>
      </c>
      <c r="B184" s="268" t="s">
        <v>918</v>
      </c>
      <c r="C184" s="263" t="s">
        <v>4121</v>
      </c>
      <c r="D184" s="263" t="s">
        <v>4121</v>
      </c>
      <c r="E184" s="263" t="s">
        <v>4121</v>
      </c>
      <c r="F184" s="263" t="s">
        <v>4121</v>
      </c>
      <c r="G184" s="263" t="s">
        <v>4121</v>
      </c>
      <c r="H184" s="263" t="s">
        <v>4121</v>
      </c>
      <c r="I184" s="263" t="s">
        <v>4121</v>
      </c>
      <c r="J184" s="263" t="s">
        <v>4121</v>
      </c>
      <c r="K184" s="263" t="s">
        <v>4121</v>
      </c>
      <c r="L184" s="263" t="s">
        <v>4121</v>
      </c>
      <c r="M184" s="263" t="s">
        <v>4121</v>
      </c>
      <c r="N184" s="263" t="s">
        <v>4121</v>
      </c>
      <c r="O184" s="263" t="s">
        <v>4121</v>
      </c>
      <c r="P184" s="263" t="s">
        <v>4121</v>
      </c>
      <c r="Q184" s="263" t="s">
        <v>4121</v>
      </c>
      <c r="R184" s="263" t="s">
        <v>4121</v>
      </c>
      <c r="S184" s="263" t="s">
        <v>4121</v>
      </c>
      <c r="T184" s="263" t="s">
        <v>4121</v>
      </c>
      <c r="U184" s="263" t="s">
        <v>4121</v>
      </c>
      <c r="V184" s="263" t="s">
        <v>4121</v>
      </c>
      <c r="W184" s="263" t="s">
        <v>4121</v>
      </c>
      <c r="X184" s="263" t="s">
        <v>4121</v>
      </c>
      <c r="Y184" s="263" t="s">
        <v>4121</v>
      </c>
      <c r="Z184" s="263" t="s">
        <v>4121</v>
      </c>
      <c r="AA184" s="263" t="s">
        <v>4121</v>
      </c>
    </row>
    <row r="185" spans="1:27" x14ac:dyDescent="0.3">
      <c r="A185" s="263">
        <v>521284</v>
      </c>
      <c r="B185" s="268" t="s">
        <v>918</v>
      </c>
      <c r="C185" s="263" t="s">
        <v>4121</v>
      </c>
      <c r="D185" s="263" t="s">
        <v>4121</v>
      </c>
      <c r="E185" s="263" t="s">
        <v>4121</v>
      </c>
      <c r="F185" s="263" t="s">
        <v>4121</v>
      </c>
      <c r="G185" s="263" t="s">
        <v>4121</v>
      </c>
      <c r="H185" s="263" t="s">
        <v>4121</v>
      </c>
      <c r="I185" s="263" t="s">
        <v>4121</v>
      </c>
      <c r="J185" s="263" t="s">
        <v>4121</v>
      </c>
      <c r="K185" s="263" t="s">
        <v>4121</v>
      </c>
      <c r="L185" s="263" t="s">
        <v>4121</v>
      </c>
      <c r="M185" s="263" t="s">
        <v>4121</v>
      </c>
      <c r="N185" s="263" t="s">
        <v>4121</v>
      </c>
      <c r="O185" s="263" t="s">
        <v>4121</v>
      </c>
      <c r="P185" s="263" t="s">
        <v>4121</v>
      </c>
      <c r="Q185" s="263" t="s">
        <v>4121</v>
      </c>
      <c r="R185" s="263" t="s">
        <v>4121</v>
      </c>
      <c r="S185" s="263" t="s">
        <v>4121</v>
      </c>
      <c r="T185" s="263" t="s">
        <v>4121</v>
      </c>
      <c r="U185" s="263" t="s">
        <v>4121</v>
      </c>
      <c r="V185" s="263" t="s">
        <v>4121</v>
      </c>
      <c r="W185" s="263" t="s">
        <v>4121</v>
      </c>
      <c r="X185" s="263" t="s">
        <v>4121</v>
      </c>
      <c r="Y185" s="263" t="s">
        <v>4121</v>
      </c>
      <c r="Z185" s="263" t="s">
        <v>4121</v>
      </c>
      <c r="AA185" s="263" t="s">
        <v>4121</v>
      </c>
    </row>
    <row r="186" spans="1:27" x14ac:dyDescent="0.3">
      <c r="A186" s="263">
        <v>521296</v>
      </c>
      <c r="B186" s="268" t="s">
        <v>918</v>
      </c>
      <c r="C186" s="263" t="s">
        <v>4121</v>
      </c>
      <c r="D186" s="263" t="s">
        <v>4121</v>
      </c>
      <c r="E186" s="263" t="s">
        <v>4121</v>
      </c>
      <c r="F186" s="263" t="s">
        <v>4121</v>
      </c>
      <c r="G186" s="263" t="s">
        <v>4121</v>
      </c>
      <c r="H186" s="263" t="s">
        <v>4121</v>
      </c>
      <c r="I186" s="263" t="s">
        <v>4121</v>
      </c>
      <c r="J186" s="263" t="s">
        <v>4121</v>
      </c>
      <c r="K186" s="263" t="s">
        <v>4121</v>
      </c>
      <c r="L186" s="263" t="s">
        <v>4121</v>
      </c>
      <c r="M186" s="263" t="s">
        <v>4121</v>
      </c>
      <c r="N186" s="263" t="s">
        <v>4121</v>
      </c>
      <c r="O186" s="263" t="s">
        <v>4121</v>
      </c>
      <c r="P186" s="263" t="s">
        <v>4121</v>
      </c>
      <c r="Q186" s="263" t="s">
        <v>4121</v>
      </c>
      <c r="R186" s="263" t="s">
        <v>4121</v>
      </c>
      <c r="S186" s="263" t="s">
        <v>4121</v>
      </c>
      <c r="T186" s="263" t="s">
        <v>4121</v>
      </c>
      <c r="U186" s="263" t="s">
        <v>4121</v>
      </c>
      <c r="V186" s="263" t="s">
        <v>4121</v>
      </c>
      <c r="W186" s="263" t="s">
        <v>4121</v>
      </c>
      <c r="X186" s="263" t="s">
        <v>4121</v>
      </c>
      <c r="Y186" s="263" t="s">
        <v>4121</v>
      </c>
      <c r="Z186" s="263" t="s">
        <v>4121</v>
      </c>
      <c r="AA186" s="263" t="s">
        <v>4121</v>
      </c>
    </row>
    <row r="187" spans="1:27" x14ac:dyDescent="0.3">
      <c r="A187" s="263">
        <v>521339</v>
      </c>
      <c r="B187" s="268" t="s">
        <v>918</v>
      </c>
      <c r="C187" s="263" t="s">
        <v>4121</v>
      </c>
      <c r="D187" s="263" t="s">
        <v>4121</v>
      </c>
      <c r="E187" s="263" t="s">
        <v>4121</v>
      </c>
      <c r="F187" s="263" t="s">
        <v>4121</v>
      </c>
      <c r="G187" s="263" t="s">
        <v>4121</v>
      </c>
      <c r="H187" s="263" t="s">
        <v>4121</v>
      </c>
      <c r="I187" s="263" t="s">
        <v>4121</v>
      </c>
      <c r="J187" s="263" t="s">
        <v>4121</v>
      </c>
      <c r="K187" s="263" t="s">
        <v>4121</v>
      </c>
      <c r="L187" s="263" t="s">
        <v>4121</v>
      </c>
      <c r="M187" s="263" t="s">
        <v>4121</v>
      </c>
      <c r="N187" s="263" t="s">
        <v>4121</v>
      </c>
      <c r="O187" s="263" t="s">
        <v>4121</v>
      </c>
      <c r="P187" s="263" t="s">
        <v>4121</v>
      </c>
      <c r="Q187" s="263" t="s">
        <v>4121</v>
      </c>
      <c r="R187" s="263" t="s">
        <v>4121</v>
      </c>
      <c r="S187" s="263" t="s">
        <v>4121</v>
      </c>
      <c r="T187" s="263" t="s">
        <v>4121</v>
      </c>
      <c r="U187" s="263" t="s">
        <v>4121</v>
      </c>
      <c r="V187" s="263" t="s">
        <v>4121</v>
      </c>
      <c r="W187" s="263" t="s">
        <v>4121</v>
      </c>
      <c r="X187" s="263" t="s">
        <v>4121</v>
      </c>
      <c r="Y187" s="263" t="s">
        <v>4121</v>
      </c>
      <c r="Z187" s="263" t="s">
        <v>4121</v>
      </c>
      <c r="AA187" s="263" t="s">
        <v>4121</v>
      </c>
    </row>
    <row r="188" spans="1:27" x14ac:dyDescent="0.3">
      <c r="A188" s="263">
        <v>521396</v>
      </c>
      <c r="B188" s="268" t="s">
        <v>918</v>
      </c>
      <c r="C188" s="263" t="s">
        <v>4121</v>
      </c>
      <c r="D188" s="263" t="s">
        <v>4121</v>
      </c>
      <c r="E188" s="263" t="s">
        <v>4121</v>
      </c>
      <c r="F188" s="263" t="s">
        <v>4121</v>
      </c>
      <c r="G188" s="263" t="s">
        <v>4121</v>
      </c>
      <c r="H188" s="263" t="s">
        <v>4121</v>
      </c>
      <c r="I188" s="263" t="s">
        <v>4121</v>
      </c>
      <c r="J188" s="263" t="s">
        <v>4121</v>
      </c>
      <c r="K188" s="263" t="s">
        <v>4121</v>
      </c>
      <c r="L188" s="263" t="s">
        <v>4121</v>
      </c>
      <c r="M188" s="263" t="s">
        <v>4121</v>
      </c>
      <c r="N188" s="263" t="s">
        <v>4121</v>
      </c>
      <c r="O188" s="263" t="s">
        <v>4121</v>
      </c>
      <c r="P188" s="263" t="s">
        <v>4121</v>
      </c>
      <c r="Q188" s="263" t="s">
        <v>4121</v>
      </c>
      <c r="R188" s="263" t="s">
        <v>4121</v>
      </c>
      <c r="S188" s="263" t="s">
        <v>4121</v>
      </c>
      <c r="T188" s="263" t="s">
        <v>4121</v>
      </c>
      <c r="U188" s="263" t="s">
        <v>4121</v>
      </c>
      <c r="V188" s="263" t="s">
        <v>4121</v>
      </c>
      <c r="W188" s="263" t="s">
        <v>4121</v>
      </c>
      <c r="X188" s="263" t="s">
        <v>4121</v>
      </c>
      <c r="Y188" s="263" t="s">
        <v>4121</v>
      </c>
      <c r="Z188" s="263" t="s">
        <v>4121</v>
      </c>
      <c r="AA188" s="263" t="s">
        <v>4121</v>
      </c>
    </row>
    <row r="189" spans="1:27" x14ac:dyDescent="0.3">
      <c r="A189" s="263">
        <v>521435</v>
      </c>
      <c r="B189" s="268" t="s">
        <v>918</v>
      </c>
      <c r="C189" s="263" t="s">
        <v>4121</v>
      </c>
      <c r="D189" s="263" t="s">
        <v>4121</v>
      </c>
      <c r="E189" s="263" t="s">
        <v>4121</v>
      </c>
      <c r="F189" s="263" t="s">
        <v>4121</v>
      </c>
      <c r="G189" s="263" t="s">
        <v>4121</v>
      </c>
      <c r="H189" s="263" t="s">
        <v>4121</v>
      </c>
      <c r="I189" s="263" t="s">
        <v>4121</v>
      </c>
      <c r="J189" s="263" t="s">
        <v>4121</v>
      </c>
      <c r="K189" s="263" t="s">
        <v>4121</v>
      </c>
      <c r="L189" s="263" t="s">
        <v>4121</v>
      </c>
      <c r="M189" s="263" t="s">
        <v>4121</v>
      </c>
      <c r="N189" s="263" t="s">
        <v>4121</v>
      </c>
      <c r="O189" s="263" t="s">
        <v>4121</v>
      </c>
      <c r="P189" s="263" t="s">
        <v>4121</v>
      </c>
      <c r="Q189" s="263" t="s">
        <v>4121</v>
      </c>
      <c r="R189" s="263" t="s">
        <v>4121</v>
      </c>
      <c r="S189" s="263" t="s">
        <v>4121</v>
      </c>
      <c r="T189" s="263" t="s">
        <v>4121</v>
      </c>
      <c r="U189" s="263" t="s">
        <v>4121</v>
      </c>
      <c r="V189" s="263" t="s">
        <v>4121</v>
      </c>
      <c r="W189" s="263" t="s">
        <v>4121</v>
      </c>
      <c r="X189" s="263" t="s">
        <v>4121</v>
      </c>
      <c r="Y189" s="263" t="s">
        <v>4121</v>
      </c>
      <c r="Z189" s="263" t="s">
        <v>4121</v>
      </c>
      <c r="AA189" s="263" t="s">
        <v>4121</v>
      </c>
    </row>
    <row r="190" spans="1:27" x14ac:dyDescent="0.3">
      <c r="A190" s="263">
        <v>521516</v>
      </c>
      <c r="B190" s="268" t="s">
        <v>918</v>
      </c>
      <c r="C190" s="263" t="s">
        <v>4121</v>
      </c>
      <c r="D190" s="263" t="s">
        <v>4121</v>
      </c>
      <c r="E190" s="263" t="s">
        <v>4121</v>
      </c>
      <c r="F190" s="263" t="s">
        <v>4121</v>
      </c>
      <c r="G190" s="263" t="s">
        <v>4121</v>
      </c>
      <c r="H190" s="263" t="s">
        <v>4121</v>
      </c>
      <c r="I190" s="263" t="s">
        <v>4121</v>
      </c>
      <c r="J190" s="263" t="s">
        <v>4121</v>
      </c>
      <c r="K190" s="263" t="s">
        <v>4121</v>
      </c>
      <c r="L190" s="263" t="s">
        <v>4121</v>
      </c>
      <c r="M190" s="263" t="s">
        <v>4121</v>
      </c>
      <c r="N190" s="263" t="s">
        <v>4121</v>
      </c>
      <c r="O190" s="263" t="s">
        <v>4121</v>
      </c>
      <c r="P190" s="263" t="s">
        <v>4121</v>
      </c>
      <c r="Q190" s="263" t="s">
        <v>4121</v>
      </c>
      <c r="R190" s="263" t="s">
        <v>4121</v>
      </c>
      <c r="S190" s="263" t="s">
        <v>4121</v>
      </c>
      <c r="T190" s="263" t="s">
        <v>4121</v>
      </c>
      <c r="U190" s="263" t="s">
        <v>4121</v>
      </c>
      <c r="V190" s="263" t="s">
        <v>4121</v>
      </c>
      <c r="W190" s="263" t="s">
        <v>4121</v>
      </c>
      <c r="X190" s="263" t="s">
        <v>4121</v>
      </c>
      <c r="Y190" s="263" t="s">
        <v>4121</v>
      </c>
      <c r="Z190" s="263" t="s">
        <v>4121</v>
      </c>
      <c r="AA190" s="263" t="s">
        <v>4121</v>
      </c>
    </row>
    <row r="191" spans="1:27" x14ac:dyDescent="0.3">
      <c r="A191" s="263">
        <v>522013</v>
      </c>
      <c r="B191" s="268" t="s">
        <v>918</v>
      </c>
      <c r="C191" s="263" t="s">
        <v>4121</v>
      </c>
      <c r="D191" s="263" t="s">
        <v>4121</v>
      </c>
      <c r="E191" s="263" t="s">
        <v>4121</v>
      </c>
      <c r="F191" s="263" t="s">
        <v>4121</v>
      </c>
      <c r="G191" s="263" t="s">
        <v>4121</v>
      </c>
      <c r="H191" s="263" t="s">
        <v>4121</v>
      </c>
      <c r="I191" s="263" t="s">
        <v>4121</v>
      </c>
      <c r="J191" s="263" t="s">
        <v>4121</v>
      </c>
      <c r="K191" s="263" t="s">
        <v>4121</v>
      </c>
      <c r="L191" s="263" t="s">
        <v>4121</v>
      </c>
      <c r="M191" s="263" t="s">
        <v>4121</v>
      </c>
      <c r="N191" s="263" t="s">
        <v>4121</v>
      </c>
      <c r="O191" s="263" t="s">
        <v>4121</v>
      </c>
      <c r="P191" s="263" t="s">
        <v>4121</v>
      </c>
      <c r="Q191" s="263" t="s">
        <v>4121</v>
      </c>
      <c r="R191" s="263" t="s">
        <v>4121</v>
      </c>
      <c r="S191" s="263" t="s">
        <v>4121</v>
      </c>
      <c r="T191" s="263" t="s">
        <v>4121</v>
      </c>
      <c r="U191" s="263" t="s">
        <v>4121</v>
      </c>
      <c r="V191" s="263" t="s">
        <v>4121</v>
      </c>
      <c r="W191" s="263" t="s">
        <v>4121</v>
      </c>
      <c r="X191" s="263" t="s">
        <v>4121</v>
      </c>
      <c r="Y191" s="263" t="s">
        <v>4121</v>
      </c>
      <c r="Z191" s="263" t="s">
        <v>4121</v>
      </c>
      <c r="AA191" s="263" t="s">
        <v>4121</v>
      </c>
    </row>
    <row r="192" spans="1:27" x14ac:dyDescent="0.3">
      <c r="A192" s="263">
        <v>522022</v>
      </c>
      <c r="B192" s="268" t="s">
        <v>918</v>
      </c>
      <c r="C192" s="263" t="s">
        <v>4121</v>
      </c>
      <c r="D192" s="263" t="s">
        <v>4121</v>
      </c>
      <c r="E192" s="263" t="s">
        <v>4121</v>
      </c>
      <c r="F192" s="263" t="s">
        <v>4121</v>
      </c>
      <c r="G192" s="263" t="s">
        <v>4121</v>
      </c>
      <c r="H192" s="263" t="s">
        <v>4121</v>
      </c>
      <c r="I192" s="263" t="s">
        <v>4121</v>
      </c>
      <c r="J192" s="263" t="s">
        <v>4121</v>
      </c>
      <c r="K192" s="263" t="s">
        <v>4121</v>
      </c>
      <c r="L192" s="263" t="s">
        <v>4121</v>
      </c>
      <c r="M192" s="263" t="s">
        <v>4121</v>
      </c>
      <c r="N192" s="263" t="s">
        <v>4121</v>
      </c>
      <c r="O192" s="263" t="s">
        <v>4121</v>
      </c>
      <c r="P192" s="263" t="s">
        <v>4121</v>
      </c>
      <c r="Q192" s="263" t="s">
        <v>4121</v>
      </c>
      <c r="R192" s="263" t="s">
        <v>4121</v>
      </c>
      <c r="S192" s="263" t="s">
        <v>4121</v>
      </c>
      <c r="T192" s="263" t="s">
        <v>4121</v>
      </c>
      <c r="U192" s="263" t="s">
        <v>4121</v>
      </c>
      <c r="V192" s="263" t="s">
        <v>4121</v>
      </c>
      <c r="W192" s="263" t="s">
        <v>4121</v>
      </c>
      <c r="X192" s="263" t="s">
        <v>4121</v>
      </c>
      <c r="Y192" s="263" t="s">
        <v>4121</v>
      </c>
      <c r="Z192" s="263" t="s">
        <v>4121</v>
      </c>
      <c r="AA192" s="263" t="s">
        <v>4121</v>
      </c>
    </row>
    <row r="193" spans="1:27" x14ac:dyDescent="0.3">
      <c r="A193" s="263">
        <v>522070</v>
      </c>
      <c r="B193" s="268" t="s">
        <v>918</v>
      </c>
      <c r="C193" s="263" t="s">
        <v>4121</v>
      </c>
      <c r="D193" s="263" t="s">
        <v>4121</v>
      </c>
      <c r="E193" s="263" t="s">
        <v>4121</v>
      </c>
      <c r="F193" s="263" t="s">
        <v>4121</v>
      </c>
      <c r="G193" s="263" t="s">
        <v>4121</v>
      </c>
      <c r="H193" s="263" t="s">
        <v>4121</v>
      </c>
      <c r="I193" s="263" t="s">
        <v>4121</v>
      </c>
      <c r="J193" s="263" t="s">
        <v>4121</v>
      </c>
      <c r="K193" s="263" t="s">
        <v>4121</v>
      </c>
      <c r="L193" s="263" t="s">
        <v>4121</v>
      </c>
      <c r="M193" s="263" t="s">
        <v>4121</v>
      </c>
      <c r="N193" s="263" t="s">
        <v>4121</v>
      </c>
      <c r="O193" s="263" t="s">
        <v>4121</v>
      </c>
      <c r="P193" s="263" t="s">
        <v>4121</v>
      </c>
      <c r="Q193" s="263" t="s">
        <v>4121</v>
      </c>
      <c r="R193" s="263" t="s">
        <v>4121</v>
      </c>
      <c r="S193" s="263" t="s">
        <v>4121</v>
      </c>
      <c r="T193" s="263" t="s">
        <v>4121</v>
      </c>
      <c r="U193" s="263" t="s">
        <v>4121</v>
      </c>
      <c r="V193" s="263" t="s">
        <v>4121</v>
      </c>
      <c r="W193" s="263" t="s">
        <v>4121</v>
      </c>
      <c r="X193" s="263" t="s">
        <v>4121</v>
      </c>
      <c r="Y193" s="263" t="s">
        <v>4121</v>
      </c>
      <c r="Z193" s="263" t="s">
        <v>4121</v>
      </c>
      <c r="AA193" s="263" t="s">
        <v>4121</v>
      </c>
    </row>
    <row r="194" spans="1:27" x14ac:dyDescent="0.3">
      <c r="A194" s="263">
        <v>522077</v>
      </c>
      <c r="B194" s="268" t="s">
        <v>918</v>
      </c>
      <c r="C194" s="263" t="s">
        <v>4121</v>
      </c>
      <c r="D194" s="263" t="s">
        <v>4121</v>
      </c>
      <c r="E194" s="263" t="s">
        <v>4121</v>
      </c>
      <c r="F194" s="263" t="s">
        <v>4121</v>
      </c>
      <c r="G194" s="263" t="s">
        <v>4121</v>
      </c>
      <c r="H194" s="263" t="s">
        <v>4121</v>
      </c>
      <c r="I194" s="263" t="s">
        <v>4121</v>
      </c>
      <c r="J194" s="263" t="s">
        <v>4121</v>
      </c>
      <c r="K194" s="263" t="s">
        <v>4121</v>
      </c>
      <c r="L194" s="263" t="s">
        <v>4121</v>
      </c>
      <c r="M194" s="263" t="s">
        <v>4121</v>
      </c>
      <c r="N194" s="263" t="s">
        <v>4121</v>
      </c>
      <c r="O194" s="263" t="s">
        <v>4121</v>
      </c>
      <c r="P194" s="263" t="s">
        <v>4121</v>
      </c>
      <c r="Q194" s="263" t="s">
        <v>4121</v>
      </c>
      <c r="R194" s="263" t="s">
        <v>4121</v>
      </c>
      <c r="S194" s="263" t="s">
        <v>4121</v>
      </c>
      <c r="T194" s="263" t="s">
        <v>4121</v>
      </c>
      <c r="U194" s="263" t="s">
        <v>4121</v>
      </c>
      <c r="V194" s="263" t="s">
        <v>4121</v>
      </c>
      <c r="W194" s="263" t="s">
        <v>4121</v>
      </c>
      <c r="X194" s="263" t="s">
        <v>4121</v>
      </c>
      <c r="Y194" s="263" t="s">
        <v>4121</v>
      </c>
      <c r="Z194" s="263" t="s">
        <v>4121</v>
      </c>
      <c r="AA194" s="263" t="s">
        <v>4121</v>
      </c>
    </row>
    <row r="195" spans="1:27" x14ac:dyDescent="0.3">
      <c r="A195" s="263">
        <v>522257</v>
      </c>
      <c r="B195" s="268" t="s">
        <v>918</v>
      </c>
      <c r="C195" s="263" t="s">
        <v>4121</v>
      </c>
      <c r="D195" s="263" t="s">
        <v>4121</v>
      </c>
      <c r="E195" s="263" t="s">
        <v>4121</v>
      </c>
      <c r="F195" s="263" t="s">
        <v>4121</v>
      </c>
      <c r="G195" s="263" t="s">
        <v>4121</v>
      </c>
      <c r="H195" s="263" t="s">
        <v>4121</v>
      </c>
      <c r="I195" s="263" t="s">
        <v>4121</v>
      </c>
      <c r="J195" s="263" t="s">
        <v>4121</v>
      </c>
      <c r="K195" s="263" t="s">
        <v>4121</v>
      </c>
      <c r="L195" s="263" t="s">
        <v>4121</v>
      </c>
      <c r="M195" s="263" t="s">
        <v>4121</v>
      </c>
      <c r="N195" s="263" t="s">
        <v>4121</v>
      </c>
      <c r="O195" s="263" t="s">
        <v>4121</v>
      </c>
      <c r="P195" s="263" t="s">
        <v>4121</v>
      </c>
      <c r="Q195" s="263" t="s">
        <v>4121</v>
      </c>
      <c r="R195" s="263" t="s">
        <v>4121</v>
      </c>
      <c r="S195" s="263" t="s">
        <v>4121</v>
      </c>
      <c r="T195" s="263" t="s">
        <v>4121</v>
      </c>
      <c r="U195" s="263" t="s">
        <v>4121</v>
      </c>
      <c r="V195" s="263" t="s">
        <v>4121</v>
      </c>
      <c r="W195" s="263" t="s">
        <v>4121</v>
      </c>
      <c r="X195" s="263" t="s">
        <v>4121</v>
      </c>
      <c r="Y195" s="263" t="s">
        <v>4121</v>
      </c>
      <c r="Z195" s="263" t="s">
        <v>4121</v>
      </c>
      <c r="AA195" s="263" t="s">
        <v>4121</v>
      </c>
    </row>
    <row r="196" spans="1:27" x14ac:dyDescent="0.3">
      <c r="A196" s="263">
        <v>522358</v>
      </c>
      <c r="B196" s="268" t="s">
        <v>918</v>
      </c>
      <c r="C196" s="263" t="s">
        <v>4121</v>
      </c>
      <c r="D196" s="263" t="s">
        <v>4121</v>
      </c>
      <c r="E196" s="263" t="s">
        <v>4121</v>
      </c>
      <c r="F196" s="263" t="s">
        <v>4121</v>
      </c>
      <c r="G196" s="263" t="s">
        <v>4121</v>
      </c>
      <c r="H196" s="263" t="s">
        <v>4121</v>
      </c>
      <c r="I196" s="263" t="s">
        <v>4121</v>
      </c>
      <c r="J196" s="263" t="s">
        <v>4121</v>
      </c>
      <c r="K196" s="263" t="s">
        <v>4121</v>
      </c>
      <c r="L196" s="263" t="s">
        <v>4121</v>
      </c>
      <c r="M196" s="263" t="s">
        <v>4121</v>
      </c>
      <c r="N196" s="263" t="s">
        <v>4121</v>
      </c>
      <c r="O196" s="263" t="s">
        <v>4121</v>
      </c>
      <c r="P196" s="263" t="s">
        <v>4121</v>
      </c>
      <c r="Q196" s="263" t="s">
        <v>4121</v>
      </c>
      <c r="R196" s="263" t="s">
        <v>4121</v>
      </c>
      <c r="S196" s="263" t="s">
        <v>4121</v>
      </c>
      <c r="T196" s="263" t="s">
        <v>4121</v>
      </c>
      <c r="U196" s="263" t="s">
        <v>4121</v>
      </c>
      <c r="V196" s="263" t="s">
        <v>4121</v>
      </c>
      <c r="W196" s="263" t="s">
        <v>4121</v>
      </c>
      <c r="X196" s="263" t="s">
        <v>4121</v>
      </c>
      <c r="Y196" s="263" t="s">
        <v>4121</v>
      </c>
      <c r="Z196" s="263" t="s">
        <v>4121</v>
      </c>
      <c r="AA196" s="263" t="s">
        <v>4121</v>
      </c>
    </row>
    <row r="197" spans="1:27" x14ac:dyDescent="0.3">
      <c r="A197" s="263">
        <v>522407</v>
      </c>
      <c r="B197" s="268" t="s">
        <v>918</v>
      </c>
      <c r="C197" s="263" t="s">
        <v>4121</v>
      </c>
      <c r="D197" s="263" t="s">
        <v>4121</v>
      </c>
      <c r="E197" s="263" t="s">
        <v>4121</v>
      </c>
      <c r="F197" s="263" t="s">
        <v>4121</v>
      </c>
      <c r="G197" s="263" t="s">
        <v>4121</v>
      </c>
      <c r="H197" s="263" t="s">
        <v>4121</v>
      </c>
      <c r="I197" s="263" t="s">
        <v>4121</v>
      </c>
      <c r="J197" s="263" t="s">
        <v>4121</v>
      </c>
      <c r="K197" s="263" t="s">
        <v>4121</v>
      </c>
      <c r="L197" s="263" t="s">
        <v>4121</v>
      </c>
      <c r="M197" s="263" t="s">
        <v>4121</v>
      </c>
      <c r="N197" s="263" t="s">
        <v>4121</v>
      </c>
      <c r="O197" s="263" t="s">
        <v>4121</v>
      </c>
      <c r="P197" s="263" t="s">
        <v>4121</v>
      </c>
      <c r="Q197" s="263" t="s">
        <v>4121</v>
      </c>
      <c r="R197" s="263" t="s">
        <v>4121</v>
      </c>
      <c r="S197" s="263" t="s">
        <v>4121</v>
      </c>
      <c r="T197" s="263" t="s">
        <v>4121</v>
      </c>
      <c r="U197" s="263" t="s">
        <v>4121</v>
      </c>
      <c r="V197" s="263" t="s">
        <v>4121</v>
      </c>
      <c r="W197" s="263" t="s">
        <v>4121</v>
      </c>
      <c r="X197" s="263" t="s">
        <v>4121</v>
      </c>
      <c r="Y197" s="263" t="s">
        <v>4121</v>
      </c>
      <c r="Z197" s="263" t="s">
        <v>4121</v>
      </c>
      <c r="AA197" s="263" t="s">
        <v>4121</v>
      </c>
    </row>
    <row r="198" spans="1:27" x14ac:dyDescent="0.3">
      <c r="A198" s="263">
        <v>522428</v>
      </c>
      <c r="B198" s="268" t="s">
        <v>918</v>
      </c>
      <c r="C198" s="263" t="s">
        <v>4121</v>
      </c>
      <c r="D198" s="263" t="s">
        <v>4121</v>
      </c>
      <c r="E198" s="263" t="s">
        <v>4121</v>
      </c>
      <c r="F198" s="263" t="s">
        <v>4121</v>
      </c>
      <c r="G198" s="263" t="s">
        <v>4121</v>
      </c>
      <c r="H198" s="263" t="s">
        <v>4121</v>
      </c>
      <c r="I198" s="263" t="s">
        <v>4121</v>
      </c>
      <c r="J198" s="263" t="s">
        <v>4121</v>
      </c>
      <c r="K198" s="263" t="s">
        <v>4121</v>
      </c>
      <c r="L198" s="263" t="s">
        <v>4121</v>
      </c>
      <c r="M198" s="263" t="s">
        <v>4121</v>
      </c>
      <c r="N198" s="263" t="s">
        <v>4121</v>
      </c>
      <c r="O198" s="263" t="s">
        <v>4121</v>
      </c>
      <c r="P198" s="263" t="s">
        <v>4121</v>
      </c>
      <c r="Q198" s="263" t="s">
        <v>4121</v>
      </c>
      <c r="R198" s="263" t="s">
        <v>4121</v>
      </c>
      <c r="S198" s="263" t="s">
        <v>4121</v>
      </c>
      <c r="T198" s="263" t="s">
        <v>4121</v>
      </c>
      <c r="U198" s="263" t="s">
        <v>4121</v>
      </c>
      <c r="V198" s="263" t="s">
        <v>4121</v>
      </c>
      <c r="W198" s="263" t="s">
        <v>4121</v>
      </c>
      <c r="X198" s="263" t="s">
        <v>4121</v>
      </c>
      <c r="Y198" s="263" t="s">
        <v>4121</v>
      </c>
      <c r="Z198" s="263" t="s">
        <v>4121</v>
      </c>
      <c r="AA198" s="263" t="s">
        <v>4121</v>
      </c>
    </row>
    <row r="199" spans="1:27" x14ac:dyDescent="0.3">
      <c r="A199" s="263">
        <v>513605</v>
      </c>
      <c r="B199" s="268" t="s">
        <v>918</v>
      </c>
      <c r="C199" s="263" t="s">
        <v>4121</v>
      </c>
      <c r="D199" s="263" t="s">
        <v>4121</v>
      </c>
      <c r="E199" s="263" t="s">
        <v>4121</v>
      </c>
      <c r="F199" s="263" t="s">
        <v>4121</v>
      </c>
      <c r="G199" s="263" t="s">
        <v>4121</v>
      </c>
      <c r="H199" s="263" t="s">
        <v>4121</v>
      </c>
      <c r="I199" s="263" t="s">
        <v>4121</v>
      </c>
      <c r="J199" s="263" t="s">
        <v>4121</v>
      </c>
      <c r="K199" s="263" t="s">
        <v>4121</v>
      </c>
      <c r="L199" s="263" t="s">
        <v>4121</v>
      </c>
      <c r="M199" s="263" t="s">
        <v>4121</v>
      </c>
      <c r="N199" s="263" t="s">
        <v>4121</v>
      </c>
      <c r="O199" s="263" t="s">
        <v>4121</v>
      </c>
      <c r="P199" s="263" t="s">
        <v>4121</v>
      </c>
      <c r="Q199" s="263" t="s">
        <v>4121</v>
      </c>
      <c r="R199" s="263" t="s">
        <v>4121</v>
      </c>
      <c r="S199" s="263" t="s">
        <v>4121</v>
      </c>
      <c r="T199" s="263" t="s">
        <v>4121</v>
      </c>
      <c r="U199" s="263" t="s">
        <v>4121</v>
      </c>
      <c r="V199" s="263" t="s">
        <v>4121</v>
      </c>
      <c r="W199" s="263" t="s">
        <v>4121</v>
      </c>
      <c r="X199" s="263" t="s">
        <v>4121</v>
      </c>
      <c r="Y199" s="263" t="s">
        <v>4121</v>
      </c>
      <c r="Z199" s="263" t="s">
        <v>4121</v>
      </c>
      <c r="AA199" s="263" t="s">
        <v>4121</v>
      </c>
    </row>
    <row r="200" spans="1:27" x14ac:dyDescent="0.3">
      <c r="A200" s="263">
        <v>518848</v>
      </c>
      <c r="B200" s="268" t="s">
        <v>918</v>
      </c>
      <c r="C200" s="263" t="s">
        <v>4121</v>
      </c>
      <c r="D200" s="263" t="s">
        <v>4121</v>
      </c>
      <c r="E200" s="263" t="s">
        <v>4121</v>
      </c>
      <c r="F200" s="263" t="s">
        <v>4121</v>
      </c>
      <c r="G200" s="263" t="s">
        <v>4121</v>
      </c>
      <c r="H200" s="263" t="s">
        <v>4121</v>
      </c>
      <c r="I200" s="263" t="s">
        <v>4121</v>
      </c>
      <c r="J200" s="263" t="s">
        <v>4121</v>
      </c>
      <c r="K200" s="263" t="s">
        <v>4121</v>
      </c>
      <c r="L200" s="263" t="s">
        <v>4121</v>
      </c>
      <c r="M200" s="263" t="s">
        <v>4121</v>
      </c>
      <c r="N200" s="263" t="s">
        <v>4121</v>
      </c>
      <c r="O200" s="263" t="s">
        <v>4121</v>
      </c>
      <c r="P200" s="263" t="s">
        <v>4121</v>
      </c>
      <c r="Q200" s="263" t="s">
        <v>4121</v>
      </c>
      <c r="R200" s="263" t="s">
        <v>4121</v>
      </c>
      <c r="S200" s="263" t="s">
        <v>4121</v>
      </c>
      <c r="T200" s="263" t="s">
        <v>4121</v>
      </c>
      <c r="U200" s="263" t="s">
        <v>4121</v>
      </c>
      <c r="V200" s="263" t="s">
        <v>4121</v>
      </c>
      <c r="W200" s="263" t="s">
        <v>4121</v>
      </c>
      <c r="X200" s="263" t="s">
        <v>4121</v>
      </c>
      <c r="Y200" s="263" t="s">
        <v>4121</v>
      </c>
      <c r="Z200" s="263" t="s">
        <v>4121</v>
      </c>
      <c r="AA200" s="263" t="s">
        <v>4121</v>
      </c>
    </row>
    <row r="201" spans="1:27" x14ac:dyDescent="0.3">
      <c r="A201" s="263">
        <v>519002</v>
      </c>
      <c r="B201" s="268" t="s">
        <v>918</v>
      </c>
      <c r="C201" s="263" t="s">
        <v>4121</v>
      </c>
      <c r="D201" s="263" t="s">
        <v>4121</v>
      </c>
      <c r="E201" s="263" t="s">
        <v>4121</v>
      </c>
      <c r="F201" s="263" t="s">
        <v>4121</v>
      </c>
      <c r="G201" s="263" t="s">
        <v>4121</v>
      </c>
      <c r="H201" s="263" t="s">
        <v>4121</v>
      </c>
      <c r="I201" s="263" t="s">
        <v>4121</v>
      </c>
      <c r="J201" s="263" t="s">
        <v>4121</v>
      </c>
      <c r="K201" s="263" t="s">
        <v>4121</v>
      </c>
      <c r="L201" s="263" t="s">
        <v>4121</v>
      </c>
      <c r="M201" s="263" t="s">
        <v>4121</v>
      </c>
      <c r="N201" s="263" t="s">
        <v>4121</v>
      </c>
      <c r="O201" s="263" t="s">
        <v>4121</v>
      </c>
      <c r="P201" s="263" t="s">
        <v>4121</v>
      </c>
      <c r="Q201" s="263" t="s">
        <v>4121</v>
      </c>
      <c r="R201" s="263" t="s">
        <v>4121</v>
      </c>
      <c r="S201" s="263" t="s">
        <v>4121</v>
      </c>
      <c r="T201" s="263" t="s">
        <v>4121</v>
      </c>
      <c r="U201" s="263" t="s">
        <v>4121</v>
      </c>
      <c r="V201" s="263" t="s">
        <v>4121</v>
      </c>
      <c r="W201" s="263" t="s">
        <v>4121</v>
      </c>
      <c r="X201" s="263" t="s">
        <v>4121</v>
      </c>
      <c r="Y201" s="263" t="s">
        <v>4121</v>
      </c>
      <c r="Z201" s="263" t="s">
        <v>4121</v>
      </c>
      <c r="AA201" s="263" t="s">
        <v>4121</v>
      </c>
    </row>
    <row r="202" spans="1:27" x14ac:dyDescent="0.3">
      <c r="A202" s="263">
        <v>519194</v>
      </c>
      <c r="B202" s="268" t="s">
        <v>918</v>
      </c>
      <c r="C202" s="263" t="s">
        <v>4121</v>
      </c>
      <c r="D202" s="263" t="s">
        <v>4121</v>
      </c>
      <c r="E202" s="263" t="s">
        <v>4121</v>
      </c>
      <c r="F202" s="263" t="s">
        <v>4121</v>
      </c>
      <c r="G202" s="263" t="s">
        <v>4121</v>
      </c>
      <c r="H202" s="263" t="s">
        <v>4121</v>
      </c>
      <c r="I202" s="263" t="s">
        <v>4121</v>
      </c>
      <c r="J202" s="263" t="s">
        <v>4121</v>
      </c>
      <c r="K202" s="263" t="s">
        <v>4121</v>
      </c>
      <c r="L202" s="263" t="s">
        <v>4121</v>
      </c>
      <c r="M202" s="263" t="s">
        <v>4121</v>
      </c>
      <c r="N202" s="263" t="s">
        <v>4121</v>
      </c>
      <c r="O202" s="263" t="s">
        <v>4121</v>
      </c>
      <c r="P202" s="263" t="s">
        <v>4121</v>
      </c>
      <c r="Q202" s="263" t="s">
        <v>4121</v>
      </c>
      <c r="R202" s="263" t="s">
        <v>4121</v>
      </c>
      <c r="S202" s="263" t="s">
        <v>4121</v>
      </c>
      <c r="T202" s="263" t="s">
        <v>4121</v>
      </c>
      <c r="U202" s="263" t="s">
        <v>4121</v>
      </c>
      <c r="V202" s="263" t="s">
        <v>4121</v>
      </c>
      <c r="W202" s="263" t="s">
        <v>4121</v>
      </c>
      <c r="X202" s="263" t="s">
        <v>4121</v>
      </c>
      <c r="Y202" s="263" t="s">
        <v>4121</v>
      </c>
      <c r="Z202" s="263" t="s">
        <v>4121</v>
      </c>
      <c r="AA202" s="263" t="s">
        <v>4121</v>
      </c>
    </row>
    <row r="203" spans="1:27" x14ac:dyDescent="0.3">
      <c r="A203" s="263">
        <v>519457</v>
      </c>
      <c r="B203" s="268" t="s">
        <v>918</v>
      </c>
      <c r="C203" s="263" t="s">
        <v>4121</v>
      </c>
      <c r="D203" s="263" t="s">
        <v>4121</v>
      </c>
      <c r="E203" s="263" t="s">
        <v>4121</v>
      </c>
      <c r="F203" s="263" t="s">
        <v>4121</v>
      </c>
      <c r="G203" s="263" t="s">
        <v>4121</v>
      </c>
      <c r="H203" s="263" t="s">
        <v>4121</v>
      </c>
      <c r="I203" s="263" t="s">
        <v>4121</v>
      </c>
      <c r="J203" s="263" t="s">
        <v>4121</v>
      </c>
      <c r="K203" s="263" t="s">
        <v>4121</v>
      </c>
      <c r="L203" s="263" t="s">
        <v>4121</v>
      </c>
      <c r="M203" s="263" t="s">
        <v>4121</v>
      </c>
      <c r="N203" s="263" t="s">
        <v>4121</v>
      </c>
      <c r="O203" s="263" t="s">
        <v>4121</v>
      </c>
      <c r="P203" s="263" t="s">
        <v>4121</v>
      </c>
      <c r="Q203" s="263" t="s">
        <v>4121</v>
      </c>
      <c r="R203" s="263" t="s">
        <v>4121</v>
      </c>
      <c r="S203" s="263" t="s">
        <v>4121</v>
      </c>
      <c r="T203" s="263" t="s">
        <v>4121</v>
      </c>
      <c r="U203" s="263" t="s">
        <v>4121</v>
      </c>
      <c r="V203" s="263" t="s">
        <v>4121</v>
      </c>
      <c r="W203" s="263" t="s">
        <v>4121</v>
      </c>
      <c r="X203" s="263" t="s">
        <v>4121</v>
      </c>
      <c r="Y203" s="263" t="s">
        <v>4121</v>
      </c>
      <c r="Z203" s="263" t="s">
        <v>4121</v>
      </c>
      <c r="AA203" s="263" t="s">
        <v>4121</v>
      </c>
    </row>
    <row r="204" spans="1:27" x14ac:dyDescent="0.3">
      <c r="A204" s="263">
        <v>519756</v>
      </c>
      <c r="B204" s="268" t="s">
        <v>918</v>
      </c>
      <c r="C204" s="263" t="s">
        <v>4121</v>
      </c>
      <c r="D204" s="263" t="s">
        <v>4121</v>
      </c>
      <c r="E204" s="263" t="s">
        <v>4121</v>
      </c>
      <c r="F204" s="263" t="s">
        <v>4121</v>
      </c>
      <c r="G204" s="263" t="s">
        <v>4121</v>
      </c>
      <c r="H204" s="263" t="s">
        <v>4121</v>
      </c>
      <c r="I204" s="263" t="s">
        <v>4121</v>
      </c>
      <c r="J204" s="263" t="s">
        <v>4121</v>
      </c>
      <c r="K204" s="263" t="s">
        <v>4121</v>
      </c>
      <c r="L204" s="263" t="s">
        <v>4121</v>
      </c>
      <c r="M204" s="263" t="s">
        <v>4121</v>
      </c>
      <c r="N204" s="263" t="s">
        <v>4121</v>
      </c>
      <c r="O204" s="263" t="s">
        <v>4121</v>
      </c>
      <c r="P204" s="263" t="s">
        <v>4121</v>
      </c>
      <c r="Q204" s="263" t="s">
        <v>4121</v>
      </c>
      <c r="R204" s="263" t="s">
        <v>4121</v>
      </c>
      <c r="S204" s="263" t="s">
        <v>4121</v>
      </c>
      <c r="T204" s="263" t="s">
        <v>4121</v>
      </c>
      <c r="U204" s="263" t="s">
        <v>4121</v>
      </c>
      <c r="V204" s="263" t="s">
        <v>4121</v>
      </c>
      <c r="W204" s="263" t="s">
        <v>4121</v>
      </c>
      <c r="X204" s="263" t="s">
        <v>4121</v>
      </c>
      <c r="Y204" s="263" t="s">
        <v>4121</v>
      </c>
      <c r="Z204" s="263" t="s">
        <v>4121</v>
      </c>
      <c r="AA204" s="263" t="s">
        <v>4121</v>
      </c>
    </row>
    <row r="205" spans="1:27" x14ac:dyDescent="0.3">
      <c r="A205" s="263">
        <v>519773</v>
      </c>
      <c r="B205" s="268" t="s">
        <v>918</v>
      </c>
      <c r="C205" s="263" t="s">
        <v>4121</v>
      </c>
      <c r="D205" s="263" t="s">
        <v>4121</v>
      </c>
      <c r="E205" s="263" t="s">
        <v>4121</v>
      </c>
      <c r="F205" s="263" t="s">
        <v>4121</v>
      </c>
      <c r="G205" s="263" t="s">
        <v>4121</v>
      </c>
      <c r="H205" s="263" t="s">
        <v>4121</v>
      </c>
      <c r="I205" s="263" t="s">
        <v>4121</v>
      </c>
      <c r="J205" s="263" t="s">
        <v>4121</v>
      </c>
      <c r="K205" s="263" t="s">
        <v>4121</v>
      </c>
      <c r="L205" s="263" t="s">
        <v>4121</v>
      </c>
      <c r="M205" s="263" t="s">
        <v>4121</v>
      </c>
      <c r="N205" s="263" t="s">
        <v>4121</v>
      </c>
      <c r="O205" s="263" t="s">
        <v>4121</v>
      </c>
      <c r="P205" s="263" t="s">
        <v>4121</v>
      </c>
      <c r="Q205" s="263" t="s">
        <v>4121</v>
      </c>
      <c r="R205" s="263" t="s">
        <v>4121</v>
      </c>
      <c r="S205" s="263" t="s">
        <v>4121</v>
      </c>
      <c r="T205" s="263" t="s">
        <v>4121</v>
      </c>
      <c r="U205" s="263" t="s">
        <v>4121</v>
      </c>
      <c r="V205" s="263" t="s">
        <v>4121</v>
      </c>
      <c r="W205" s="263" t="s">
        <v>4121</v>
      </c>
      <c r="X205" s="263" t="s">
        <v>4121</v>
      </c>
      <c r="Y205" s="263" t="s">
        <v>4121</v>
      </c>
      <c r="Z205" s="263" t="s">
        <v>4121</v>
      </c>
      <c r="AA205" s="263" t="s">
        <v>4121</v>
      </c>
    </row>
    <row r="206" spans="1:27" x14ac:dyDescent="0.3">
      <c r="A206" s="263">
        <v>519904</v>
      </c>
      <c r="B206" s="268" t="s">
        <v>918</v>
      </c>
      <c r="C206" s="263" t="s">
        <v>4121</v>
      </c>
      <c r="D206" s="263" t="s">
        <v>4121</v>
      </c>
      <c r="E206" s="263" t="s">
        <v>4121</v>
      </c>
      <c r="F206" s="263" t="s">
        <v>4121</v>
      </c>
      <c r="G206" s="263" t="s">
        <v>4121</v>
      </c>
      <c r="H206" s="263" t="s">
        <v>4121</v>
      </c>
      <c r="I206" s="263" t="s">
        <v>4121</v>
      </c>
      <c r="J206" s="263" t="s">
        <v>4121</v>
      </c>
      <c r="K206" s="263" t="s">
        <v>4121</v>
      </c>
      <c r="L206" s="263" t="s">
        <v>4121</v>
      </c>
      <c r="M206" s="263" t="s">
        <v>4121</v>
      </c>
      <c r="N206" s="263" t="s">
        <v>4121</v>
      </c>
      <c r="O206" s="263" t="s">
        <v>4121</v>
      </c>
      <c r="P206" s="263" t="s">
        <v>4121</v>
      </c>
      <c r="Q206" s="263" t="s">
        <v>4121</v>
      </c>
      <c r="R206" s="263" t="s">
        <v>4121</v>
      </c>
      <c r="S206" s="263" t="s">
        <v>4121</v>
      </c>
      <c r="T206" s="263" t="s">
        <v>4121</v>
      </c>
      <c r="U206" s="263" t="s">
        <v>4121</v>
      </c>
      <c r="V206" s="263" t="s">
        <v>4121</v>
      </c>
      <c r="W206" s="263" t="s">
        <v>4121</v>
      </c>
      <c r="X206" s="263" t="s">
        <v>4121</v>
      </c>
      <c r="Y206" s="263" t="s">
        <v>4121</v>
      </c>
      <c r="Z206" s="263" t="s">
        <v>4121</v>
      </c>
      <c r="AA206" s="263" t="s">
        <v>4121</v>
      </c>
    </row>
    <row r="207" spans="1:27" x14ac:dyDescent="0.3">
      <c r="A207" s="263">
        <v>520145</v>
      </c>
      <c r="B207" s="268" t="s">
        <v>918</v>
      </c>
      <c r="C207" s="263" t="s">
        <v>4121</v>
      </c>
      <c r="D207" s="263" t="s">
        <v>4121</v>
      </c>
      <c r="E207" s="263" t="s">
        <v>4121</v>
      </c>
      <c r="F207" s="263" t="s">
        <v>4121</v>
      </c>
      <c r="G207" s="263" t="s">
        <v>4121</v>
      </c>
      <c r="H207" s="263" t="s">
        <v>4121</v>
      </c>
      <c r="I207" s="263" t="s">
        <v>4121</v>
      </c>
      <c r="J207" s="263" t="s">
        <v>4121</v>
      </c>
      <c r="K207" s="263" t="s">
        <v>4121</v>
      </c>
      <c r="L207" s="263" t="s">
        <v>4121</v>
      </c>
      <c r="M207" s="263" t="s">
        <v>4121</v>
      </c>
      <c r="N207" s="263" t="s">
        <v>4121</v>
      </c>
      <c r="O207" s="263" t="s">
        <v>4121</v>
      </c>
      <c r="P207" s="263" t="s">
        <v>4121</v>
      </c>
      <c r="Q207" s="263" t="s">
        <v>4121</v>
      </c>
      <c r="R207" s="263" t="s">
        <v>4121</v>
      </c>
      <c r="S207" s="263" t="s">
        <v>4121</v>
      </c>
      <c r="T207" s="263" t="s">
        <v>4121</v>
      </c>
      <c r="U207" s="263" t="s">
        <v>4121</v>
      </c>
      <c r="V207" s="263" t="s">
        <v>4121</v>
      </c>
      <c r="W207" s="263" t="s">
        <v>4121</v>
      </c>
      <c r="X207" s="263" t="s">
        <v>4121</v>
      </c>
      <c r="Y207" s="263" t="s">
        <v>4121</v>
      </c>
      <c r="Z207" s="263" t="s">
        <v>4121</v>
      </c>
      <c r="AA207" s="263" t="s">
        <v>4121</v>
      </c>
    </row>
    <row r="208" spans="1:27" x14ac:dyDescent="0.3">
      <c r="A208" s="263">
        <v>520190</v>
      </c>
      <c r="B208" s="268" t="s">
        <v>918</v>
      </c>
      <c r="C208" s="263" t="s">
        <v>4121</v>
      </c>
      <c r="D208" s="263" t="s">
        <v>4121</v>
      </c>
      <c r="E208" s="263" t="s">
        <v>4121</v>
      </c>
      <c r="F208" s="263" t="s">
        <v>4121</v>
      </c>
      <c r="G208" s="263" t="s">
        <v>4121</v>
      </c>
      <c r="H208" s="263" t="s">
        <v>4121</v>
      </c>
      <c r="I208" s="263" t="s">
        <v>4121</v>
      </c>
      <c r="J208" s="263" t="s">
        <v>4121</v>
      </c>
      <c r="K208" s="263" t="s">
        <v>4121</v>
      </c>
      <c r="L208" s="263" t="s">
        <v>4121</v>
      </c>
      <c r="M208" s="263" t="s">
        <v>4121</v>
      </c>
      <c r="N208" s="263" t="s">
        <v>4121</v>
      </c>
      <c r="O208" s="263" t="s">
        <v>4121</v>
      </c>
      <c r="P208" s="263" t="s">
        <v>4121</v>
      </c>
      <c r="Q208" s="263" t="s">
        <v>4121</v>
      </c>
      <c r="R208" s="263" t="s">
        <v>4121</v>
      </c>
      <c r="S208" s="263" t="s">
        <v>4121</v>
      </c>
      <c r="T208" s="263" t="s">
        <v>4121</v>
      </c>
      <c r="U208" s="263" t="s">
        <v>4121</v>
      </c>
      <c r="V208" s="263" t="s">
        <v>4121</v>
      </c>
      <c r="W208" s="263" t="s">
        <v>4121</v>
      </c>
      <c r="X208" s="263" t="s">
        <v>4121</v>
      </c>
      <c r="Y208" s="263" t="s">
        <v>4121</v>
      </c>
      <c r="Z208" s="263" t="s">
        <v>4121</v>
      </c>
      <c r="AA208" s="263" t="s">
        <v>4121</v>
      </c>
    </row>
    <row r="209" spans="1:27" x14ac:dyDescent="0.3">
      <c r="A209" s="263">
        <v>520351</v>
      </c>
      <c r="B209" s="268" t="s">
        <v>918</v>
      </c>
      <c r="C209" s="263" t="s">
        <v>4121</v>
      </c>
      <c r="D209" s="263" t="s">
        <v>4121</v>
      </c>
      <c r="E209" s="263" t="s">
        <v>4121</v>
      </c>
      <c r="F209" s="263" t="s">
        <v>4121</v>
      </c>
      <c r="G209" s="263" t="s">
        <v>4121</v>
      </c>
      <c r="H209" s="263" t="s">
        <v>4121</v>
      </c>
      <c r="I209" s="263" t="s">
        <v>4121</v>
      </c>
      <c r="J209" s="263" t="s">
        <v>4121</v>
      </c>
      <c r="K209" s="263" t="s">
        <v>4121</v>
      </c>
      <c r="L209" s="263" t="s">
        <v>4121</v>
      </c>
      <c r="M209" s="263" t="s">
        <v>4121</v>
      </c>
      <c r="N209" s="263" t="s">
        <v>4121</v>
      </c>
      <c r="O209" s="263" t="s">
        <v>4121</v>
      </c>
      <c r="P209" s="263" t="s">
        <v>4121</v>
      </c>
      <c r="Q209" s="263" t="s">
        <v>4121</v>
      </c>
      <c r="R209" s="263" t="s">
        <v>4121</v>
      </c>
      <c r="S209" s="263" t="s">
        <v>4121</v>
      </c>
      <c r="T209" s="263" t="s">
        <v>4121</v>
      </c>
      <c r="U209" s="263" t="s">
        <v>4121</v>
      </c>
      <c r="V209" s="263" t="s">
        <v>4121</v>
      </c>
      <c r="W209" s="263" t="s">
        <v>4121</v>
      </c>
      <c r="X209" s="263" t="s">
        <v>4121</v>
      </c>
      <c r="Y209" s="263" t="s">
        <v>4121</v>
      </c>
      <c r="Z209" s="263" t="s">
        <v>4121</v>
      </c>
      <c r="AA209" s="263" t="s">
        <v>4121</v>
      </c>
    </row>
    <row r="210" spans="1:27" x14ac:dyDescent="0.3">
      <c r="A210" s="263">
        <v>520392</v>
      </c>
      <c r="B210" s="268" t="s">
        <v>918</v>
      </c>
      <c r="C210" s="263" t="s">
        <v>4121</v>
      </c>
      <c r="D210" s="263" t="s">
        <v>4121</v>
      </c>
      <c r="E210" s="263" t="s">
        <v>4121</v>
      </c>
      <c r="F210" s="263" t="s">
        <v>4121</v>
      </c>
      <c r="G210" s="263" t="s">
        <v>4121</v>
      </c>
      <c r="H210" s="263" t="s">
        <v>4121</v>
      </c>
      <c r="I210" s="263" t="s">
        <v>4121</v>
      </c>
      <c r="J210" s="263" t="s">
        <v>4121</v>
      </c>
      <c r="K210" s="263" t="s">
        <v>4121</v>
      </c>
      <c r="L210" s="263" t="s">
        <v>4121</v>
      </c>
      <c r="M210" s="263" t="s">
        <v>4121</v>
      </c>
      <c r="N210" s="263" t="s">
        <v>4121</v>
      </c>
      <c r="O210" s="263" t="s">
        <v>4121</v>
      </c>
      <c r="P210" s="263" t="s">
        <v>4121</v>
      </c>
      <c r="Q210" s="263" t="s">
        <v>4121</v>
      </c>
      <c r="R210" s="263" t="s">
        <v>4121</v>
      </c>
      <c r="S210" s="263" t="s">
        <v>4121</v>
      </c>
      <c r="T210" s="263" t="s">
        <v>4121</v>
      </c>
      <c r="U210" s="263" t="s">
        <v>4121</v>
      </c>
      <c r="V210" s="263" t="s">
        <v>4121</v>
      </c>
      <c r="W210" s="263" t="s">
        <v>4121</v>
      </c>
      <c r="X210" s="263" t="s">
        <v>4121</v>
      </c>
      <c r="Y210" s="263" t="s">
        <v>4121</v>
      </c>
      <c r="Z210" s="263" t="s">
        <v>4121</v>
      </c>
      <c r="AA210" s="263" t="s">
        <v>4121</v>
      </c>
    </row>
    <row r="211" spans="1:27" x14ac:dyDescent="0.3">
      <c r="A211" s="263">
        <v>520499</v>
      </c>
      <c r="B211" s="268" t="s">
        <v>918</v>
      </c>
      <c r="C211" s="263" t="s">
        <v>4121</v>
      </c>
      <c r="D211" s="263" t="s">
        <v>4121</v>
      </c>
      <c r="E211" s="263" t="s">
        <v>4121</v>
      </c>
      <c r="F211" s="263" t="s">
        <v>4121</v>
      </c>
      <c r="G211" s="263" t="s">
        <v>4121</v>
      </c>
      <c r="H211" s="263" t="s">
        <v>4121</v>
      </c>
      <c r="I211" s="263" t="s">
        <v>4121</v>
      </c>
      <c r="J211" s="263" t="s">
        <v>4121</v>
      </c>
      <c r="K211" s="263" t="s">
        <v>4121</v>
      </c>
      <c r="L211" s="263" t="s">
        <v>4121</v>
      </c>
      <c r="M211" s="263" t="s">
        <v>4121</v>
      </c>
      <c r="N211" s="263" t="s">
        <v>4121</v>
      </c>
      <c r="O211" s="263" t="s">
        <v>4121</v>
      </c>
      <c r="P211" s="263" t="s">
        <v>4121</v>
      </c>
      <c r="Q211" s="263" t="s">
        <v>4121</v>
      </c>
      <c r="R211" s="263" t="s">
        <v>4121</v>
      </c>
      <c r="S211" s="263" t="s">
        <v>4121</v>
      </c>
      <c r="T211" s="263" t="s">
        <v>4121</v>
      </c>
      <c r="U211" s="263" t="s">
        <v>4121</v>
      </c>
      <c r="V211" s="263" t="s">
        <v>4121</v>
      </c>
      <c r="W211" s="263" t="s">
        <v>4121</v>
      </c>
      <c r="X211" s="263" t="s">
        <v>4121</v>
      </c>
      <c r="Y211" s="263" t="s">
        <v>4121</v>
      </c>
      <c r="Z211" s="263" t="s">
        <v>4121</v>
      </c>
      <c r="AA211" s="263" t="s">
        <v>4121</v>
      </c>
    </row>
    <row r="212" spans="1:27" x14ac:dyDescent="0.3">
      <c r="A212" s="263">
        <v>520730</v>
      </c>
      <c r="B212" s="268" t="s">
        <v>918</v>
      </c>
      <c r="C212" s="263" t="s">
        <v>4121</v>
      </c>
      <c r="D212" s="263" t="s">
        <v>4121</v>
      </c>
      <c r="E212" s="263" t="s">
        <v>4121</v>
      </c>
      <c r="F212" s="263" t="s">
        <v>4121</v>
      </c>
      <c r="G212" s="263" t="s">
        <v>4121</v>
      </c>
      <c r="H212" s="263" t="s">
        <v>4121</v>
      </c>
      <c r="I212" s="263" t="s">
        <v>4121</v>
      </c>
      <c r="J212" s="263" t="s">
        <v>4121</v>
      </c>
      <c r="K212" s="263" t="s">
        <v>4121</v>
      </c>
      <c r="L212" s="263" t="s">
        <v>4121</v>
      </c>
      <c r="M212" s="263" t="s">
        <v>4121</v>
      </c>
      <c r="N212" s="263" t="s">
        <v>4121</v>
      </c>
      <c r="O212" s="263" t="s">
        <v>4121</v>
      </c>
      <c r="P212" s="263" t="s">
        <v>4121</v>
      </c>
      <c r="Q212" s="263" t="s">
        <v>4121</v>
      </c>
      <c r="R212" s="263" t="s">
        <v>4121</v>
      </c>
      <c r="S212" s="263" t="s">
        <v>4121</v>
      </c>
      <c r="T212" s="263" t="s">
        <v>4121</v>
      </c>
      <c r="U212" s="263" t="s">
        <v>4121</v>
      </c>
      <c r="V212" s="263" t="s">
        <v>4121</v>
      </c>
      <c r="W212" s="263" t="s">
        <v>4121</v>
      </c>
      <c r="X212" s="263" t="s">
        <v>4121</v>
      </c>
      <c r="Y212" s="263" t="s">
        <v>4121</v>
      </c>
      <c r="Z212" s="263" t="s">
        <v>4121</v>
      </c>
      <c r="AA212" s="263" t="s">
        <v>4121</v>
      </c>
    </row>
    <row r="213" spans="1:27" x14ac:dyDescent="0.3">
      <c r="A213" s="263">
        <v>520750</v>
      </c>
      <c r="B213" s="268" t="s">
        <v>918</v>
      </c>
      <c r="C213" s="263" t="s">
        <v>4121</v>
      </c>
      <c r="D213" s="263" t="s">
        <v>4121</v>
      </c>
      <c r="E213" s="263" t="s">
        <v>4121</v>
      </c>
      <c r="F213" s="263" t="s">
        <v>4121</v>
      </c>
      <c r="G213" s="263" t="s">
        <v>4121</v>
      </c>
      <c r="H213" s="263" t="s">
        <v>4121</v>
      </c>
      <c r="I213" s="263" t="s">
        <v>4121</v>
      </c>
      <c r="J213" s="263" t="s">
        <v>4121</v>
      </c>
      <c r="K213" s="263" t="s">
        <v>4121</v>
      </c>
      <c r="L213" s="263" t="s">
        <v>4121</v>
      </c>
      <c r="M213" s="263" t="s">
        <v>4121</v>
      </c>
      <c r="N213" s="263" t="s">
        <v>4121</v>
      </c>
      <c r="O213" s="263" t="s">
        <v>4121</v>
      </c>
      <c r="P213" s="263" t="s">
        <v>4121</v>
      </c>
      <c r="Q213" s="263" t="s">
        <v>4121</v>
      </c>
      <c r="R213" s="263" t="s">
        <v>4121</v>
      </c>
      <c r="S213" s="263" t="s">
        <v>4121</v>
      </c>
      <c r="T213" s="263" t="s">
        <v>4121</v>
      </c>
      <c r="U213" s="263" t="s">
        <v>4121</v>
      </c>
      <c r="V213" s="263" t="s">
        <v>4121</v>
      </c>
      <c r="W213" s="263" t="s">
        <v>4121</v>
      </c>
      <c r="X213" s="263" t="s">
        <v>4121</v>
      </c>
      <c r="Y213" s="263" t="s">
        <v>4121</v>
      </c>
      <c r="Z213" s="263" t="s">
        <v>4121</v>
      </c>
      <c r="AA213" s="263" t="s">
        <v>4121</v>
      </c>
    </row>
    <row r="214" spans="1:27" x14ac:dyDescent="0.3">
      <c r="A214" s="263">
        <v>521006</v>
      </c>
      <c r="B214" s="268" t="s">
        <v>918</v>
      </c>
      <c r="C214" s="263" t="s">
        <v>4121</v>
      </c>
      <c r="D214" s="263" t="s">
        <v>4121</v>
      </c>
      <c r="E214" s="263" t="s">
        <v>4121</v>
      </c>
      <c r="F214" s="263" t="s">
        <v>4121</v>
      </c>
      <c r="G214" s="263" t="s">
        <v>4121</v>
      </c>
      <c r="H214" s="263" t="s">
        <v>4121</v>
      </c>
      <c r="I214" s="263" t="s">
        <v>4121</v>
      </c>
      <c r="J214" s="263" t="s">
        <v>4121</v>
      </c>
      <c r="K214" s="263" t="s">
        <v>4121</v>
      </c>
      <c r="L214" s="263" t="s">
        <v>4121</v>
      </c>
      <c r="M214" s="263" t="s">
        <v>4121</v>
      </c>
      <c r="N214" s="263" t="s">
        <v>4121</v>
      </c>
      <c r="O214" s="263" t="s">
        <v>4121</v>
      </c>
      <c r="P214" s="263" t="s">
        <v>4121</v>
      </c>
      <c r="Q214" s="263" t="s">
        <v>4121</v>
      </c>
      <c r="R214" s="263" t="s">
        <v>4121</v>
      </c>
      <c r="S214" s="263" t="s">
        <v>4121</v>
      </c>
      <c r="T214" s="263" t="s">
        <v>4121</v>
      </c>
      <c r="U214" s="263" t="s">
        <v>4121</v>
      </c>
      <c r="V214" s="263" t="s">
        <v>4121</v>
      </c>
      <c r="W214" s="263" t="s">
        <v>4121</v>
      </c>
      <c r="X214" s="263" t="s">
        <v>4121</v>
      </c>
      <c r="Y214" s="263" t="s">
        <v>4121</v>
      </c>
      <c r="Z214" s="263" t="s">
        <v>4121</v>
      </c>
      <c r="AA214" s="263" t="s">
        <v>4121</v>
      </c>
    </row>
    <row r="215" spans="1:27" x14ac:dyDescent="0.3">
      <c r="A215" s="263">
        <v>521215</v>
      </c>
      <c r="B215" s="268" t="s">
        <v>918</v>
      </c>
      <c r="C215" s="263" t="s">
        <v>4121</v>
      </c>
      <c r="D215" s="263" t="s">
        <v>4121</v>
      </c>
      <c r="E215" s="263" t="s">
        <v>4121</v>
      </c>
      <c r="F215" s="263" t="s">
        <v>4121</v>
      </c>
      <c r="G215" s="263" t="s">
        <v>4121</v>
      </c>
      <c r="H215" s="263" t="s">
        <v>4121</v>
      </c>
      <c r="I215" s="263" t="s">
        <v>4121</v>
      </c>
      <c r="J215" s="263" t="s">
        <v>4121</v>
      </c>
      <c r="K215" s="263" t="s">
        <v>4121</v>
      </c>
      <c r="L215" s="263" t="s">
        <v>4121</v>
      </c>
      <c r="M215" s="263" t="s">
        <v>4121</v>
      </c>
      <c r="N215" s="263" t="s">
        <v>4121</v>
      </c>
      <c r="O215" s="263" t="s">
        <v>4121</v>
      </c>
      <c r="P215" s="263" t="s">
        <v>4121</v>
      </c>
      <c r="Q215" s="263" t="s">
        <v>4121</v>
      </c>
      <c r="R215" s="263" t="s">
        <v>4121</v>
      </c>
      <c r="S215" s="263" t="s">
        <v>4121</v>
      </c>
      <c r="T215" s="263" t="s">
        <v>4121</v>
      </c>
      <c r="U215" s="263" t="s">
        <v>4121</v>
      </c>
      <c r="V215" s="263" t="s">
        <v>4121</v>
      </c>
      <c r="W215" s="263" t="s">
        <v>4121</v>
      </c>
      <c r="X215" s="263" t="s">
        <v>4121</v>
      </c>
      <c r="Y215" s="263" t="s">
        <v>4121</v>
      </c>
      <c r="Z215" s="263" t="s">
        <v>4121</v>
      </c>
      <c r="AA215" s="263" t="s">
        <v>4121</v>
      </c>
    </row>
    <row r="216" spans="1:27" x14ac:dyDescent="0.3">
      <c r="A216" s="263">
        <v>521236</v>
      </c>
      <c r="B216" s="268" t="s">
        <v>918</v>
      </c>
      <c r="C216" s="263" t="s">
        <v>4121</v>
      </c>
      <c r="D216" s="263" t="s">
        <v>4121</v>
      </c>
      <c r="E216" s="263" t="s">
        <v>4121</v>
      </c>
      <c r="F216" s="263" t="s">
        <v>4121</v>
      </c>
      <c r="G216" s="263" t="s">
        <v>4121</v>
      </c>
      <c r="H216" s="263" t="s">
        <v>4121</v>
      </c>
      <c r="I216" s="263" t="s">
        <v>4121</v>
      </c>
      <c r="J216" s="263" t="s">
        <v>4121</v>
      </c>
      <c r="K216" s="263" t="s">
        <v>4121</v>
      </c>
      <c r="L216" s="263" t="s">
        <v>4121</v>
      </c>
      <c r="M216" s="263" t="s">
        <v>4121</v>
      </c>
      <c r="N216" s="263" t="s">
        <v>4121</v>
      </c>
      <c r="O216" s="263" t="s">
        <v>4121</v>
      </c>
      <c r="P216" s="263" t="s">
        <v>4121</v>
      </c>
      <c r="Q216" s="263" t="s">
        <v>4121</v>
      </c>
      <c r="R216" s="263" t="s">
        <v>4121</v>
      </c>
      <c r="S216" s="263" t="s">
        <v>4121</v>
      </c>
      <c r="T216" s="263" t="s">
        <v>4121</v>
      </c>
      <c r="U216" s="263" t="s">
        <v>4121</v>
      </c>
      <c r="V216" s="263" t="s">
        <v>4121</v>
      </c>
      <c r="W216" s="263" t="s">
        <v>4121</v>
      </c>
      <c r="X216" s="263" t="s">
        <v>4121</v>
      </c>
      <c r="Y216" s="263" t="s">
        <v>4121</v>
      </c>
      <c r="Z216" s="263" t="s">
        <v>4121</v>
      </c>
      <c r="AA216" s="263" t="s">
        <v>4121</v>
      </c>
    </row>
    <row r="217" spans="1:27" x14ac:dyDescent="0.3">
      <c r="A217" s="263">
        <v>521553</v>
      </c>
      <c r="B217" s="268" t="s">
        <v>918</v>
      </c>
      <c r="C217" s="263" t="s">
        <v>4121</v>
      </c>
      <c r="D217" s="263" t="s">
        <v>4121</v>
      </c>
      <c r="E217" s="263" t="s">
        <v>4121</v>
      </c>
      <c r="F217" s="263" t="s">
        <v>4121</v>
      </c>
      <c r="G217" s="263" t="s">
        <v>4121</v>
      </c>
      <c r="H217" s="263" t="s">
        <v>4121</v>
      </c>
      <c r="I217" s="263" t="s">
        <v>4121</v>
      </c>
      <c r="J217" s="263" t="s">
        <v>4121</v>
      </c>
      <c r="K217" s="263" t="s">
        <v>4121</v>
      </c>
      <c r="L217" s="263" t="s">
        <v>4121</v>
      </c>
      <c r="M217" s="263" t="s">
        <v>4121</v>
      </c>
      <c r="N217" s="263" t="s">
        <v>4121</v>
      </c>
      <c r="O217" s="263" t="s">
        <v>4121</v>
      </c>
      <c r="P217" s="263" t="s">
        <v>4121</v>
      </c>
      <c r="Q217" s="263" t="s">
        <v>4121</v>
      </c>
      <c r="R217" s="263" t="s">
        <v>4121</v>
      </c>
      <c r="S217" s="263" t="s">
        <v>4121</v>
      </c>
      <c r="T217" s="263" t="s">
        <v>4121</v>
      </c>
      <c r="U217" s="263" t="s">
        <v>4121</v>
      </c>
      <c r="V217" s="263" t="s">
        <v>4121</v>
      </c>
      <c r="W217" s="263" t="s">
        <v>4121</v>
      </c>
      <c r="X217" s="263" t="s">
        <v>4121</v>
      </c>
      <c r="Y217" s="263" t="s">
        <v>4121</v>
      </c>
      <c r="Z217" s="263" t="s">
        <v>4121</v>
      </c>
      <c r="AA217" s="263" t="s">
        <v>4121</v>
      </c>
    </row>
    <row r="218" spans="1:27" x14ac:dyDescent="0.3">
      <c r="A218" s="263">
        <v>521554</v>
      </c>
      <c r="B218" s="268" t="s">
        <v>918</v>
      </c>
      <c r="C218" s="263" t="s">
        <v>4121</v>
      </c>
      <c r="D218" s="263" t="s">
        <v>4121</v>
      </c>
      <c r="E218" s="263" t="s">
        <v>4121</v>
      </c>
      <c r="F218" s="263" t="s">
        <v>4121</v>
      </c>
      <c r="G218" s="263" t="s">
        <v>4121</v>
      </c>
      <c r="H218" s="263" t="s">
        <v>4121</v>
      </c>
      <c r="I218" s="263" t="s">
        <v>4121</v>
      </c>
      <c r="J218" s="263" t="s">
        <v>4121</v>
      </c>
      <c r="K218" s="263" t="s">
        <v>4121</v>
      </c>
      <c r="L218" s="263" t="s">
        <v>4121</v>
      </c>
      <c r="M218" s="263" t="s">
        <v>4121</v>
      </c>
      <c r="N218" s="263" t="s">
        <v>4121</v>
      </c>
      <c r="O218" s="263" t="s">
        <v>4121</v>
      </c>
      <c r="P218" s="263" t="s">
        <v>4121</v>
      </c>
      <c r="Q218" s="263" t="s">
        <v>4121</v>
      </c>
      <c r="R218" s="263" t="s">
        <v>4121</v>
      </c>
      <c r="S218" s="263" t="s">
        <v>4121</v>
      </c>
      <c r="T218" s="263" t="s">
        <v>4121</v>
      </c>
      <c r="U218" s="263" t="s">
        <v>4121</v>
      </c>
      <c r="V218" s="263" t="s">
        <v>4121</v>
      </c>
      <c r="W218" s="263" t="s">
        <v>4121</v>
      </c>
      <c r="X218" s="263" t="s">
        <v>4121</v>
      </c>
      <c r="Y218" s="263" t="s">
        <v>4121</v>
      </c>
      <c r="Z218" s="263" t="s">
        <v>4121</v>
      </c>
      <c r="AA218" s="263" t="s">
        <v>4121</v>
      </c>
    </row>
    <row r="219" spans="1:27" x14ac:dyDescent="0.3">
      <c r="A219" s="263">
        <v>521672</v>
      </c>
      <c r="B219" s="268" t="s">
        <v>918</v>
      </c>
      <c r="C219" s="263" t="s">
        <v>4121</v>
      </c>
      <c r="D219" s="263" t="s">
        <v>4121</v>
      </c>
      <c r="E219" s="263" t="s">
        <v>4121</v>
      </c>
      <c r="F219" s="263" t="s">
        <v>4121</v>
      </c>
      <c r="G219" s="263" t="s">
        <v>4121</v>
      </c>
      <c r="H219" s="263" t="s">
        <v>4121</v>
      </c>
      <c r="I219" s="263" t="s">
        <v>4121</v>
      </c>
      <c r="J219" s="263" t="s">
        <v>4121</v>
      </c>
      <c r="K219" s="263" t="s">
        <v>4121</v>
      </c>
      <c r="L219" s="263" t="s">
        <v>4121</v>
      </c>
      <c r="M219" s="263" t="s">
        <v>4121</v>
      </c>
      <c r="N219" s="263" t="s">
        <v>4121</v>
      </c>
      <c r="O219" s="263" t="s">
        <v>4121</v>
      </c>
      <c r="P219" s="263" t="s">
        <v>4121</v>
      </c>
      <c r="Q219" s="263" t="s">
        <v>4121</v>
      </c>
      <c r="R219" s="263" t="s">
        <v>4121</v>
      </c>
      <c r="S219" s="263" t="s">
        <v>4121</v>
      </c>
      <c r="T219" s="263" t="s">
        <v>4121</v>
      </c>
      <c r="U219" s="263" t="s">
        <v>4121</v>
      </c>
      <c r="V219" s="263" t="s">
        <v>4121</v>
      </c>
      <c r="W219" s="263" t="s">
        <v>4121</v>
      </c>
      <c r="X219" s="263" t="s">
        <v>4121</v>
      </c>
      <c r="Y219" s="263" t="s">
        <v>4121</v>
      </c>
      <c r="Z219" s="263" t="s">
        <v>4121</v>
      </c>
      <c r="AA219" s="263" t="s">
        <v>4121</v>
      </c>
    </row>
    <row r="220" spans="1:27" x14ac:dyDescent="0.3">
      <c r="A220" s="263">
        <v>521761</v>
      </c>
      <c r="B220" s="268" t="s">
        <v>918</v>
      </c>
      <c r="C220" s="263" t="s">
        <v>4121</v>
      </c>
      <c r="D220" s="263" t="s">
        <v>4121</v>
      </c>
      <c r="E220" s="263" t="s">
        <v>4121</v>
      </c>
      <c r="F220" s="263" t="s">
        <v>4121</v>
      </c>
      <c r="G220" s="263" t="s">
        <v>4121</v>
      </c>
      <c r="H220" s="263" t="s">
        <v>4121</v>
      </c>
      <c r="I220" s="263" t="s">
        <v>4121</v>
      </c>
      <c r="J220" s="263" t="s">
        <v>4121</v>
      </c>
      <c r="K220" s="263" t="s">
        <v>4121</v>
      </c>
      <c r="L220" s="263" t="s">
        <v>4121</v>
      </c>
      <c r="M220" s="263" t="s">
        <v>4121</v>
      </c>
      <c r="N220" s="263" t="s">
        <v>4121</v>
      </c>
      <c r="O220" s="263" t="s">
        <v>4121</v>
      </c>
      <c r="P220" s="263" t="s">
        <v>4121</v>
      </c>
      <c r="Q220" s="263" t="s">
        <v>4121</v>
      </c>
      <c r="R220" s="263" t="s">
        <v>4121</v>
      </c>
      <c r="S220" s="263" t="s">
        <v>4121</v>
      </c>
      <c r="T220" s="263" t="s">
        <v>4121</v>
      </c>
      <c r="U220" s="263" t="s">
        <v>4121</v>
      </c>
      <c r="V220" s="263" t="s">
        <v>4121</v>
      </c>
      <c r="W220" s="263" t="s">
        <v>4121</v>
      </c>
      <c r="X220" s="263" t="s">
        <v>4121</v>
      </c>
      <c r="Y220" s="263" t="s">
        <v>4121</v>
      </c>
      <c r="Z220" s="263" t="s">
        <v>4121</v>
      </c>
      <c r="AA220" s="263" t="s">
        <v>4121</v>
      </c>
    </row>
    <row r="221" spans="1:27" x14ac:dyDescent="0.3">
      <c r="A221" s="263">
        <v>521834</v>
      </c>
      <c r="B221" s="268" t="s">
        <v>918</v>
      </c>
      <c r="C221" s="263" t="s">
        <v>4121</v>
      </c>
      <c r="D221" s="263" t="s">
        <v>4121</v>
      </c>
      <c r="E221" s="263" t="s">
        <v>4121</v>
      </c>
      <c r="F221" s="263" t="s">
        <v>4121</v>
      </c>
      <c r="G221" s="263" t="s">
        <v>4121</v>
      </c>
      <c r="H221" s="263" t="s">
        <v>4121</v>
      </c>
      <c r="I221" s="263" t="s">
        <v>4121</v>
      </c>
      <c r="J221" s="263" t="s">
        <v>4121</v>
      </c>
      <c r="K221" s="263" t="s">
        <v>4121</v>
      </c>
      <c r="L221" s="263" t="s">
        <v>4121</v>
      </c>
      <c r="M221" s="263" t="s">
        <v>4121</v>
      </c>
      <c r="N221" s="263" t="s">
        <v>4121</v>
      </c>
      <c r="O221" s="263" t="s">
        <v>4121</v>
      </c>
      <c r="P221" s="263" t="s">
        <v>4121</v>
      </c>
      <c r="Q221" s="263" t="s">
        <v>4121</v>
      </c>
      <c r="R221" s="263" t="s">
        <v>4121</v>
      </c>
      <c r="S221" s="263" t="s">
        <v>4121</v>
      </c>
      <c r="T221" s="263" t="s">
        <v>4121</v>
      </c>
      <c r="U221" s="263" t="s">
        <v>4121</v>
      </c>
      <c r="V221" s="263" t="s">
        <v>4121</v>
      </c>
      <c r="W221" s="263" t="s">
        <v>4121</v>
      </c>
      <c r="X221" s="263" t="s">
        <v>4121</v>
      </c>
      <c r="Y221" s="263" t="s">
        <v>4121</v>
      </c>
      <c r="Z221" s="263" t="s">
        <v>4121</v>
      </c>
      <c r="AA221" s="263" t="s">
        <v>4121</v>
      </c>
    </row>
    <row r="222" spans="1:27" x14ac:dyDescent="0.3">
      <c r="A222" s="263">
        <v>521905</v>
      </c>
      <c r="B222" s="268" t="s">
        <v>918</v>
      </c>
      <c r="C222" s="263" t="s">
        <v>4121</v>
      </c>
      <c r="D222" s="263" t="s">
        <v>4121</v>
      </c>
      <c r="E222" s="263" t="s">
        <v>4121</v>
      </c>
      <c r="F222" s="263" t="s">
        <v>4121</v>
      </c>
      <c r="G222" s="263" t="s">
        <v>4121</v>
      </c>
      <c r="H222" s="263" t="s">
        <v>4121</v>
      </c>
      <c r="I222" s="263" t="s">
        <v>4121</v>
      </c>
      <c r="J222" s="263" t="s">
        <v>4121</v>
      </c>
      <c r="K222" s="263" t="s">
        <v>4121</v>
      </c>
      <c r="L222" s="263" t="s">
        <v>4121</v>
      </c>
      <c r="M222" s="263" t="s">
        <v>4121</v>
      </c>
      <c r="N222" s="263" t="s">
        <v>4121</v>
      </c>
      <c r="O222" s="263" t="s">
        <v>4121</v>
      </c>
      <c r="P222" s="263" t="s">
        <v>4121</v>
      </c>
      <c r="Q222" s="263" t="s">
        <v>4121</v>
      </c>
      <c r="R222" s="263" t="s">
        <v>4121</v>
      </c>
      <c r="S222" s="263" t="s">
        <v>4121</v>
      </c>
      <c r="T222" s="263" t="s">
        <v>4121</v>
      </c>
      <c r="U222" s="263" t="s">
        <v>4121</v>
      </c>
      <c r="V222" s="263" t="s">
        <v>4121</v>
      </c>
      <c r="W222" s="263" t="s">
        <v>4121</v>
      </c>
      <c r="X222" s="263" t="s">
        <v>4121</v>
      </c>
      <c r="Y222" s="263" t="s">
        <v>4121</v>
      </c>
      <c r="Z222" s="263" t="s">
        <v>4121</v>
      </c>
      <c r="AA222" s="263" t="s">
        <v>4121</v>
      </c>
    </row>
    <row r="223" spans="1:27" x14ac:dyDescent="0.3">
      <c r="A223" s="263">
        <v>521987</v>
      </c>
      <c r="B223" s="268" t="s">
        <v>918</v>
      </c>
      <c r="C223" s="263" t="s">
        <v>4121</v>
      </c>
      <c r="D223" s="263" t="s">
        <v>4121</v>
      </c>
      <c r="E223" s="263" t="s">
        <v>4121</v>
      </c>
      <c r="F223" s="263" t="s">
        <v>4121</v>
      </c>
      <c r="G223" s="263" t="s">
        <v>4121</v>
      </c>
      <c r="H223" s="263" t="s">
        <v>4121</v>
      </c>
      <c r="I223" s="263" t="s">
        <v>4121</v>
      </c>
      <c r="J223" s="263" t="s">
        <v>4121</v>
      </c>
      <c r="K223" s="263" t="s">
        <v>4121</v>
      </c>
      <c r="L223" s="263" t="s">
        <v>4121</v>
      </c>
      <c r="M223" s="263" t="s">
        <v>4121</v>
      </c>
      <c r="N223" s="263" t="s">
        <v>4121</v>
      </c>
      <c r="O223" s="263" t="s">
        <v>4121</v>
      </c>
      <c r="P223" s="263" t="s">
        <v>4121</v>
      </c>
      <c r="Q223" s="263" t="s">
        <v>4121</v>
      </c>
      <c r="R223" s="263" t="s">
        <v>4121</v>
      </c>
      <c r="S223" s="263" t="s">
        <v>4121</v>
      </c>
      <c r="T223" s="263" t="s">
        <v>4121</v>
      </c>
      <c r="U223" s="263" t="s">
        <v>4121</v>
      </c>
      <c r="V223" s="263" t="s">
        <v>4121</v>
      </c>
      <c r="W223" s="263" t="s">
        <v>4121</v>
      </c>
      <c r="X223" s="263" t="s">
        <v>4121</v>
      </c>
      <c r="Y223" s="263" t="s">
        <v>4121</v>
      </c>
      <c r="Z223" s="263" t="s">
        <v>4121</v>
      </c>
      <c r="AA223" s="263" t="s">
        <v>4121</v>
      </c>
    </row>
    <row r="224" spans="1:27" x14ac:dyDescent="0.3">
      <c r="A224" s="263">
        <v>522019</v>
      </c>
      <c r="B224" s="268" t="s">
        <v>918</v>
      </c>
      <c r="C224" s="263" t="s">
        <v>4121</v>
      </c>
      <c r="D224" s="263" t="s">
        <v>4121</v>
      </c>
      <c r="E224" s="263" t="s">
        <v>4121</v>
      </c>
      <c r="F224" s="263" t="s">
        <v>4121</v>
      </c>
      <c r="G224" s="263" t="s">
        <v>4121</v>
      </c>
      <c r="H224" s="263" t="s">
        <v>4121</v>
      </c>
      <c r="I224" s="263" t="s">
        <v>4121</v>
      </c>
      <c r="J224" s="263" t="s">
        <v>4121</v>
      </c>
      <c r="K224" s="263" t="s">
        <v>4121</v>
      </c>
      <c r="L224" s="263" t="s">
        <v>4121</v>
      </c>
      <c r="M224" s="263" t="s">
        <v>4121</v>
      </c>
      <c r="N224" s="263" t="s">
        <v>4121</v>
      </c>
      <c r="O224" s="263" t="s">
        <v>4121</v>
      </c>
      <c r="P224" s="263" t="s">
        <v>4121</v>
      </c>
      <c r="Q224" s="263" t="s">
        <v>4121</v>
      </c>
      <c r="R224" s="263" t="s">
        <v>4121</v>
      </c>
      <c r="S224" s="263" t="s">
        <v>4121</v>
      </c>
      <c r="T224" s="263" t="s">
        <v>4121</v>
      </c>
      <c r="U224" s="263" t="s">
        <v>4121</v>
      </c>
      <c r="V224" s="263" t="s">
        <v>4121</v>
      </c>
      <c r="W224" s="263" t="s">
        <v>4121</v>
      </c>
      <c r="X224" s="263" t="s">
        <v>4121</v>
      </c>
      <c r="Y224" s="263" t="s">
        <v>4121</v>
      </c>
      <c r="Z224" s="263" t="s">
        <v>4121</v>
      </c>
      <c r="AA224" s="263" t="s">
        <v>4121</v>
      </c>
    </row>
    <row r="225" spans="1:27" x14ac:dyDescent="0.3">
      <c r="A225" s="263">
        <v>522196</v>
      </c>
      <c r="B225" s="268" t="s">
        <v>918</v>
      </c>
      <c r="C225" s="263" t="s">
        <v>4121</v>
      </c>
      <c r="D225" s="263" t="s">
        <v>4121</v>
      </c>
      <c r="E225" s="263" t="s">
        <v>4121</v>
      </c>
      <c r="F225" s="263" t="s">
        <v>4121</v>
      </c>
      <c r="G225" s="263" t="s">
        <v>4121</v>
      </c>
      <c r="H225" s="263" t="s">
        <v>4121</v>
      </c>
      <c r="I225" s="263" t="s">
        <v>4121</v>
      </c>
      <c r="J225" s="263" t="s">
        <v>4121</v>
      </c>
      <c r="K225" s="263" t="s">
        <v>4121</v>
      </c>
      <c r="L225" s="263" t="s">
        <v>4121</v>
      </c>
      <c r="M225" s="263" t="s">
        <v>4121</v>
      </c>
      <c r="N225" s="263" t="s">
        <v>4121</v>
      </c>
      <c r="O225" s="263" t="s">
        <v>4121</v>
      </c>
      <c r="P225" s="263" t="s">
        <v>4121</v>
      </c>
      <c r="Q225" s="263" t="s">
        <v>4121</v>
      </c>
      <c r="R225" s="263" t="s">
        <v>4121</v>
      </c>
      <c r="S225" s="263" t="s">
        <v>4121</v>
      </c>
      <c r="T225" s="263" t="s">
        <v>4121</v>
      </c>
      <c r="U225" s="263" t="s">
        <v>4121</v>
      </c>
      <c r="V225" s="263" t="s">
        <v>4121</v>
      </c>
      <c r="W225" s="263" t="s">
        <v>4121</v>
      </c>
      <c r="X225" s="263" t="s">
        <v>4121</v>
      </c>
      <c r="Y225" s="263" t="s">
        <v>4121</v>
      </c>
      <c r="Z225" s="263" t="s">
        <v>4121</v>
      </c>
      <c r="AA225" s="263" t="s">
        <v>4121</v>
      </c>
    </row>
    <row r="226" spans="1:27" x14ac:dyDescent="0.3">
      <c r="A226" s="263">
        <v>522204</v>
      </c>
      <c r="B226" s="268" t="s">
        <v>918</v>
      </c>
      <c r="C226" s="263" t="s">
        <v>4121</v>
      </c>
      <c r="D226" s="263" t="s">
        <v>4121</v>
      </c>
      <c r="E226" s="263" t="s">
        <v>4121</v>
      </c>
      <c r="F226" s="263" t="s">
        <v>4121</v>
      </c>
      <c r="G226" s="263" t="s">
        <v>4121</v>
      </c>
      <c r="H226" s="263" t="s">
        <v>4121</v>
      </c>
      <c r="I226" s="263" t="s">
        <v>4121</v>
      </c>
      <c r="J226" s="263" t="s">
        <v>4121</v>
      </c>
      <c r="K226" s="263" t="s">
        <v>4121</v>
      </c>
      <c r="L226" s="263" t="s">
        <v>4121</v>
      </c>
      <c r="M226" s="263" t="s">
        <v>4121</v>
      </c>
      <c r="N226" s="263" t="s">
        <v>4121</v>
      </c>
      <c r="O226" s="263" t="s">
        <v>4121</v>
      </c>
      <c r="P226" s="263" t="s">
        <v>4121</v>
      </c>
      <c r="Q226" s="263" t="s">
        <v>4121</v>
      </c>
      <c r="R226" s="263" t="s">
        <v>4121</v>
      </c>
      <c r="S226" s="263" t="s">
        <v>4121</v>
      </c>
      <c r="T226" s="263" t="s">
        <v>4121</v>
      </c>
      <c r="U226" s="263" t="s">
        <v>4121</v>
      </c>
      <c r="V226" s="263" t="s">
        <v>4121</v>
      </c>
      <c r="W226" s="263" t="s">
        <v>4121</v>
      </c>
      <c r="X226" s="263" t="s">
        <v>4121</v>
      </c>
      <c r="Y226" s="263" t="s">
        <v>4121</v>
      </c>
      <c r="Z226" s="263" t="s">
        <v>4121</v>
      </c>
      <c r="AA226" s="263" t="s">
        <v>4121</v>
      </c>
    </row>
    <row r="227" spans="1:27" x14ac:dyDescent="0.3">
      <c r="A227" s="263">
        <v>522217</v>
      </c>
      <c r="B227" s="268" t="s">
        <v>918</v>
      </c>
      <c r="C227" s="263" t="s">
        <v>4121</v>
      </c>
      <c r="D227" s="263" t="s">
        <v>4121</v>
      </c>
      <c r="E227" s="263" t="s">
        <v>4121</v>
      </c>
      <c r="F227" s="263" t="s">
        <v>4121</v>
      </c>
      <c r="G227" s="263" t="s">
        <v>4121</v>
      </c>
      <c r="H227" s="263" t="s">
        <v>4121</v>
      </c>
      <c r="I227" s="263" t="s">
        <v>4121</v>
      </c>
      <c r="J227" s="263" t="s">
        <v>4121</v>
      </c>
      <c r="K227" s="263" t="s">
        <v>4121</v>
      </c>
      <c r="L227" s="263" t="s">
        <v>4121</v>
      </c>
      <c r="M227" s="263" t="s">
        <v>4121</v>
      </c>
      <c r="N227" s="263" t="s">
        <v>4121</v>
      </c>
      <c r="O227" s="263" t="s">
        <v>4121</v>
      </c>
      <c r="P227" s="263" t="s">
        <v>4121</v>
      </c>
      <c r="Q227" s="263" t="s">
        <v>4121</v>
      </c>
      <c r="R227" s="263" t="s">
        <v>4121</v>
      </c>
      <c r="S227" s="263" t="s">
        <v>4121</v>
      </c>
      <c r="T227" s="263" t="s">
        <v>4121</v>
      </c>
      <c r="U227" s="263" t="s">
        <v>4121</v>
      </c>
      <c r="V227" s="263" t="s">
        <v>4121</v>
      </c>
      <c r="W227" s="263" t="s">
        <v>4121</v>
      </c>
      <c r="X227" s="263" t="s">
        <v>4121</v>
      </c>
      <c r="Y227" s="263" t="s">
        <v>4121</v>
      </c>
      <c r="Z227" s="263" t="s">
        <v>4121</v>
      </c>
      <c r="AA227" s="263" t="s">
        <v>4121</v>
      </c>
    </row>
    <row r="228" spans="1:27" x14ac:dyDescent="0.3">
      <c r="A228" s="263">
        <v>522246</v>
      </c>
      <c r="B228" s="268" t="s">
        <v>918</v>
      </c>
      <c r="C228" s="263" t="s">
        <v>4121</v>
      </c>
      <c r="D228" s="263" t="s">
        <v>4121</v>
      </c>
      <c r="E228" s="263" t="s">
        <v>4121</v>
      </c>
      <c r="F228" s="263" t="s">
        <v>4121</v>
      </c>
      <c r="G228" s="263" t="s">
        <v>4121</v>
      </c>
      <c r="H228" s="263" t="s">
        <v>4121</v>
      </c>
      <c r="I228" s="263" t="s">
        <v>4121</v>
      </c>
      <c r="J228" s="263" t="s">
        <v>4121</v>
      </c>
      <c r="K228" s="263" t="s">
        <v>4121</v>
      </c>
      <c r="L228" s="263" t="s">
        <v>4121</v>
      </c>
      <c r="M228" s="263" t="s">
        <v>4121</v>
      </c>
      <c r="N228" s="263" t="s">
        <v>4121</v>
      </c>
      <c r="O228" s="263" t="s">
        <v>4121</v>
      </c>
      <c r="P228" s="263" t="s">
        <v>4121</v>
      </c>
      <c r="Q228" s="263" t="s">
        <v>4121</v>
      </c>
      <c r="R228" s="263" t="s">
        <v>4121</v>
      </c>
      <c r="S228" s="263" t="s">
        <v>4121</v>
      </c>
      <c r="T228" s="263" t="s">
        <v>4121</v>
      </c>
      <c r="U228" s="263" t="s">
        <v>4121</v>
      </c>
      <c r="V228" s="263" t="s">
        <v>4121</v>
      </c>
      <c r="W228" s="263" t="s">
        <v>4121</v>
      </c>
      <c r="X228" s="263" t="s">
        <v>4121</v>
      </c>
      <c r="Y228" s="263" t="s">
        <v>4121</v>
      </c>
      <c r="Z228" s="263" t="s">
        <v>4121</v>
      </c>
      <c r="AA228" s="263" t="s">
        <v>4121</v>
      </c>
    </row>
    <row r="229" spans="1:27" x14ac:dyDescent="0.3">
      <c r="A229" s="263">
        <v>522322</v>
      </c>
      <c r="B229" s="268" t="s">
        <v>918</v>
      </c>
      <c r="C229" s="263" t="s">
        <v>4121</v>
      </c>
      <c r="D229" s="263" t="s">
        <v>4121</v>
      </c>
      <c r="E229" s="263" t="s">
        <v>4121</v>
      </c>
      <c r="F229" s="263" t="s">
        <v>4121</v>
      </c>
      <c r="G229" s="263" t="s">
        <v>4121</v>
      </c>
      <c r="H229" s="263" t="s">
        <v>4121</v>
      </c>
      <c r="I229" s="263" t="s">
        <v>4121</v>
      </c>
      <c r="J229" s="263" t="s">
        <v>4121</v>
      </c>
      <c r="K229" s="263" t="s">
        <v>4121</v>
      </c>
      <c r="L229" s="263" t="s">
        <v>4121</v>
      </c>
      <c r="M229" s="263" t="s">
        <v>4121</v>
      </c>
      <c r="N229" s="263" t="s">
        <v>4121</v>
      </c>
      <c r="O229" s="263" t="s">
        <v>4121</v>
      </c>
      <c r="P229" s="263" t="s">
        <v>4121</v>
      </c>
      <c r="Q229" s="263" t="s">
        <v>4121</v>
      </c>
      <c r="R229" s="263" t="s">
        <v>4121</v>
      </c>
      <c r="S229" s="263" t="s">
        <v>4121</v>
      </c>
      <c r="T229" s="263" t="s">
        <v>4121</v>
      </c>
      <c r="U229" s="263" t="s">
        <v>4121</v>
      </c>
      <c r="V229" s="263" t="s">
        <v>4121</v>
      </c>
      <c r="W229" s="263" t="s">
        <v>4121</v>
      </c>
      <c r="X229" s="263" t="s">
        <v>4121</v>
      </c>
      <c r="Y229" s="263" t="s">
        <v>4121</v>
      </c>
      <c r="Z229" s="263" t="s">
        <v>4121</v>
      </c>
      <c r="AA229" s="263" t="s">
        <v>4121</v>
      </c>
    </row>
    <row r="230" spans="1:27" x14ac:dyDescent="0.3">
      <c r="A230" s="263">
        <v>522381</v>
      </c>
      <c r="B230" s="268" t="s">
        <v>918</v>
      </c>
      <c r="C230" s="263" t="s">
        <v>4121</v>
      </c>
      <c r="D230" s="263" t="s">
        <v>4121</v>
      </c>
      <c r="E230" s="263" t="s">
        <v>4121</v>
      </c>
      <c r="F230" s="263" t="s">
        <v>4121</v>
      </c>
      <c r="G230" s="263" t="s">
        <v>4121</v>
      </c>
      <c r="H230" s="263" t="s">
        <v>4121</v>
      </c>
      <c r="I230" s="263" t="s">
        <v>4121</v>
      </c>
      <c r="J230" s="263" t="s">
        <v>4121</v>
      </c>
      <c r="K230" s="263" t="s">
        <v>4121</v>
      </c>
      <c r="L230" s="263" t="s">
        <v>4121</v>
      </c>
      <c r="M230" s="263" t="s">
        <v>4121</v>
      </c>
      <c r="N230" s="263" t="s">
        <v>4121</v>
      </c>
      <c r="O230" s="263" t="s">
        <v>4121</v>
      </c>
      <c r="P230" s="263" t="s">
        <v>4121</v>
      </c>
      <c r="Q230" s="263" t="s">
        <v>4121</v>
      </c>
      <c r="R230" s="263" t="s">
        <v>4121</v>
      </c>
      <c r="S230" s="263" t="s">
        <v>4121</v>
      </c>
      <c r="T230" s="263" t="s">
        <v>4121</v>
      </c>
      <c r="U230" s="263" t="s">
        <v>4121</v>
      </c>
      <c r="V230" s="263" t="s">
        <v>4121</v>
      </c>
      <c r="W230" s="263" t="s">
        <v>4121</v>
      </c>
      <c r="X230" s="263" t="s">
        <v>4121</v>
      </c>
      <c r="Y230" s="263" t="s">
        <v>4121</v>
      </c>
      <c r="Z230" s="263" t="s">
        <v>4121</v>
      </c>
      <c r="AA230" s="263" t="s">
        <v>4121</v>
      </c>
    </row>
    <row r="231" spans="1:27" x14ac:dyDescent="0.3">
      <c r="A231" s="263">
        <v>522417</v>
      </c>
      <c r="B231" s="268" t="s">
        <v>918</v>
      </c>
      <c r="C231" s="263" t="s">
        <v>4121</v>
      </c>
      <c r="D231" s="263" t="s">
        <v>4121</v>
      </c>
      <c r="E231" s="263" t="s">
        <v>4121</v>
      </c>
      <c r="F231" s="263" t="s">
        <v>4121</v>
      </c>
      <c r="G231" s="263" t="s">
        <v>4121</v>
      </c>
      <c r="H231" s="263" t="s">
        <v>4121</v>
      </c>
      <c r="I231" s="263" t="s">
        <v>4121</v>
      </c>
      <c r="J231" s="263" t="s">
        <v>4121</v>
      </c>
      <c r="K231" s="263" t="s">
        <v>4121</v>
      </c>
      <c r="L231" s="263" t="s">
        <v>4121</v>
      </c>
      <c r="M231" s="263" t="s">
        <v>4121</v>
      </c>
      <c r="N231" s="263" t="s">
        <v>4121</v>
      </c>
      <c r="O231" s="263" t="s">
        <v>4121</v>
      </c>
      <c r="P231" s="263" t="s">
        <v>4121</v>
      </c>
      <c r="Q231" s="263" t="s">
        <v>4121</v>
      </c>
      <c r="R231" s="263" t="s">
        <v>4121</v>
      </c>
      <c r="S231" s="263" t="s">
        <v>4121</v>
      </c>
      <c r="T231" s="263" t="s">
        <v>4121</v>
      </c>
      <c r="U231" s="263" t="s">
        <v>4121</v>
      </c>
      <c r="V231" s="263" t="s">
        <v>4121</v>
      </c>
      <c r="W231" s="263" t="s">
        <v>4121</v>
      </c>
      <c r="X231" s="263" t="s">
        <v>4121</v>
      </c>
      <c r="Y231" s="263" t="s">
        <v>4121</v>
      </c>
      <c r="Z231" s="263" t="s">
        <v>4121</v>
      </c>
      <c r="AA231" s="263" t="s">
        <v>4121</v>
      </c>
    </row>
    <row r="232" spans="1:27" x14ac:dyDescent="0.3">
      <c r="A232" s="263">
        <v>522514</v>
      </c>
      <c r="B232" s="268" t="s">
        <v>918</v>
      </c>
      <c r="C232" s="263" t="s">
        <v>4121</v>
      </c>
      <c r="D232" s="263" t="s">
        <v>4121</v>
      </c>
      <c r="E232" s="263" t="s">
        <v>4121</v>
      </c>
      <c r="F232" s="263" t="s">
        <v>4121</v>
      </c>
      <c r="G232" s="263" t="s">
        <v>4121</v>
      </c>
      <c r="H232" s="263" t="s">
        <v>4121</v>
      </c>
      <c r="I232" s="263" t="s">
        <v>4121</v>
      </c>
      <c r="J232" s="263" t="s">
        <v>4121</v>
      </c>
      <c r="K232" s="263" t="s">
        <v>4121</v>
      </c>
      <c r="L232" s="263" t="s">
        <v>4121</v>
      </c>
      <c r="M232" s="263" t="s">
        <v>4121</v>
      </c>
      <c r="N232" s="263" t="s">
        <v>4121</v>
      </c>
      <c r="O232" s="263" t="s">
        <v>4121</v>
      </c>
      <c r="P232" s="263" t="s">
        <v>4121</v>
      </c>
      <c r="Q232" s="263" t="s">
        <v>4121</v>
      </c>
      <c r="R232" s="263" t="s">
        <v>4121</v>
      </c>
      <c r="S232" s="263" t="s">
        <v>4121</v>
      </c>
      <c r="T232" s="263" t="s">
        <v>4121</v>
      </c>
      <c r="U232" s="263" t="s">
        <v>4121</v>
      </c>
      <c r="V232" s="263" t="s">
        <v>4121</v>
      </c>
      <c r="W232" s="263" t="s">
        <v>4121</v>
      </c>
      <c r="X232" s="263" t="s">
        <v>4121</v>
      </c>
      <c r="Y232" s="263" t="s">
        <v>4121</v>
      </c>
      <c r="Z232" s="263" t="s">
        <v>4121</v>
      </c>
      <c r="AA232" s="263" t="s">
        <v>4121</v>
      </c>
    </row>
    <row r="233" spans="1:27" x14ac:dyDescent="0.3">
      <c r="A233" s="263">
        <v>522590</v>
      </c>
      <c r="B233" s="268" t="s">
        <v>918</v>
      </c>
      <c r="C233" s="263" t="s">
        <v>4121</v>
      </c>
      <c r="D233" s="263" t="s">
        <v>4121</v>
      </c>
      <c r="E233" s="263" t="s">
        <v>4121</v>
      </c>
      <c r="F233" s="263" t="s">
        <v>4121</v>
      </c>
      <c r="G233" s="263" t="s">
        <v>4121</v>
      </c>
      <c r="H233" s="263" t="s">
        <v>4121</v>
      </c>
      <c r="I233" s="263" t="s">
        <v>4121</v>
      </c>
      <c r="J233" s="263" t="s">
        <v>4121</v>
      </c>
      <c r="K233" s="263" t="s">
        <v>4121</v>
      </c>
      <c r="L233" s="263" t="s">
        <v>4121</v>
      </c>
      <c r="M233" s="263" t="s">
        <v>4121</v>
      </c>
      <c r="N233" s="263" t="s">
        <v>4121</v>
      </c>
      <c r="O233" s="263" t="s">
        <v>4121</v>
      </c>
      <c r="P233" s="263" t="s">
        <v>4121</v>
      </c>
      <c r="Q233" s="263" t="s">
        <v>4121</v>
      </c>
      <c r="R233" s="263" t="s">
        <v>4121</v>
      </c>
      <c r="S233" s="263" t="s">
        <v>4121</v>
      </c>
      <c r="T233" s="263" t="s">
        <v>4121</v>
      </c>
      <c r="U233" s="263" t="s">
        <v>4121</v>
      </c>
      <c r="V233" s="263" t="s">
        <v>4121</v>
      </c>
      <c r="W233" s="263" t="s">
        <v>4121</v>
      </c>
      <c r="X233" s="263" t="s">
        <v>4121</v>
      </c>
      <c r="Y233" s="263" t="s">
        <v>4121</v>
      </c>
      <c r="Z233" s="263" t="s">
        <v>4121</v>
      </c>
      <c r="AA233" s="263" t="s">
        <v>4121</v>
      </c>
    </row>
    <row r="234" spans="1:27" x14ac:dyDescent="0.3">
      <c r="A234" s="263">
        <v>522689</v>
      </c>
      <c r="B234" s="268" t="s">
        <v>918</v>
      </c>
      <c r="C234" s="263" t="s">
        <v>4121</v>
      </c>
      <c r="D234" s="263" t="s">
        <v>4121</v>
      </c>
      <c r="E234" s="263" t="s">
        <v>4121</v>
      </c>
      <c r="F234" s="263" t="s">
        <v>4121</v>
      </c>
      <c r="G234" s="263" t="s">
        <v>4121</v>
      </c>
      <c r="H234" s="263" t="s">
        <v>4121</v>
      </c>
      <c r="I234" s="263" t="s">
        <v>4121</v>
      </c>
      <c r="J234" s="263" t="s">
        <v>4121</v>
      </c>
      <c r="K234" s="263" t="s">
        <v>4121</v>
      </c>
      <c r="L234" s="263" t="s">
        <v>4121</v>
      </c>
      <c r="M234" s="263" t="s">
        <v>4121</v>
      </c>
      <c r="N234" s="263" t="s">
        <v>4121</v>
      </c>
      <c r="O234" s="263" t="s">
        <v>4121</v>
      </c>
      <c r="P234" s="263" t="s">
        <v>4121</v>
      </c>
      <c r="Q234" s="263" t="s">
        <v>4121</v>
      </c>
      <c r="R234" s="263" t="s">
        <v>4121</v>
      </c>
      <c r="S234" s="263" t="s">
        <v>4121</v>
      </c>
      <c r="T234" s="263" t="s">
        <v>4121</v>
      </c>
      <c r="U234" s="263" t="s">
        <v>4121</v>
      </c>
      <c r="V234" s="263" t="s">
        <v>4121</v>
      </c>
      <c r="W234" s="263" t="s">
        <v>4121</v>
      </c>
      <c r="X234" s="263" t="s">
        <v>4121</v>
      </c>
      <c r="Y234" s="263" t="s">
        <v>4121</v>
      </c>
      <c r="Z234" s="263" t="s">
        <v>4121</v>
      </c>
      <c r="AA234" s="263" t="s">
        <v>4121</v>
      </c>
    </row>
    <row r="235" spans="1:27" x14ac:dyDescent="0.3">
      <c r="A235" s="263">
        <v>522716</v>
      </c>
      <c r="B235" s="268" t="s">
        <v>918</v>
      </c>
      <c r="C235" s="263" t="s">
        <v>4121</v>
      </c>
      <c r="D235" s="263" t="s">
        <v>4121</v>
      </c>
      <c r="E235" s="263" t="s">
        <v>4121</v>
      </c>
      <c r="F235" s="263" t="s">
        <v>4121</v>
      </c>
      <c r="G235" s="263" t="s">
        <v>4121</v>
      </c>
      <c r="H235" s="263" t="s">
        <v>4121</v>
      </c>
      <c r="I235" s="263" t="s">
        <v>4121</v>
      </c>
      <c r="J235" s="263" t="s">
        <v>4121</v>
      </c>
      <c r="K235" s="263" t="s">
        <v>4121</v>
      </c>
      <c r="L235" s="263" t="s">
        <v>4121</v>
      </c>
      <c r="M235" s="263" t="s">
        <v>4121</v>
      </c>
      <c r="N235" s="263" t="s">
        <v>4121</v>
      </c>
      <c r="O235" s="263" t="s">
        <v>4121</v>
      </c>
      <c r="P235" s="263" t="s">
        <v>4121</v>
      </c>
      <c r="Q235" s="263" t="s">
        <v>4121</v>
      </c>
      <c r="R235" s="263" t="s">
        <v>4121</v>
      </c>
      <c r="S235" s="263" t="s">
        <v>4121</v>
      </c>
      <c r="T235" s="263" t="s">
        <v>4121</v>
      </c>
      <c r="U235" s="263" t="s">
        <v>4121</v>
      </c>
      <c r="V235" s="263" t="s">
        <v>4121</v>
      </c>
      <c r="W235" s="263" t="s">
        <v>4121</v>
      </c>
      <c r="X235" s="263" t="s">
        <v>4121</v>
      </c>
      <c r="Y235" s="263" t="s">
        <v>4121</v>
      </c>
      <c r="Z235" s="263" t="s">
        <v>4121</v>
      </c>
      <c r="AA235" s="263" t="s">
        <v>4121</v>
      </c>
    </row>
    <row r="236" spans="1:27" x14ac:dyDescent="0.3">
      <c r="A236" s="263">
        <v>522739</v>
      </c>
      <c r="B236" s="268" t="s">
        <v>918</v>
      </c>
      <c r="C236" s="263" t="s">
        <v>4121</v>
      </c>
      <c r="D236" s="263" t="s">
        <v>4121</v>
      </c>
      <c r="E236" s="263" t="s">
        <v>4121</v>
      </c>
      <c r="F236" s="263" t="s">
        <v>4121</v>
      </c>
      <c r="G236" s="263" t="s">
        <v>4121</v>
      </c>
      <c r="H236" s="263" t="s">
        <v>4121</v>
      </c>
      <c r="I236" s="263" t="s">
        <v>4121</v>
      </c>
      <c r="J236" s="263" t="s">
        <v>4121</v>
      </c>
      <c r="K236" s="263" t="s">
        <v>4121</v>
      </c>
      <c r="L236" s="263" t="s">
        <v>4121</v>
      </c>
      <c r="M236" s="263" t="s">
        <v>4121</v>
      </c>
      <c r="N236" s="263" t="s">
        <v>4121</v>
      </c>
      <c r="O236" s="263" t="s">
        <v>4121</v>
      </c>
      <c r="P236" s="263" t="s">
        <v>4121</v>
      </c>
      <c r="Q236" s="263" t="s">
        <v>4121</v>
      </c>
      <c r="R236" s="263" t="s">
        <v>4121</v>
      </c>
      <c r="S236" s="263" t="s">
        <v>4121</v>
      </c>
      <c r="T236" s="263" t="s">
        <v>4121</v>
      </c>
      <c r="U236" s="263" t="s">
        <v>4121</v>
      </c>
      <c r="V236" s="263" t="s">
        <v>4121</v>
      </c>
      <c r="W236" s="263" t="s">
        <v>4121</v>
      </c>
      <c r="X236" s="263" t="s">
        <v>4121</v>
      </c>
      <c r="Y236" s="263" t="s">
        <v>4121</v>
      </c>
      <c r="Z236" s="263" t="s">
        <v>4121</v>
      </c>
      <c r="AA236" s="263" t="s">
        <v>4121</v>
      </c>
    </row>
    <row r="237" spans="1:27" x14ac:dyDescent="0.3">
      <c r="A237" s="263">
        <v>522776</v>
      </c>
      <c r="B237" s="268" t="s">
        <v>918</v>
      </c>
      <c r="C237" s="263" t="s">
        <v>4121</v>
      </c>
      <c r="D237" s="263" t="s">
        <v>4121</v>
      </c>
      <c r="E237" s="263" t="s">
        <v>4121</v>
      </c>
      <c r="F237" s="263" t="s">
        <v>4121</v>
      </c>
      <c r="G237" s="263" t="s">
        <v>4121</v>
      </c>
      <c r="H237" s="263" t="s">
        <v>4121</v>
      </c>
      <c r="I237" s="263" t="s">
        <v>4121</v>
      </c>
      <c r="J237" s="263" t="s">
        <v>4121</v>
      </c>
      <c r="K237" s="263" t="s">
        <v>4121</v>
      </c>
      <c r="L237" s="263" t="s">
        <v>4121</v>
      </c>
      <c r="M237" s="263" t="s">
        <v>4121</v>
      </c>
      <c r="N237" s="263" t="s">
        <v>4121</v>
      </c>
      <c r="O237" s="263" t="s">
        <v>4121</v>
      </c>
      <c r="P237" s="263" t="s">
        <v>4121</v>
      </c>
      <c r="Q237" s="263" t="s">
        <v>4121</v>
      </c>
      <c r="R237" s="263" t="s">
        <v>4121</v>
      </c>
      <c r="S237" s="263" t="s">
        <v>4121</v>
      </c>
      <c r="T237" s="263" t="s">
        <v>4121</v>
      </c>
      <c r="U237" s="263" t="s">
        <v>4121</v>
      </c>
      <c r="V237" s="263" t="s">
        <v>4121</v>
      </c>
      <c r="W237" s="263" t="s">
        <v>4121</v>
      </c>
      <c r="X237" s="263" t="s">
        <v>4121</v>
      </c>
      <c r="Y237" s="263" t="s">
        <v>4121</v>
      </c>
      <c r="Z237" s="263" t="s">
        <v>4121</v>
      </c>
      <c r="AA237" s="263" t="s">
        <v>4121</v>
      </c>
    </row>
    <row r="238" spans="1:27" x14ac:dyDescent="0.3">
      <c r="A238" s="263">
        <v>522806</v>
      </c>
      <c r="B238" s="268" t="s">
        <v>918</v>
      </c>
      <c r="C238" s="263" t="s">
        <v>4121</v>
      </c>
      <c r="D238" s="263" t="s">
        <v>4121</v>
      </c>
      <c r="E238" s="263" t="s">
        <v>4121</v>
      </c>
      <c r="F238" s="263" t="s">
        <v>4121</v>
      </c>
      <c r="G238" s="263" t="s">
        <v>4121</v>
      </c>
      <c r="H238" s="263" t="s">
        <v>4121</v>
      </c>
      <c r="I238" s="263" t="s">
        <v>4121</v>
      </c>
      <c r="J238" s="263" t="s">
        <v>4121</v>
      </c>
      <c r="K238" s="263" t="s">
        <v>4121</v>
      </c>
      <c r="L238" s="263" t="s">
        <v>4121</v>
      </c>
      <c r="M238" s="263" t="s">
        <v>4121</v>
      </c>
      <c r="N238" s="263" t="s">
        <v>4121</v>
      </c>
      <c r="O238" s="263" t="s">
        <v>4121</v>
      </c>
      <c r="P238" s="263" t="s">
        <v>4121</v>
      </c>
      <c r="Q238" s="263" t="s">
        <v>4121</v>
      </c>
      <c r="R238" s="263" t="s">
        <v>4121</v>
      </c>
      <c r="S238" s="263" t="s">
        <v>4121</v>
      </c>
      <c r="T238" s="263" t="s">
        <v>4121</v>
      </c>
      <c r="U238" s="263" t="s">
        <v>4121</v>
      </c>
      <c r="V238" s="263" t="s">
        <v>4121</v>
      </c>
      <c r="W238" s="263" t="s">
        <v>4121</v>
      </c>
      <c r="X238" s="263" t="s">
        <v>4121</v>
      </c>
      <c r="Y238" s="263" t="s">
        <v>4121</v>
      </c>
      <c r="Z238" s="263" t="s">
        <v>4121</v>
      </c>
      <c r="AA238" s="263" t="s">
        <v>4121</v>
      </c>
    </row>
    <row r="239" spans="1:27" x14ac:dyDescent="0.3">
      <c r="A239" s="263">
        <v>522839</v>
      </c>
      <c r="B239" s="268" t="s">
        <v>918</v>
      </c>
      <c r="C239" s="263" t="s">
        <v>4121</v>
      </c>
      <c r="D239" s="263" t="s">
        <v>4121</v>
      </c>
      <c r="E239" s="263" t="s">
        <v>4121</v>
      </c>
      <c r="F239" s="263" t="s">
        <v>4121</v>
      </c>
      <c r="G239" s="263" t="s">
        <v>4121</v>
      </c>
      <c r="H239" s="263" t="s">
        <v>4121</v>
      </c>
      <c r="I239" s="263" t="s">
        <v>4121</v>
      </c>
      <c r="J239" s="263" t="s">
        <v>4121</v>
      </c>
      <c r="K239" s="263" t="s">
        <v>4121</v>
      </c>
      <c r="L239" s="263" t="s">
        <v>4121</v>
      </c>
      <c r="M239" s="263" t="s">
        <v>4121</v>
      </c>
      <c r="N239" s="263" t="s">
        <v>4121</v>
      </c>
      <c r="O239" s="263" t="s">
        <v>4121</v>
      </c>
      <c r="P239" s="263" t="s">
        <v>4121</v>
      </c>
      <c r="Q239" s="263" t="s">
        <v>4121</v>
      </c>
      <c r="R239" s="263" t="s">
        <v>4121</v>
      </c>
      <c r="S239" s="263" t="s">
        <v>4121</v>
      </c>
      <c r="T239" s="263" t="s">
        <v>4121</v>
      </c>
      <c r="U239" s="263" t="s">
        <v>4121</v>
      </c>
      <c r="V239" s="263" t="s">
        <v>4121</v>
      </c>
      <c r="W239" s="263" t="s">
        <v>4121</v>
      </c>
      <c r="X239" s="263" t="s">
        <v>4121</v>
      </c>
      <c r="Y239" s="263" t="s">
        <v>4121</v>
      </c>
      <c r="Z239" s="263" t="s">
        <v>4121</v>
      </c>
      <c r="AA239" s="263" t="s">
        <v>4121</v>
      </c>
    </row>
    <row r="240" spans="1:27" x14ac:dyDescent="0.3">
      <c r="A240" s="263">
        <v>522876</v>
      </c>
      <c r="B240" s="268" t="s">
        <v>918</v>
      </c>
      <c r="C240" s="263" t="s">
        <v>4121</v>
      </c>
      <c r="D240" s="263" t="s">
        <v>4121</v>
      </c>
      <c r="E240" s="263" t="s">
        <v>4121</v>
      </c>
      <c r="F240" s="263" t="s">
        <v>4121</v>
      </c>
      <c r="G240" s="263" t="s">
        <v>4121</v>
      </c>
      <c r="H240" s="263" t="s">
        <v>4121</v>
      </c>
      <c r="I240" s="263" t="s">
        <v>4121</v>
      </c>
      <c r="J240" s="263" t="s">
        <v>4121</v>
      </c>
      <c r="K240" s="263" t="s">
        <v>4121</v>
      </c>
      <c r="L240" s="263" t="s">
        <v>4121</v>
      </c>
      <c r="M240" s="263" t="s">
        <v>4121</v>
      </c>
      <c r="N240" s="263" t="s">
        <v>4121</v>
      </c>
      <c r="O240" s="263" t="s">
        <v>4121</v>
      </c>
      <c r="P240" s="263" t="s">
        <v>4121</v>
      </c>
      <c r="Q240" s="263" t="s">
        <v>4121</v>
      </c>
      <c r="R240" s="263" t="s">
        <v>4121</v>
      </c>
      <c r="S240" s="263" t="s">
        <v>4121</v>
      </c>
      <c r="T240" s="263" t="s">
        <v>4121</v>
      </c>
      <c r="U240" s="263" t="s">
        <v>4121</v>
      </c>
      <c r="V240" s="263" t="s">
        <v>4121</v>
      </c>
      <c r="W240" s="263" t="s">
        <v>4121</v>
      </c>
      <c r="X240" s="263" t="s">
        <v>4121</v>
      </c>
      <c r="Y240" s="263" t="s">
        <v>4121</v>
      </c>
      <c r="Z240" s="263" t="s">
        <v>4121</v>
      </c>
      <c r="AA240" s="263" t="s">
        <v>4121</v>
      </c>
    </row>
    <row r="241" spans="1:27" x14ac:dyDescent="0.3">
      <c r="A241" s="263">
        <v>522897</v>
      </c>
      <c r="B241" s="268" t="s">
        <v>918</v>
      </c>
      <c r="C241" s="263" t="s">
        <v>4121</v>
      </c>
      <c r="D241" s="263" t="s">
        <v>4121</v>
      </c>
      <c r="E241" s="263" t="s">
        <v>4121</v>
      </c>
      <c r="F241" s="263" t="s">
        <v>4121</v>
      </c>
      <c r="G241" s="263" t="s">
        <v>4121</v>
      </c>
      <c r="H241" s="263" t="s">
        <v>4121</v>
      </c>
      <c r="I241" s="263" t="s">
        <v>4121</v>
      </c>
      <c r="J241" s="263" t="s">
        <v>4121</v>
      </c>
      <c r="K241" s="263" t="s">
        <v>4121</v>
      </c>
      <c r="L241" s="263" t="s">
        <v>4121</v>
      </c>
      <c r="M241" s="263" t="s">
        <v>4121</v>
      </c>
      <c r="N241" s="263" t="s">
        <v>4121</v>
      </c>
      <c r="O241" s="263" t="s">
        <v>4121</v>
      </c>
      <c r="P241" s="263" t="s">
        <v>4121</v>
      </c>
      <c r="Q241" s="263" t="s">
        <v>4121</v>
      </c>
      <c r="R241" s="263" t="s">
        <v>4121</v>
      </c>
      <c r="S241" s="263" t="s">
        <v>4121</v>
      </c>
      <c r="T241" s="263" t="s">
        <v>4121</v>
      </c>
      <c r="U241" s="263" t="s">
        <v>4121</v>
      </c>
      <c r="V241" s="263" t="s">
        <v>4121</v>
      </c>
      <c r="W241" s="263" t="s">
        <v>4121</v>
      </c>
      <c r="X241" s="263" t="s">
        <v>4121</v>
      </c>
      <c r="Y241" s="263" t="s">
        <v>4121</v>
      </c>
      <c r="Z241" s="263" t="s">
        <v>4121</v>
      </c>
      <c r="AA241" s="263" t="s">
        <v>4121</v>
      </c>
    </row>
    <row r="242" spans="1:27" x14ac:dyDescent="0.3">
      <c r="A242" s="263">
        <v>514579</v>
      </c>
      <c r="B242" s="268" t="s">
        <v>918</v>
      </c>
      <c r="C242" s="263" t="s">
        <v>4121</v>
      </c>
      <c r="D242" s="263" t="s">
        <v>4121</v>
      </c>
      <c r="E242" s="263" t="s">
        <v>4121</v>
      </c>
      <c r="F242" s="263" t="s">
        <v>4121</v>
      </c>
      <c r="G242" s="263" t="s">
        <v>4121</v>
      </c>
      <c r="H242" s="263" t="s">
        <v>4121</v>
      </c>
      <c r="I242" s="263" t="s">
        <v>4121</v>
      </c>
      <c r="J242" s="263" t="s">
        <v>4121</v>
      </c>
      <c r="K242" s="263" t="s">
        <v>4121</v>
      </c>
      <c r="L242" s="263" t="s">
        <v>4121</v>
      </c>
      <c r="M242" s="263" t="s">
        <v>4121</v>
      </c>
      <c r="N242" s="263" t="s">
        <v>4121</v>
      </c>
      <c r="O242" s="263" t="s">
        <v>4121</v>
      </c>
      <c r="P242" s="263" t="s">
        <v>4121</v>
      </c>
      <c r="Q242" s="263" t="s">
        <v>4121</v>
      </c>
      <c r="R242" s="263" t="s">
        <v>4121</v>
      </c>
      <c r="S242" s="263" t="s">
        <v>4121</v>
      </c>
      <c r="T242" s="263" t="s">
        <v>4121</v>
      </c>
      <c r="U242" s="263" t="s">
        <v>4121</v>
      </c>
      <c r="V242" s="263" t="s">
        <v>4121</v>
      </c>
      <c r="W242" s="263" t="s">
        <v>4121</v>
      </c>
      <c r="X242" s="263" t="s">
        <v>4121</v>
      </c>
      <c r="Y242" s="263" t="s">
        <v>4121</v>
      </c>
      <c r="Z242" s="263" t="s">
        <v>4121</v>
      </c>
      <c r="AA242" s="263" t="s">
        <v>4121</v>
      </c>
    </row>
    <row r="243" spans="1:27" x14ac:dyDescent="0.3">
      <c r="A243" s="263">
        <v>515754</v>
      </c>
      <c r="B243" s="268" t="s">
        <v>918</v>
      </c>
      <c r="C243" s="263" t="s">
        <v>4121</v>
      </c>
      <c r="D243" s="263" t="s">
        <v>4121</v>
      </c>
      <c r="E243" s="263" t="s">
        <v>4121</v>
      </c>
      <c r="F243" s="263" t="s">
        <v>4121</v>
      </c>
      <c r="G243" s="263" t="s">
        <v>4121</v>
      </c>
      <c r="H243" s="263" t="s">
        <v>4121</v>
      </c>
      <c r="I243" s="263" t="s">
        <v>4121</v>
      </c>
      <c r="J243" s="263" t="s">
        <v>4121</v>
      </c>
      <c r="K243" s="263" t="s">
        <v>4121</v>
      </c>
      <c r="L243" s="263" t="s">
        <v>4121</v>
      </c>
      <c r="M243" s="263" t="s">
        <v>4121</v>
      </c>
      <c r="N243" s="263" t="s">
        <v>4121</v>
      </c>
      <c r="O243" s="263" t="s">
        <v>4121</v>
      </c>
      <c r="P243" s="263" t="s">
        <v>4121</v>
      </c>
      <c r="Q243" s="263" t="s">
        <v>4121</v>
      </c>
      <c r="R243" s="263" t="s">
        <v>4121</v>
      </c>
      <c r="S243" s="263" t="s">
        <v>4121</v>
      </c>
      <c r="T243" s="263" t="s">
        <v>4121</v>
      </c>
      <c r="U243" s="263" t="s">
        <v>4121</v>
      </c>
      <c r="V243" s="263" t="s">
        <v>4121</v>
      </c>
      <c r="W243" s="263" t="s">
        <v>4121</v>
      </c>
      <c r="X243" s="263" t="s">
        <v>4121</v>
      </c>
      <c r="Y243" s="263" t="s">
        <v>4121</v>
      </c>
      <c r="Z243" s="263" t="s">
        <v>4121</v>
      </c>
      <c r="AA243" s="263" t="s">
        <v>4121</v>
      </c>
    </row>
    <row r="244" spans="1:27" x14ac:dyDescent="0.3">
      <c r="A244" s="263">
        <v>516397</v>
      </c>
      <c r="B244" s="268" t="s">
        <v>918</v>
      </c>
      <c r="C244" s="263" t="s">
        <v>4121</v>
      </c>
      <c r="D244" s="263" t="s">
        <v>4121</v>
      </c>
      <c r="E244" s="263" t="s">
        <v>4121</v>
      </c>
      <c r="F244" s="263" t="s">
        <v>4121</v>
      </c>
      <c r="G244" s="263" t="s">
        <v>4121</v>
      </c>
      <c r="H244" s="263" t="s">
        <v>4121</v>
      </c>
      <c r="I244" s="263" t="s">
        <v>4121</v>
      </c>
      <c r="J244" s="263" t="s">
        <v>4121</v>
      </c>
      <c r="K244" s="263" t="s">
        <v>4121</v>
      </c>
      <c r="L244" s="263" t="s">
        <v>4121</v>
      </c>
      <c r="M244" s="263" t="s">
        <v>4121</v>
      </c>
      <c r="N244" s="263" t="s">
        <v>4121</v>
      </c>
      <c r="O244" s="263" t="s">
        <v>4121</v>
      </c>
      <c r="P244" s="263" t="s">
        <v>4121</v>
      </c>
      <c r="Q244" s="263" t="s">
        <v>4121</v>
      </c>
      <c r="R244" s="263" t="s">
        <v>4121</v>
      </c>
      <c r="S244" s="263" t="s">
        <v>4121</v>
      </c>
      <c r="T244" s="263" t="s">
        <v>4121</v>
      </c>
      <c r="U244" s="263" t="s">
        <v>4121</v>
      </c>
      <c r="V244" s="263" t="s">
        <v>4121</v>
      </c>
      <c r="W244" s="263" t="s">
        <v>4121</v>
      </c>
      <c r="X244" s="263" t="s">
        <v>4121</v>
      </c>
      <c r="Y244" s="263" t="s">
        <v>4121</v>
      </c>
      <c r="Z244" s="263" t="s">
        <v>4121</v>
      </c>
      <c r="AA244" s="263" t="s">
        <v>4121</v>
      </c>
    </row>
    <row r="245" spans="1:27" x14ac:dyDescent="0.3">
      <c r="A245" s="263">
        <v>517248</v>
      </c>
      <c r="B245" s="268" t="s">
        <v>918</v>
      </c>
      <c r="C245" s="263" t="s">
        <v>4121</v>
      </c>
      <c r="D245" s="263" t="s">
        <v>4121</v>
      </c>
      <c r="E245" s="263" t="s">
        <v>4121</v>
      </c>
      <c r="F245" s="263" t="s">
        <v>4121</v>
      </c>
      <c r="G245" s="263" t="s">
        <v>4121</v>
      </c>
      <c r="H245" s="263" t="s">
        <v>4121</v>
      </c>
      <c r="I245" s="263" t="s">
        <v>4121</v>
      </c>
      <c r="J245" s="263" t="s">
        <v>4121</v>
      </c>
      <c r="K245" s="263" t="s">
        <v>4121</v>
      </c>
      <c r="L245" s="263" t="s">
        <v>4121</v>
      </c>
      <c r="M245" s="263" t="s">
        <v>4121</v>
      </c>
      <c r="N245" s="263" t="s">
        <v>4121</v>
      </c>
      <c r="O245" s="263" t="s">
        <v>4121</v>
      </c>
      <c r="P245" s="263" t="s">
        <v>4121</v>
      </c>
      <c r="Q245" s="263" t="s">
        <v>4121</v>
      </c>
      <c r="R245" s="263" t="s">
        <v>4121</v>
      </c>
      <c r="S245" s="263" t="s">
        <v>4121</v>
      </c>
      <c r="T245" s="263" t="s">
        <v>4121</v>
      </c>
      <c r="U245" s="263" t="s">
        <v>4121</v>
      </c>
      <c r="V245" s="263" t="s">
        <v>4121</v>
      </c>
      <c r="W245" s="263" t="s">
        <v>4121</v>
      </c>
      <c r="X245" s="263" t="s">
        <v>4121</v>
      </c>
      <c r="Y245" s="263" t="s">
        <v>4121</v>
      </c>
      <c r="Z245" s="263" t="s">
        <v>4121</v>
      </c>
      <c r="AA245" s="263" t="s">
        <v>4121</v>
      </c>
    </row>
    <row r="246" spans="1:27" x14ac:dyDescent="0.3">
      <c r="A246" s="263">
        <v>517274</v>
      </c>
      <c r="B246" s="268" t="s">
        <v>918</v>
      </c>
      <c r="C246" s="263" t="s">
        <v>4121</v>
      </c>
      <c r="D246" s="263" t="s">
        <v>4121</v>
      </c>
      <c r="E246" s="263" t="s">
        <v>4121</v>
      </c>
      <c r="F246" s="263" t="s">
        <v>4121</v>
      </c>
      <c r="G246" s="263" t="s">
        <v>4121</v>
      </c>
      <c r="H246" s="263" t="s">
        <v>4121</v>
      </c>
      <c r="I246" s="263" t="s">
        <v>4121</v>
      </c>
      <c r="J246" s="263" t="s">
        <v>4121</v>
      </c>
      <c r="K246" s="263" t="s">
        <v>4121</v>
      </c>
      <c r="L246" s="263" t="s">
        <v>4121</v>
      </c>
      <c r="M246" s="263" t="s">
        <v>4121</v>
      </c>
      <c r="N246" s="263" t="s">
        <v>4121</v>
      </c>
      <c r="O246" s="263" t="s">
        <v>4121</v>
      </c>
      <c r="P246" s="263" t="s">
        <v>4121</v>
      </c>
      <c r="Q246" s="263" t="s">
        <v>4121</v>
      </c>
      <c r="R246" s="263" t="s">
        <v>4121</v>
      </c>
      <c r="S246" s="263" t="s">
        <v>4121</v>
      </c>
      <c r="T246" s="263" t="s">
        <v>4121</v>
      </c>
      <c r="U246" s="263" t="s">
        <v>4121</v>
      </c>
      <c r="V246" s="263" t="s">
        <v>4121</v>
      </c>
      <c r="W246" s="263" t="s">
        <v>4121</v>
      </c>
      <c r="X246" s="263" t="s">
        <v>4121</v>
      </c>
      <c r="Y246" s="263" t="s">
        <v>4121</v>
      </c>
      <c r="Z246" s="263" t="s">
        <v>4121</v>
      </c>
      <c r="AA246" s="263" t="s">
        <v>4121</v>
      </c>
    </row>
    <row r="247" spans="1:27" x14ac:dyDescent="0.3">
      <c r="A247" s="263">
        <v>517301</v>
      </c>
      <c r="B247" s="268" t="s">
        <v>918</v>
      </c>
      <c r="C247" s="263" t="s">
        <v>4121</v>
      </c>
      <c r="D247" s="263" t="s">
        <v>4121</v>
      </c>
      <c r="E247" s="263" t="s">
        <v>4121</v>
      </c>
      <c r="F247" s="263" t="s">
        <v>4121</v>
      </c>
      <c r="G247" s="263" t="s">
        <v>4121</v>
      </c>
      <c r="H247" s="263" t="s">
        <v>4121</v>
      </c>
      <c r="I247" s="263" t="s">
        <v>4121</v>
      </c>
      <c r="J247" s="263" t="s">
        <v>4121</v>
      </c>
      <c r="K247" s="263" t="s">
        <v>4121</v>
      </c>
      <c r="L247" s="263" t="s">
        <v>4121</v>
      </c>
      <c r="M247" s="263" t="s">
        <v>4121</v>
      </c>
      <c r="N247" s="263" t="s">
        <v>4121</v>
      </c>
      <c r="O247" s="263" t="s">
        <v>4121</v>
      </c>
      <c r="P247" s="263" t="s">
        <v>4121</v>
      </c>
      <c r="Q247" s="263" t="s">
        <v>4121</v>
      </c>
      <c r="R247" s="263" t="s">
        <v>4121</v>
      </c>
      <c r="S247" s="263" t="s">
        <v>4121</v>
      </c>
      <c r="T247" s="263" t="s">
        <v>4121</v>
      </c>
      <c r="U247" s="263" t="s">
        <v>4121</v>
      </c>
      <c r="V247" s="263" t="s">
        <v>4121</v>
      </c>
      <c r="W247" s="263" t="s">
        <v>4121</v>
      </c>
      <c r="X247" s="263" t="s">
        <v>4121</v>
      </c>
      <c r="Y247" s="263" t="s">
        <v>4121</v>
      </c>
      <c r="Z247" s="263" t="s">
        <v>4121</v>
      </c>
      <c r="AA247" s="263" t="s">
        <v>4121</v>
      </c>
    </row>
    <row r="248" spans="1:27" x14ac:dyDescent="0.3">
      <c r="A248" s="263">
        <v>517361</v>
      </c>
      <c r="B248" s="268" t="s">
        <v>918</v>
      </c>
      <c r="C248" s="263" t="s">
        <v>4121</v>
      </c>
      <c r="D248" s="263" t="s">
        <v>4121</v>
      </c>
      <c r="E248" s="263" t="s">
        <v>4121</v>
      </c>
      <c r="F248" s="263" t="s">
        <v>4121</v>
      </c>
      <c r="G248" s="263" t="s">
        <v>4121</v>
      </c>
      <c r="H248" s="263" t="s">
        <v>4121</v>
      </c>
      <c r="I248" s="263" t="s">
        <v>4121</v>
      </c>
      <c r="J248" s="263" t="s">
        <v>4121</v>
      </c>
      <c r="K248" s="263" t="s">
        <v>4121</v>
      </c>
      <c r="L248" s="263" t="s">
        <v>4121</v>
      </c>
      <c r="M248" s="263" t="s">
        <v>4121</v>
      </c>
      <c r="N248" s="263" t="s">
        <v>4121</v>
      </c>
      <c r="O248" s="263" t="s">
        <v>4121</v>
      </c>
      <c r="P248" s="263" t="s">
        <v>4121</v>
      </c>
      <c r="Q248" s="263" t="s">
        <v>4121</v>
      </c>
      <c r="R248" s="263" t="s">
        <v>4121</v>
      </c>
      <c r="S248" s="263" t="s">
        <v>4121</v>
      </c>
      <c r="T248" s="263" t="s">
        <v>4121</v>
      </c>
      <c r="U248" s="263" t="s">
        <v>4121</v>
      </c>
      <c r="V248" s="263" t="s">
        <v>4121</v>
      </c>
      <c r="W248" s="263" t="s">
        <v>4121</v>
      </c>
      <c r="X248" s="263" t="s">
        <v>4121</v>
      </c>
      <c r="Y248" s="263" t="s">
        <v>4121</v>
      </c>
      <c r="Z248" s="263" t="s">
        <v>4121</v>
      </c>
      <c r="AA248" s="263" t="s">
        <v>4121</v>
      </c>
    </row>
    <row r="249" spans="1:27" x14ac:dyDescent="0.3">
      <c r="A249" s="263">
        <v>517394</v>
      </c>
      <c r="B249" s="268" t="s">
        <v>918</v>
      </c>
      <c r="C249" s="263" t="s">
        <v>4121</v>
      </c>
      <c r="D249" s="263" t="s">
        <v>4121</v>
      </c>
      <c r="E249" s="263" t="s">
        <v>4121</v>
      </c>
      <c r="F249" s="263" t="s">
        <v>4121</v>
      </c>
      <c r="G249" s="263" t="s">
        <v>4121</v>
      </c>
      <c r="H249" s="263" t="s">
        <v>4121</v>
      </c>
      <c r="I249" s="263" t="s">
        <v>4121</v>
      </c>
      <c r="J249" s="263" t="s">
        <v>4121</v>
      </c>
      <c r="K249" s="263" t="s">
        <v>4121</v>
      </c>
      <c r="L249" s="263" t="s">
        <v>4121</v>
      </c>
      <c r="M249" s="263" t="s">
        <v>4121</v>
      </c>
      <c r="N249" s="263" t="s">
        <v>4121</v>
      </c>
      <c r="O249" s="263" t="s">
        <v>4121</v>
      </c>
      <c r="P249" s="263" t="s">
        <v>4121</v>
      </c>
      <c r="Q249" s="263" t="s">
        <v>4121</v>
      </c>
      <c r="R249" s="263" t="s">
        <v>4121</v>
      </c>
      <c r="S249" s="263" t="s">
        <v>4121</v>
      </c>
      <c r="T249" s="263" t="s">
        <v>4121</v>
      </c>
      <c r="U249" s="263" t="s">
        <v>4121</v>
      </c>
      <c r="V249" s="263" t="s">
        <v>4121</v>
      </c>
      <c r="W249" s="263" t="s">
        <v>4121</v>
      </c>
      <c r="X249" s="263" t="s">
        <v>4121</v>
      </c>
      <c r="Y249" s="263" t="s">
        <v>4121</v>
      </c>
      <c r="Z249" s="263" t="s">
        <v>4121</v>
      </c>
      <c r="AA249" s="263" t="s">
        <v>4121</v>
      </c>
    </row>
    <row r="250" spans="1:27" x14ac:dyDescent="0.3">
      <c r="A250" s="263">
        <v>517566</v>
      </c>
      <c r="B250" s="268" t="s">
        <v>918</v>
      </c>
      <c r="C250" s="263" t="s">
        <v>4121</v>
      </c>
      <c r="D250" s="263" t="s">
        <v>4121</v>
      </c>
      <c r="E250" s="263" t="s">
        <v>4121</v>
      </c>
      <c r="F250" s="263" t="s">
        <v>4121</v>
      </c>
      <c r="G250" s="263" t="s">
        <v>4121</v>
      </c>
      <c r="H250" s="263" t="s">
        <v>4121</v>
      </c>
      <c r="I250" s="263" t="s">
        <v>4121</v>
      </c>
      <c r="J250" s="263" t="s">
        <v>4121</v>
      </c>
      <c r="K250" s="263" t="s">
        <v>4121</v>
      </c>
      <c r="L250" s="263" t="s">
        <v>4121</v>
      </c>
      <c r="M250" s="263" t="s">
        <v>4121</v>
      </c>
      <c r="N250" s="263" t="s">
        <v>4121</v>
      </c>
      <c r="O250" s="263" t="s">
        <v>4121</v>
      </c>
      <c r="P250" s="263" t="s">
        <v>4121</v>
      </c>
      <c r="Q250" s="263" t="s">
        <v>4121</v>
      </c>
      <c r="R250" s="263" t="s">
        <v>4121</v>
      </c>
      <c r="S250" s="263" t="s">
        <v>4121</v>
      </c>
      <c r="T250" s="263" t="s">
        <v>4121</v>
      </c>
      <c r="U250" s="263" t="s">
        <v>4121</v>
      </c>
      <c r="V250" s="263" t="s">
        <v>4121</v>
      </c>
      <c r="W250" s="263" t="s">
        <v>4121</v>
      </c>
      <c r="X250" s="263" t="s">
        <v>4121</v>
      </c>
      <c r="Y250" s="263" t="s">
        <v>4121</v>
      </c>
      <c r="Z250" s="263" t="s">
        <v>4121</v>
      </c>
      <c r="AA250" s="263" t="s">
        <v>4121</v>
      </c>
    </row>
    <row r="251" spans="1:27" x14ac:dyDescent="0.3">
      <c r="A251" s="263">
        <v>518032</v>
      </c>
      <c r="B251" s="268" t="s">
        <v>918</v>
      </c>
      <c r="C251" s="263" t="s">
        <v>4121</v>
      </c>
      <c r="D251" s="263" t="s">
        <v>4121</v>
      </c>
      <c r="E251" s="263" t="s">
        <v>4121</v>
      </c>
      <c r="F251" s="263" t="s">
        <v>4121</v>
      </c>
      <c r="G251" s="263" t="s">
        <v>4121</v>
      </c>
      <c r="H251" s="263" t="s">
        <v>4121</v>
      </c>
      <c r="I251" s="263" t="s">
        <v>4121</v>
      </c>
      <c r="J251" s="263" t="s">
        <v>4121</v>
      </c>
      <c r="K251" s="263" t="s">
        <v>4121</v>
      </c>
      <c r="L251" s="263" t="s">
        <v>4121</v>
      </c>
      <c r="M251" s="263" t="s">
        <v>4121</v>
      </c>
      <c r="N251" s="263" t="s">
        <v>4121</v>
      </c>
      <c r="O251" s="263" t="s">
        <v>4121</v>
      </c>
      <c r="P251" s="263" t="s">
        <v>4121</v>
      </c>
      <c r="Q251" s="263" t="s">
        <v>4121</v>
      </c>
      <c r="R251" s="263" t="s">
        <v>4121</v>
      </c>
      <c r="S251" s="263" t="s">
        <v>4121</v>
      </c>
      <c r="T251" s="263" t="s">
        <v>4121</v>
      </c>
      <c r="U251" s="263" t="s">
        <v>4121</v>
      </c>
      <c r="V251" s="263" t="s">
        <v>4121</v>
      </c>
      <c r="W251" s="263" t="s">
        <v>4121</v>
      </c>
      <c r="X251" s="263" t="s">
        <v>4121</v>
      </c>
      <c r="Y251" s="263" t="s">
        <v>4121</v>
      </c>
      <c r="Z251" s="263" t="s">
        <v>4121</v>
      </c>
      <c r="AA251" s="263" t="s">
        <v>4121</v>
      </c>
    </row>
    <row r="252" spans="1:27" x14ac:dyDescent="0.3">
      <c r="A252" s="263">
        <v>518442</v>
      </c>
      <c r="B252" s="268" t="s">
        <v>918</v>
      </c>
      <c r="C252" s="263" t="s">
        <v>4121</v>
      </c>
      <c r="D252" s="263" t="s">
        <v>4121</v>
      </c>
      <c r="E252" s="263" t="s">
        <v>4121</v>
      </c>
      <c r="F252" s="263" t="s">
        <v>4121</v>
      </c>
      <c r="G252" s="263" t="s">
        <v>4121</v>
      </c>
      <c r="H252" s="263" t="s">
        <v>4121</v>
      </c>
      <c r="I252" s="263" t="s">
        <v>4121</v>
      </c>
      <c r="J252" s="263" t="s">
        <v>4121</v>
      </c>
      <c r="K252" s="263" t="s">
        <v>4121</v>
      </c>
      <c r="L252" s="263" t="s">
        <v>4121</v>
      </c>
      <c r="M252" s="263" t="s">
        <v>4121</v>
      </c>
      <c r="N252" s="263" t="s">
        <v>4121</v>
      </c>
      <c r="O252" s="263" t="s">
        <v>4121</v>
      </c>
      <c r="P252" s="263" t="s">
        <v>4121</v>
      </c>
      <c r="Q252" s="263" t="s">
        <v>4121</v>
      </c>
      <c r="R252" s="263" t="s">
        <v>4121</v>
      </c>
      <c r="S252" s="263" t="s">
        <v>4121</v>
      </c>
      <c r="T252" s="263" t="s">
        <v>4121</v>
      </c>
      <c r="U252" s="263" t="s">
        <v>4121</v>
      </c>
      <c r="V252" s="263" t="s">
        <v>4121</v>
      </c>
      <c r="W252" s="263" t="s">
        <v>4121</v>
      </c>
      <c r="X252" s="263" t="s">
        <v>4121</v>
      </c>
      <c r="Y252" s="263" t="s">
        <v>4121</v>
      </c>
      <c r="Z252" s="263" t="s">
        <v>4121</v>
      </c>
      <c r="AA252" s="263" t="s">
        <v>4121</v>
      </c>
    </row>
    <row r="253" spans="1:27" x14ac:dyDescent="0.3">
      <c r="A253" s="263">
        <v>518697</v>
      </c>
      <c r="B253" s="268" t="s">
        <v>918</v>
      </c>
      <c r="C253" s="263" t="s">
        <v>4121</v>
      </c>
      <c r="D253" s="263" t="s">
        <v>4121</v>
      </c>
      <c r="E253" s="263" t="s">
        <v>4121</v>
      </c>
      <c r="F253" s="263" t="s">
        <v>4121</v>
      </c>
      <c r="G253" s="263" t="s">
        <v>4121</v>
      </c>
      <c r="H253" s="263" t="s">
        <v>4121</v>
      </c>
      <c r="I253" s="263" t="s">
        <v>4121</v>
      </c>
      <c r="J253" s="263" t="s">
        <v>4121</v>
      </c>
      <c r="K253" s="263" t="s">
        <v>4121</v>
      </c>
      <c r="L253" s="263" t="s">
        <v>4121</v>
      </c>
      <c r="M253" s="263" t="s">
        <v>4121</v>
      </c>
      <c r="N253" s="263" t="s">
        <v>4121</v>
      </c>
      <c r="O253" s="263" t="s">
        <v>4121</v>
      </c>
      <c r="P253" s="263" t="s">
        <v>4121</v>
      </c>
      <c r="Q253" s="263" t="s">
        <v>4121</v>
      </c>
      <c r="R253" s="263" t="s">
        <v>4121</v>
      </c>
      <c r="S253" s="263" t="s">
        <v>4121</v>
      </c>
      <c r="T253" s="263" t="s">
        <v>4121</v>
      </c>
      <c r="U253" s="263" t="s">
        <v>4121</v>
      </c>
      <c r="V253" s="263" t="s">
        <v>4121</v>
      </c>
      <c r="W253" s="263" t="s">
        <v>4121</v>
      </c>
      <c r="X253" s="263" t="s">
        <v>4121</v>
      </c>
      <c r="Y253" s="263" t="s">
        <v>4121</v>
      </c>
      <c r="Z253" s="263" t="s">
        <v>4121</v>
      </c>
      <c r="AA253" s="263" t="s">
        <v>4121</v>
      </c>
    </row>
    <row r="254" spans="1:27" x14ac:dyDescent="0.3">
      <c r="A254" s="263">
        <v>518842</v>
      </c>
      <c r="B254" s="268" t="s">
        <v>918</v>
      </c>
      <c r="C254" s="263" t="s">
        <v>4121</v>
      </c>
      <c r="D254" s="263" t="s">
        <v>4121</v>
      </c>
      <c r="E254" s="263" t="s">
        <v>4121</v>
      </c>
      <c r="F254" s="263" t="s">
        <v>4121</v>
      </c>
      <c r="G254" s="263" t="s">
        <v>4121</v>
      </c>
      <c r="H254" s="263" t="s">
        <v>4121</v>
      </c>
      <c r="I254" s="263" t="s">
        <v>4121</v>
      </c>
      <c r="J254" s="263" t="s">
        <v>4121</v>
      </c>
      <c r="K254" s="263" t="s">
        <v>4121</v>
      </c>
      <c r="L254" s="263" t="s">
        <v>4121</v>
      </c>
      <c r="M254" s="263" t="s">
        <v>4121</v>
      </c>
      <c r="N254" s="263" t="s">
        <v>4121</v>
      </c>
      <c r="O254" s="263" t="s">
        <v>4121</v>
      </c>
      <c r="P254" s="263" t="s">
        <v>4121</v>
      </c>
      <c r="Q254" s="263" t="s">
        <v>4121</v>
      </c>
      <c r="R254" s="263" t="s">
        <v>4121</v>
      </c>
      <c r="S254" s="263" t="s">
        <v>4121</v>
      </c>
      <c r="T254" s="263" t="s">
        <v>4121</v>
      </c>
      <c r="U254" s="263" t="s">
        <v>4121</v>
      </c>
      <c r="V254" s="263" t="s">
        <v>4121</v>
      </c>
      <c r="W254" s="263" t="s">
        <v>4121</v>
      </c>
      <c r="X254" s="263" t="s">
        <v>4121</v>
      </c>
      <c r="Y254" s="263" t="s">
        <v>4121</v>
      </c>
      <c r="Z254" s="263" t="s">
        <v>4121</v>
      </c>
      <c r="AA254" s="263" t="s">
        <v>4121</v>
      </c>
    </row>
    <row r="255" spans="1:27" x14ac:dyDescent="0.3">
      <c r="A255" s="263">
        <v>518889</v>
      </c>
      <c r="B255" s="268" t="s">
        <v>918</v>
      </c>
      <c r="C255" s="263" t="s">
        <v>4121</v>
      </c>
      <c r="D255" s="263" t="s">
        <v>4121</v>
      </c>
      <c r="E255" s="263" t="s">
        <v>4121</v>
      </c>
      <c r="F255" s="263" t="s">
        <v>4121</v>
      </c>
      <c r="G255" s="263" t="s">
        <v>4121</v>
      </c>
      <c r="H255" s="263" t="s">
        <v>4121</v>
      </c>
      <c r="I255" s="263" t="s">
        <v>4121</v>
      </c>
      <c r="J255" s="263" t="s">
        <v>4121</v>
      </c>
      <c r="K255" s="263" t="s">
        <v>4121</v>
      </c>
      <c r="L255" s="263" t="s">
        <v>4121</v>
      </c>
      <c r="M255" s="263" t="s">
        <v>4121</v>
      </c>
      <c r="N255" s="263" t="s">
        <v>4121</v>
      </c>
      <c r="O255" s="263" t="s">
        <v>4121</v>
      </c>
      <c r="P255" s="263" t="s">
        <v>4121</v>
      </c>
      <c r="Q255" s="263" t="s">
        <v>4121</v>
      </c>
      <c r="R255" s="263" t="s">
        <v>4121</v>
      </c>
      <c r="S255" s="263" t="s">
        <v>4121</v>
      </c>
      <c r="T255" s="263" t="s">
        <v>4121</v>
      </c>
      <c r="U255" s="263" t="s">
        <v>4121</v>
      </c>
      <c r="V255" s="263" t="s">
        <v>4121</v>
      </c>
      <c r="W255" s="263" t="s">
        <v>4121</v>
      </c>
      <c r="X255" s="263" t="s">
        <v>4121</v>
      </c>
      <c r="Y255" s="263" t="s">
        <v>4121</v>
      </c>
      <c r="Z255" s="263" t="s">
        <v>4121</v>
      </c>
      <c r="AA255" s="263" t="s">
        <v>4121</v>
      </c>
    </row>
    <row r="256" spans="1:27" x14ac:dyDescent="0.3">
      <c r="A256" s="263">
        <v>518922</v>
      </c>
      <c r="B256" s="268" t="s">
        <v>918</v>
      </c>
      <c r="C256" s="263" t="s">
        <v>4121</v>
      </c>
      <c r="D256" s="263" t="s">
        <v>4121</v>
      </c>
      <c r="E256" s="263" t="s">
        <v>4121</v>
      </c>
      <c r="F256" s="263" t="s">
        <v>4121</v>
      </c>
      <c r="G256" s="263" t="s">
        <v>4121</v>
      </c>
      <c r="H256" s="263" t="s">
        <v>4121</v>
      </c>
      <c r="I256" s="263" t="s">
        <v>4121</v>
      </c>
      <c r="J256" s="263" t="s">
        <v>4121</v>
      </c>
      <c r="K256" s="263" t="s">
        <v>4121</v>
      </c>
      <c r="L256" s="263" t="s">
        <v>4121</v>
      </c>
      <c r="M256" s="263" t="s">
        <v>4121</v>
      </c>
      <c r="N256" s="263" t="s">
        <v>4121</v>
      </c>
      <c r="O256" s="263" t="s">
        <v>4121</v>
      </c>
      <c r="P256" s="263" t="s">
        <v>4121</v>
      </c>
      <c r="Q256" s="263" t="s">
        <v>4121</v>
      </c>
      <c r="R256" s="263" t="s">
        <v>4121</v>
      </c>
      <c r="S256" s="263" t="s">
        <v>4121</v>
      </c>
      <c r="T256" s="263" t="s">
        <v>4121</v>
      </c>
      <c r="U256" s="263" t="s">
        <v>4121</v>
      </c>
      <c r="V256" s="263" t="s">
        <v>4121</v>
      </c>
      <c r="W256" s="263" t="s">
        <v>4121</v>
      </c>
      <c r="X256" s="263" t="s">
        <v>4121</v>
      </c>
      <c r="Y256" s="263" t="s">
        <v>4121</v>
      </c>
      <c r="Z256" s="263" t="s">
        <v>4121</v>
      </c>
      <c r="AA256" s="263" t="s">
        <v>4121</v>
      </c>
    </row>
    <row r="257" spans="1:27" x14ac:dyDescent="0.3">
      <c r="A257" s="263">
        <v>519156</v>
      </c>
      <c r="B257" s="268" t="s">
        <v>918</v>
      </c>
      <c r="C257" s="263" t="s">
        <v>4121</v>
      </c>
      <c r="D257" s="263" t="s">
        <v>4121</v>
      </c>
      <c r="E257" s="263" t="s">
        <v>4121</v>
      </c>
      <c r="F257" s="263" t="s">
        <v>4121</v>
      </c>
      <c r="G257" s="263" t="s">
        <v>4121</v>
      </c>
      <c r="H257" s="263" t="s">
        <v>4121</v>
      </c>
      <c r="I257" s="263" t="s">
        <v>4121</v>
      </c>
      <c r="J257" s="263" t="s">
        <v>4121</v>
      </c>
      <c r="K257" s="263" t="s">
        <v>4121</v>
      </c>
      <c r="L257" s="263" t="s">
        <v>4121</v>
      </c>
      <c r="M257" s="263" t="s">
        <v>4121</v>
      </c>
      <c r="N257" s="263" t="s">
        <v>4121</v>
      </c>
      <c r="O257" s="263" t="s">
        <v>4121</v>
      </c>
      <c r="P257" s="263" t="s">
        <v>4121</v>
      </c>
      <c r="Q257" s="263" t="s">
        <v>4121</v>
      </c>
      <c r="R257" s="263" t="s">
        <v>4121</v>
      </c>
      <c r="S257" s="263" t="s">
        <v>4121</v>
      </c>
      <c r="T257" s="263" t="s">
        <v>4121</v>
      </c>
      <c r="U257" s="263" t="s">
        <v>4121</v>
      </c>
      <c r="V257" s="263" t="s">
        <v>4121</v>
      </c>
      <c r="W257" s="263" t="s">
        <v>4121</v>
      </c>
      <c r="X257" s="263" t="s">
        <v>4121</v>
      </c>
      <c r="Y257" s="263" t="s">
        <v>4121</v>
      </c>
      <c r="Z257" s="263" t="s">
        <v>4121</v>
      </c>
      <c r="AA257" s="263" t="s">
        <v>4121</v>
      </c>
    </row>
    <row r="258" spans="1:27" x14ac:dyDescent="0.3">
      <c r="A258" s="263">
        <v>519168</v>
      </c>
      <c r="B258" s="268" t="s">
        <v>918</v>
      </c>
      <c r="C258" s="263" t="s">
        <v>4121</v>
      </c>
      <c r="D258" s="263" t="s">
        <v>4121</v>
      </c>
      <c r="E258" s="263" t="s">
        <v>4121</v>
      </c>
      <c r="F258" s="263" t="s">
        <v>4121</v>
      </c>
      <c r="G258" s="263" t="s">
        <v>4121</v>
      </c>
      <c r="H258" s="263" t="s">
        <v>4121</v>
      </c>
      <c r="I258" s="263" t="s">
        <v>4121</v>
      </c>
      <c r="J258" s="263" t="s">
        <v>4121</v>
      </c>
      <c r="K258" s="263" t="s">
        <v>4121</v>
      </c>
      <c r="L258" s="263" t="s">
        <v>4121</v>
      </c>
      <c r="M258" s="263" t="s">
        <v>4121</v>
      </c>
      <c r="N258" s="263" t="s">
        <v>4121</v>
      </c>
      <c r="O258" s="263" t="s">
        <v>4121</v>
      </c>
      <c r="P258" s="263" t="s">
        <v>4121</v>
      </c>
      <c r="Q258" s="263" t="s">
        <v>4121</v>
      </c>
      <c r="R258" s="263" t="s">
        <v>4121</v>
      </c>
      <c r="S258" s="263" t="s">
        <v>4121</v>
      </c>
      <c r="T258" s="263" t="s">
        <v>4121</v>
      </c>
      <c r="U258" s="263" t="s">
        <v>4121</v>
      </c>
      <c r="V258" s="263" t="s">
        <v>4121</v>
      </c>
      <c r="W258" s="263" t="s">
        <v>4121</v>
      </c>
      <c r="X258" s="263" t="s">
        <v>4121</v>
      </c>
      <c r="Y258" s="263" t="s">
        <v>4121</v>
      </c>
      <c r="Z258" s="263" t="s">
        <v>4121</v>
      </c>
      <c r="AA258" s="263" t="s">
        <v>4121</v>
      </c>
    </row>
    <row r="259" spans="1:27" x14ac:dyDescent="0.3">
      <c r="A259" s="263">
        <v>519205</v>
      </c>
      <c r="B259" s="268" t="s">
        <v>918</v>
      </c>
      <c r="C259" s="263" t="s">
        <v>4121</v>
      </c>
      <c r="D259" s="263" t="s">
        <v>4121</v>
      </c>
      <c r="E259" s="263" t="s">
        <v>4121</v>
      </c>
      <c r="F259" s="263" t="s">
        <v>4121</v>
      </c>
      <c r="G259" s="263" t="s">
        <v>4121</v>
      </c>
      <c r="H259" s="263" t="s">
        <v>4121</v>
      </c>
      <c r="I259" s="263" t="s">
        <v>4121</v>
      </c>
      <c r="J259" s="263" t="s">
        <v>4121</v>
      </c>
      <c r="K259" s="263" t="s">
        <v>4121</v>
      </c>
      <c r="L259" s="263" t="s">
        <v>4121</v>
      </c>
      <c r="M259" s="263" t="s">
        <v>4121</v>
      </c>
      <c r="N259" s="263" t="s">
        <v>4121</v>
      </c>
      <c r="O259" s="263" t="s">
        <v>4121</v>
      </c>
      <c r="P259" s="263" t="s">
        <v>4121</v>
      </c>
      <c r="Q259" s="263" t="s">
        <v>4121</v>
      </c>
      <c r="R259" s="263" t="s">
        <v>4121</v>
      </c>
      <c r="S259" s="263" t="s">
        <v>4121</v>
      </c>
      <c r="T259" s="263" t="s">
        <v>4121</v>
      </c>
      <c r="U259" s="263" t="s">
        <v>4121</v>
      </c>
      <c r="V259" s="263" t="s">
        <v>4121</v>
      </c>
      <c r="W259" s="263" t="s">
        <v>4121</v>
      </c>
      <c r="X259" s="263" t="s">
        <v>4121</v>
      </c>
      <c r="Y259" s="263" t="s">
        <v>4121</v>
      </c>
      <c r="Z259" s="263" t="s">
        <v>4121</v>
      </c>
      <c r="AA259" s="263" t="s">
        <v>4121</v>
      </c>
    </row>
    <row r="260" spans="1:27" x14ac:dyDescent="0.3">
      <c r="A260" s="263">
        <v>519326</v>
      </c>
      <c r="B260" s="268" t="s">
        <v>918</v>
      </c>
      <c r="C260" s="263" t="s">
        <v>4121</v>
      </c>
      <c r="D260" s="263" t="s">
        <v>4121</v>
      </c>
      <c r="E260" s="263" t="s">
        <v>4121</v>
      </c>
      <c r="F260" s="263" t="s">
        <v>4121</v>
      </c>
      <c r="G260" s="263" t="s">
        <v>4121</v>
      </c>
      <c r="H260" s="263" t="s">
        <v>4121</v>
      </c>
      <c r="I260" s="263" t="s">
        <v>4121</v>
      </c>
      <c r="J260" s="263" t="s">
        <v>4121</v>
      </c>
      <c r="K260" s="263" t="s">
        <v>4121</v>
      </c>
      <c r="L260" s="263" t="s">
        <v>4121</v>
      </c>
      <c r="M260" s="263" t="s">
        <v>4121</v>
      </c>
      <c r="N260" s="263" t="s">
        <v>4121</v>
      </c>
      <c r="O260" s="263" t="s">
        <v>4121</v>
      </c>
      <c r="P260" s="263" t="s">
        <v>4121</v>
      </c>
      <c r="Q260" s="263" t="s">
        <v>4121</v>
      </c>
      <c r="R260" s="263" t="s">
        <v>4121</v>
      </c>
      <c r="S260" s="263" t="s">
        <v>4121</v>
      </c>
      <c r="T260" s="263" t="s">
        <v>4121</v>
      </c>
      <c r="U260" s="263" t="s">
        <v>4121</v>
      </c>
      <c r="V260" s="263" t="s">
        <v>4121</v>
      </c>
      <c r="W260" s="263" t="s">
        <v>4121</v>
      </c>
      <c r="X260" s="263" t="s">
        <v>4121</v>
      </c>
      <c r="Y260" s="263" t="s">
        <v>4121</v>
      </c>
      <c r="Z260" s="263" t="s">
        <v>4121</v>
      </c>
      <c r="AA260" s="263" t="s">
        <v>4121</v>
      </c>
    </row>
    <row r="261" spans="1:27" x14ac:dyDescent="0.3">
      <c r="A261" s="263">
        <v>519454</v>
      </c>
      <c r="B261" s="268" t="s">
        <v>918</v>
      </c>
      <c r="C261" s="263" t="s">
        <v>4121</v>
      </c>
      <c r="D261" s="263" t="s">
        <v>4121</v>
      </c>
      <c r="E261" s="263" t="s">
        <v>4121</v>
      </c>
      <c r="F261" s="263" t="s">
        <v>4121</v>
      </c>
      <c r="G261" s="263" t="s">
        <v>4121</v>
      </c>
      <c r="H261" s="263" t="s">
        <v>4121</v>
      </c>
      <c r="I261" s="263" t="s">
        <v>4121</v>
      </c>
      <c r="J261" s="263" t="s">
        <v>4121</v>
      </c>
      <c r="K261" s="263" t="s">
        <v>4121</v>
      </c>
      <c r="L261" s="263" t="s">
        <v>4121</v>
      </c>
      <c r="M261" s="263" t="s">
        <v>4121</v>
      </c>
      <c r="N261" s="263" t="s">
        <v>4121</v>
      </c>
      <c r="O261" s="263" t="s">
        <v>4121</v>
      </c>
      <c r="P261" s="263" t="s">
        <v>4121</v>
      </c>
      <c r="Q261" s="263" t="s">
        <v>4121</v>
      </c>
      <c r="R261" s="263" t="s">
        <v>4121</v>
      </c>
      <c r="S261" s="263" t="s">
        <v>4121</v>
      </c>
      <c r="T261" s="263" t="s">
        <v>4121</v>
      </c>
      <c r="U261" s="263" t="s">
        <v>4121</v>
      </c>
      <c r="V261" s="263" t="s">
        <v>4121</v>
      </c>
      <c r="W261" s="263" t="s">
        <v>4121</v>
      </c>
      <c r="X261" s="263" t="s">
        <v>4121</v>
      </c>
      <c r="Y261" s="263" t="s">
        <v>4121</v>
      </c>
      <c r="Z261" s="263" t="s">
        <v>4121</v>
      </c>
      <c r="AA261" s="263" t="s">
        <v>4121</v>
      </c>
    </row>
    <row r="262" spans="1:27" x14ac:dyDescent="0.3">
      <c r="A262" s="263">
        <v>519915</v>
      </c>
      <c r="B262" s="268" t="s">
        <v>918</v>
      </c>
      <c r="C262" s="263" t="s">
        <v>4121</v>
      </c>
      <c r="D262" s="263" t="s">
        <v>4121</v>
      </c>
      <c r="E262" s="263" t="s">
        <v>4121</v>
      </c>
      <c r="F262" s="263" t="s">
        <v>4121</v>
      </c>
      <c r="G262" s="263" t="s">
        <v>4121</v>
      </c>
      <c r="H262" s="263" t="s">
        <v>4121</v>
      </c>
      <c r="I262" s="263" t="s">
        <v>4121</v>
      </c>
      <c r="J262" s="263" t="s">
        <v>4121</v>
      </c>
      <c r="K262" s="263" t="s">
        <v>4121</v>
      </c>
      <c r="L262" s="263" t="s">
        <v>4121</v>
      </c>
      <c r="M262" s="263" t="s">
        <v>4121</v>
      </c>
      <c r="N262" s="263" t="s">
        <v>4121</v>
      </c>
      <c r="O262" s="263" t="s">
        <v>4121</v>
      </c>
      <c r="P262" s="263" t="s">
        <v>4121</v>
      </c>
      <c r="Q262" s="263" t="s">
        <v>4121</v>
      </c>
      <c r="R262" s="263" t="s">
        <v>4121</v>
      </c>
      <c r="S262" s="263" t="s">
        <v>4121</v>
      </c>
      <c r="T262" s="263" t="s">
        <v>4121</v>
      </c>
      <c r="U262" s="263" t="s">
        <v>4121</v>
      </c>
      <c r="V262" s="263" t="s">
        <v>4121</v>
      </c>
      <c r="W262" s="263" t="s">
        <v>4121</v>
      </c>
      <c r="X262" s="263" t="s">
        <v>4121</v>
      </c>
      <c r="Y262" s="263" t="s">
        <v>4121</v>
      </c>
      <c r="Z262" s="263" t="s">
        <v>4121</v>
      </c>
      <c r="AA262" s="263" t="s">
        <v>4121</v>
      </c>
    </row>
    <row r="263" spans="1:27" x14ac:dyDescent="0.3">
      <c r="A263" s="263">
        <v>520027</v>
      </c>
      <c r="B263" s="268" t="s">
        <v>918</v>
      </c>
      <c r="C263" s="263" t="s">
        <v>4121</v>
      </c>
      <c r="D263" s="263" t="s">
        <v>4121</v>
      </c>
      <c r="E263" s="263" t="s">
        <v>4121</v>
      </c>
      <c r="F263" s="263" t="s">
        <v>4121</v>
      </c>
      <c r="G263" s="263" t="s">
        <v>4121</v>
      </c>
      <c r="H263" s="263" t="s">
        <v>4121</v>
      </c>
      <c r="I263" s="263" t="s">
        <v>4121</v>
      </c>
      <c r="J263" s="263" t="s">
        <v>4121</v>
      </c>
      <c r="K263" s="263" t="s">
        <v>4121</v>
      </c>
      <c r="L263" s="263" t="s">
        <v>4121</v>
      </c>
      <c r="M263" s="263" t="s">
        <v>4121</v>
      </c>
      <c r="N263" s="263" t="s">
        <v>4121</v>
      </c>
      <c r="O263" s="263" t="s">
        <v>4121</v>
      </c>
      <c r="P263" s="263" t="s">
        <v>4121</v>
      </c>
      <c r="Q263" s="263" t="s">
        <v>4121</v>
      </c>
      <c r="R263" s="263" t="s">
        <v>4121</v>
      </c>
      <c r="S263" s="263" t="s">
        <v>4121</v>
      </c>
      <c r="T263" s="263" t="s">
        <v>4121</v>
      </c>
      <c r="U263" s="263" t="s">
        <v>4121</v>
      </c>
      <c r="V263" s="263" t="s">
        <v>4121</v>
      </c>
      <c r="W263" s="263" t="s">
        <v>4121</v>
      </c>
      <c r="X263" s="263" t="s">
        <v>4121</v>
      </c>
      <c r="Y263" s="263" t="s">
        <v>4121</v>
      </c>
      <c r="Z263" s="263" t="s">
        <v>4121</v>
      </c>
      <c r="AA263" s="263" t="s">
        <v>4121</v>
      </c>
    </row>
    <row r="264" spans="1:27" x14ac:dyDescent="0.3">
      <c r="A264" s="263">
        <v>520321</v>
      </c>
      <c r="B264" s="268" t="s">
        <v>918</v>
      </c>
      <c r="C264" s="263" t="s">
        <v>4121</v>
      </c>
      <c r="D264" s="263" t="s">
        <v>4121</v>
      </c>
      <c r="E264" s="263" t="s">
        <v>4121</v>
      </c>
      <c r="F264" s="263" t="s">
        <v>4121</v>
      </c>
      <c r="G264" s="263" t="s">
        <v>4121</v>
      </c>
      <c r="H264" s="263" t="s">
        <v>4121</v>
      </c>
      <c r="I264" s="263" t="s">
        <v>4121</v>
      </c>
      <c r="J264" s="263" t="s">
        <v>4121</v>
      </c>
      <c r="K264" s="263" t="s">
        <v>4121</v>
      </c>
      <c r="L264" s="263" t="s">
        <v>4121</v>
      </c>
      <c r="M264" s="263" t="s">
        <v>4121</v>
      </c>
      <c r="N264" s="263" t="s">
        <v>4121</v>
      </c>
      <c r="O264" s="263" t="s">
        <v>4121</v>
      </c>
      <c r="P264" s="263" t="s">
        <v>4121</v>
      </c>
      <c r="Q264" s="263" t="s">
        <v>4121</v>
      </c>
      <c r="R264" s="263" t="s">
        <v>4121</v>
      </c>
      <c r="S264" s="263" t="s">
        <v>4121</v>
      </c>
      <c r="T264" s="263" t="s">
        <v>4121</v>
      </c>
      <c r="U264" s="263" t="s">
        <v>4121</v>
      </c>
      <c r="V264" s="263" t="s">
        <v>4121</v>
      </c>
      <c r="W264" s="263" t="s">
        <v>4121</v>
      </c>
      <c r="X264" s="263" t="s">
        <v>4121</v>
      </c>
      <c r="Y264" s="263" t="s">
        <v>4121</v>
      </c>
      <c r="Z264" s="263" t="s">
        <v>4121</v>
      </c>
      <c r="AA264" s="263" t="s">
        <v>4121</v>
      </c>
    </row>
    <row r="265" spans="1:27" x14ac:dyDescent="0.3">
      <c r="A265" s="263">
        <v>520409</v>
      </c>
      <c r="B265" s="268" t="s">
        <v>918</v>
      </c>
      <c r="C265" s="263" t="s">
        <v>4121</v>
      </c>
      <c r="D265" s="263" t="s">
        <v>4121</v>
      </c>
      <c r="E265" s="263" t="s">
        <v>4121</v>
      </c>
      <c r="F265" s="263" t="s">
        <v>4121</v>
      </c>
      <c r="G265" s="263" t="s">
        <v>4121</v>
      </c>
      <c r="H265" s="263" t="s">
        <v>4121</v>
      </c>
      <c r="I265" s="263" t="s">
        <v>4121</v>
      </c>
      <c r="J265" s="263" t="s">
        <v>4121</v>
      </c>
      <c r="K265" s="263" t="s">
        <v>4121</v>
      </c>
      <c r="L265" s="263" t="s">
        <v>4121</v>
      </c>
      <c r="M265" s="263" t="s">
        <v>4121</v>
      </c>
      <c r="N265" s="263" t="s">
        <v>4121</v>
      </c>
      <c r="O265" s="263" t="s">
        <v>4121</v>
      </c>
      <c r="P265" s="263" t="s">
        <v>4121</v>
      </c>
      <c r="Q265" s="263" t="s">
        <v>4121</v>
      </c>
      <c r="R265" s="263" t="s">
        <v>4121</v>
      </c>
      <c r="S265" s="263" t="s">
        <v>4121</v>
      </c>
      <c r="T265" s="263" t="s">
        <v>4121</v>
      </c>
      <c r="U265" s="263" t="s">
        <v>4121</v>
      </c>
      <c r="V265" s="263" t="s">
        <v>4121</v>
      </c>
      <c r="W265" s="263" t="s">
        <v>4121</v>
      </c>
      <c r="X265" s="263" t="s">
        <v>4121</v>
      </c>
      <c r="Y265" s="263" t="s">
        <v>4121</v>
      </c>
      <c r="Z265" s="263" t="s">
        <v>4121</v>
      </c>
      <c r="AA265" s="263" t="s">
        <v>4121</v>
      </c>
    </row>
    <row r="266" spans="1:27" x14ac:dyDescent="0.3">
      <c r="A266" s="263">
        <v>520412</v>
      </c>
      <c r="B266" s="268" t="s">
        <v>918</v>
      </c>
      <c r="C266" s="263" t="s">
        <v>4121</v>
      </c>
      <c r="D266" s="263" t="s">
        <v>4121</v>
      </c>
      <c r="E266" s="263" t="s">
        <v>4121</v>
      </c>
      <c r="F266" s="263" t="s">
        <v>4121</v>
      </c>
      <c r="G266" s="263" t="s">
        <v>4121</v>
      </c>
      <c r="H266" s="263" t="s">
        <v>4121</v>
      </c>
      <c r="I266" s="263" t="s">
        <v>4121</v>
      </c>
      <c r="J266" s="263" t="s">
        <v>4121</v>
      </c>
      <c r="K266" s="263" t="s">
        <v>4121</v>
      </c>
      <c r="L266" s="263" t="s">
        <v>4121</v>
      </c>
      <c r="M266" s="263" t="s">
        <v>4121</v>
      </c>
      <c r="N266" s="263" t="s">
        <v>4121</v>
      </c>
      <c r="O266" s="263" t="s">
        <v>4121</v>
      </c>
      <c r="P266" s="263" t="s">
        <v>4121</v>
      </c>
      <c r="Q266" s="263" t="s">
        <v>4121</v>
      </c>
      <c r="R266" s="263" t="s">
        <v>4121</v>
      </c>
      <c r="S266" s="263" t="s">
        <v>4121</v>
      </c>
      <c r="T266" s="263" t="s">
        <v>4121</v>
      </c>
      <c r="U266" s="263" t="s">
        <v>4121</v>
      </c>
      <c r="V266" s="263" t="s">
        <v>4121</v>
      </c>
      <c r="W266" s="263" t="s">
        <v>4121</v>
      </c>
      <c r="X266" s="263" t="s">
        <v>4121</v>
      </c>
      <c r="Y266" s="263" t="s">
        <v>4121</v>
      </c>
      <c r="Z266" s="263" t="s">
        <v>4121</v>
      </c>
      <c r="AA266" s="263" t="s">
        <v>4121</v>
      </c>
    </row>
    <row r="267" spans="1:27" x14ac:dyDescent="0.3">
      <c r="A267" s="263">
        <v>520976</v>
      </c>
      <c r="B267" s="268" t="s">
        <v>918</v>
      </c>
      <c r="C267" s="263" t="s">
        <v>4121</v>
      </c>
      <c r="D267" s="263" t="s">
        <v>4121</v>
      </c>
      <c r="E267" s="263" t="s">
        <v>4121</v>
      </c>
      <c r="F267" s="263" t="s">
        <v>4121</v>
      </c>
      <c r="G267" s="263" t="s">
        <v>4121</v>
      </c>
      <c r="H267" s="263" t="s">
        <v>4121</v>
      </c>
      <c r="I267" s="263" t="s">
        <v>4121</v>
      </c>
      <c r="J267" s="263" t="s">
        <v>4121</v>
      </c>
      <c r="K267" s="263" t="s">
        <v>4121</v>
      </c>
      <c r="L267" s="263" t="s">
        <v>4121</v>
      </c>
      <c r="M267" s="263" t="s">
        <v>4121</v>
      </c>
      <c r="N267" s="263" t="s">
        <v>4121</v>
      </c>
      <c r="O267" s="263" t="s">
        <v>4121</v>
      </c>
      <c r="P267" s="263" t="s">
        <v>4121</v>
      </c>
      <c r="Q267" s="263" t="s">
        <v>4121</v>
      </c>
      <c r="R267" s="263" t="s">
        <v>4121</v>
      </c>
      <c r="S267" s="263" t="s">
        <v>4121</v>
      </c>
      <c r="T267" s="263" t="s">
        <v>4121</v>
      </c>
      <c r="U267" s="263" t="s">
        <v>4121</v>
      </c>
      <c r="V267" s="263" t="s">
        <v>4121</v>
      </c>
      <c r="W267" s="263" t="s">
        <v>4121</v>
      </c>
      <c r="X267" s="263" t="s">
        <v>4121</v>
      </c>
      <c r="Y267" s="263" t="s">
        <v>4121</v>
      </c>
      <c r="Z267" s="263" t="s">
        <v>4121</v>
      </c>
      <c r="AA267" s="263" t="s">
        <v>4121</v>
      </c>
    </row>
    <row r="268" spans="1:27" x14ac:dyDescent="0.3">
      <c r="A268" s="263">
        <v>520985</v>
      </c>
      <c r="B268" s="268" t="s">
        <v>918</v>
      </c>
      <c r="C268" s="263" t="s">
        <v>4121</v>
      </c>
      <c r="D268" s="263" t="s">
        <v>4121</v>
      </c>
      <c r="E268" s="263" t="s">
        <v>4121</v>
      </c>
      <c r="F268" s="263" t="s">
        <v>4121</v>
      </c>
      <c r="G268" s="263" t="s">
        <v>4121</v>
      </c>
      <c r="H268" s="263" t="s">
        <v>4121</v>
      </c>
      <c r="I268" s="263" t="s">
        <v>4121</v>
      </c>
      <c r="J268" s="263" t="s">
        <v>4121</v>
      </c>
      <c r="K268" s="263" t="s">
        <v>4121</v>
      </c>
      <c r="L268" s="263" t="s">
        <v>4121</v>
      </c>
      <c r="M268" s="263" t="s">
        <v>4121</v>
      </c>
      <c r="N268" s="263" t="s">
        <v>4121</v>
      </c>
      <c r="O268" s="263" t="s">
        <v>4121</v>
      </c>
      <c r="P268" s="263" t="s">
        <v>4121</v>
      </c>
      <c r="Q268" s="263" t="s">
        <v>4121</v>
      </c>
      <c r="R268" s="263" t="s">
        <v>4121</v>
      </c>
      <c r="S268" s="263" t="s">
        <v>4121</v>
      </c>
      <c r="T268" s="263" t="s">
        <v>4121</v>
      </c>
      <c r="U268" s="263" t="s">
        <v>4121</v>
      </c>
      <c r="V268" s="263" t="s">
        <v>4121</v>
      </c>
      <c r="W268" s="263" t="s">
        <v>4121</v>
      </c>
      <c r="X268" s="263" t="s">
        <v>4121</v>
      </c>
      <c r="Y268" s="263" t="s">
        <v>4121</v>
      </c>
      <c r="Z268" s="263" t="s">
        <v>4121</v>
      </c>
      <c r="AA268" s="263" t="s">
        <v>4121</v>
      </c>
    </row>
    <row r="269" spans="1:27" x14ac:dyDescent="0.3">
      <c r="A269" s="263">
        <v>521264</v>
      </c>
      <c r="B269" s="268" t="s">
        <v>918</v>
      </c>
      <c r="C269" s="263" t="s">
        <v>4121</v>
      </c>
      <c r="D269" s="263" t="s">
        <v>4121</v>
      </c>
      <c r="E269" s="263" t="s">
        <v>4121</v>
      </c>
      <c r="F269" s="263" t="s">
        <v>4121</v>
      </c>
      <c r="G269" s="263" t="s">
        <v>4121</v>
      </c>
      <c r="H269" s="263" t="s">
        <v>4121</v>
      </c>
      <c r="I269" s="263" t="s">
        <v>4121</v>
      </c>
      <c r="J269" s="263" t="s">
        <v>4121</v>
      </c>
      <c r="K269" s="263" t="s">
        <v>4121</v>
      </c>
      <c r="L269" s="263" t="s">
        <v>4121</v>
      </c>
      <c r="M269" s="263" t="s">
        <v>4121</v>
      </c>
      <c r="N269" s="263" t="s">
        <v>4121</v>
      </c>
      <c r="O269" s="263" t="s">
        <v>4121</v>
      </c>
      <c r="P269" s="263" t="s">
        <v>4121</v>
      </c>
      <c r="Q269" s="263" t="s">
        <v>4121</v>
      </c>
      <c r="R269" s="263" t="s">
        <v>4121</v>
      </c>
      <c r="S269" s="263" t="s">
        <v>4121</v>
      </c>
      <c r="T269" s="263" t="s">
        <v>4121</v>
      </c>
      <c r="U269" s="263" t="s">
        <v>4121</v>
      </c>
      <c r="V269" s="263" t="s">
        <v>4121</v>
      </c>
      <c r="W269" s="263" t="s">
        <v>4121</v>
      </c>
      <c r="X269" s="263" t="s">
        <v>4121</v>
      </c>
      <c r="Y269" s="263" t="s">
        <v>4121</v>
      </c>
      <c r="Z269" s="263" t="s">
        <v>4121</v>
      </c>
      <c r="AA269" s="263" t="s">
        <v>4121</v>
      </c>
    </row>
    <row r="270" spans="1:27" x14ac:dyDescent="0.3">
      <c r="A270" s="263">
        <v>521309</v>
      </c>
      <c r="B270" s="268" t="s">
        <v>918</v>
      </c>
      <c r="C270" s="263" t="s">
        <v>4121</v>
      </c>
      <c r="D270" s="263" t="s">
        <v>4121</v>
      </c>
      <c r="E270" s="263" t="s">
        <v>4121</v>
      </c>
      <c r="F270" s="263" t="s">
        <v>4121</v>
      </c>
      <c r="G270" s="263" t="s">
        <v>4121</v>
      </c>
      <c r="H270" s="263" t="s">
        <v>4121</v>
      </c>
      <c r="I270" s="263" t="s">
        <v>4121</v>
      </c>
      <c r="J270" s="263" t="s">
        <v>4121</v>
      </c>
      <c r="K270" s="263" t="s">
        <v>4121</v>
      </c>
      <c r="L270" s="263" t="s">
        <v>4121</v>
      </c>
      <c r="M270" s="263" t="s">
        <v>4121</v>
      </c>
      <c r="N270" s="263" t="s">
        <v>4121</v>
      </c>
      <c r="O270" s="263" t="s">
        <v>4121</v>
      </c>
      <c r="P270" s="263" t="s">
        <v>4121</v>
      </c>
      <c r="Q270" s="263" t="s">
        <v>4121</v>
      </c>
      <c r="R270" s="263" t="s">
        <v>4121</v>
      </c>
      <c r="S270" s="263" t="s">
        <v>4121</v>
      </c>
      <c r="T270" s="263" t="s">
        <v>4121</v>
      </c>
      <c r="U270" s="263" t="s">
        <v>4121</v>
      </c>
      <c r="V270" s="263" t="s">
        <v>4121</v>
      </c>
      <c r="W270" s="263" t="s">
        <v>4121</v>
      </c>
      <c r="X270" s="263" t="s">
        <v>4121</v>
      </c>
      <c r="Y270" s="263" t="s">
        <v>4121</v>
      </c>
      <c r="Z270" s="263" t="s">
        <v>4121</v>
      </c>
      <c r="AA270" s="263" t="s">
        <v>4121</v>
      </c>
    </row>
    <row r="271" spans="1:27" x14ac:dyDescent="0.3">
      <c r="A271" s="263">
        <v>521390</v>
      </c>
      <c r="B271" s="268" t="s">
        <v>918</v>
      </c>
      <c r="C271" s="263" t="s">
        <v>4121</v>
      </c>
      <c r="D271" s="263" t="s">
        <v>4121</v>
      </c>
      <c r="E271" s="263" t="s">
        <v>4121</v>
      </c>
      <c r="F271" s="263" t="s">
        <v>4121</v>
      </c>
      <c r="G271" s="263" t="s">
        <v>4121</v>
      </c>
      <c r="H271" s="263" t="s">
        <v>4121</v>
      </c>
      <c r="I271" s="263" t="s">
        <v>4121</v>
      </c>
      <c r="J271" s="263" t="s">
        <v>4121</v>
      </c>
      <c r="K271" s="263" t="s">
        <v>4121</v>
      </c>
      <c r="L271" s="263" t="s">
        <v>4121</v>
      </c>
      <c r="M271" s="263" t="s">
        <v>4121</v>
      </c>
      <c r="N271" s="263" t="s">
        <v>4121</v>
      </c>
      <c r="O271" s="263" t="s">
        <v>4121</v>
      </c>
      <c r="P271" s="263" t="s">
        <v>4121</v>
      </c>
      <c r="Q271" s="263" t="s">
        <v>4121</v>
      </c>
      <c r="R271" s="263" t="s">
        <v>4121</v>
      </c>
      <c r="S271" s="263" t="s">
        <v>4121</v>
      </c>
      <c r="T271" s="263" t="s">
        <v>4121</v>
      </c>
      <c r="U271" s="263" t="s">
        <v>4121</v>
      </c>
      <c r="V271" s="263" t="s">
        <v>4121</v>
      </c>
      <c r="W271" s="263" t="s">
        <v>4121</v>
      </c>
      <c r="X271" s="263" t="s">
        <v>4121</v>
      </c>
      <c r="Y271" s="263" t="s">
        <v>4121</v>
      </c>
      <c r="Z271" s="263" t="s">
        <v>4121</v>
      </c>
      <c r="AA271" s="263" t="s">
        <v>4121</v>
      </c>
    </row>
    <row r="272" spans="1:27" x14ac:dyDescent="0.3">
      <c r="A272" s="263">
        <v>521586</v>
      </c>
      <c r="B272" s="268" t="s">
        <v>918</v>
      </c>
      <c r="C272" s="263" t="s">
        <v>4121</v>
      </c>
      <c r="D272" s="263" t="s">
        <v>4121</v>
      </c>
      <c r="E272" s="263" t="s">
        <v>4121</v>
      </c>
      <c r="F272" s="263" t="s">
        <v>4121</v>
      </c>
      <c r="G272" s="263" t="s">
        <v>4121</v>
      </c>
      <c r="H272" s="263" t="s">
        <v>4121</v>
      </c>
      <c r="I272" s="263" t="s">
        <v>4121</v>
      </c>
      <c r="J272" s="263" t="s">
        <v>4121</v>
      </c>
      <c r="K272" s="263" t="s">
        <v>4121</v>
      </c>
      <c r="L272" s="263" t="s">
        <v>4121</v>
      </c>
      <c r="M272" s="263" t="s">
        <v>4121</v>
      </c>
      <c r="N272" s="263" t="s">
        <v>4121</v>
      </c>
      <c r="O272" s="263" t="s">
        <v>4121</v>
      </c>
      <c r="P272" s="263" t="s">
        <v>4121</v>
      </c>
      <c r="Q272" s="263" t="s">
        <v>4121</v>
      </c>
      <c r="R272" s="263" t="s">
        <v>4121</v>
      </c>
      <c r="S272" s="263" t="s">
        <v>4121</v>
      </c>
      <c r="T272" s="263" t="s">
        <v>4121</v>
      </c>
      <c r="U272" s="263" t="s">
        <v>4121</v>
      </c>
      <c r="V272" s="263" t="s">
        <v>4121</v>
      </c>
      <c r="W272" s="263" t="s">
        <v>4121</v>
      </c>
      <c r="X272" s="263" t="s">
        <v>4121</v>
      </c>
      <c r="Y272" s="263" t="s">
        <v>4121</v>
      </c>
      <c r="Z272" s="263" t="s">
        <v>4121</v>
      </c>
      <c r="AA272" s="263" t="s">
        <v>4121</v>
      </c>
    </row>
    <row r="273" spans="1:27" x14ac:dyDescent="0.3">
      <c r="A273" s="263">
        <v>521743</v>
      </c>
      <c r="B273" s="268" t="s">
        <v>918</v>
      </c>
      <c r="C273" s="263" t="s">
        <v>4121</v>
      </c>
      <c r="D273" s="263" t="s">
        <v>4121</v>
      </c>
      <c r="E273" s="263" t="s">
        <v>4121</v>
      </c>
      <c r="F273" s="263" t="s">
        <v>4121</v>
      </c>
      <c r="G273" s="263" t="s">
        <v>4121</v>
      </c>
      <c r="H273" s="263" t="s">
        <v>4121</v>
      </c>
      <c r="I273" s="263" t="s">
        <v>4121</v>
      </c>
      <c r="J273" s="263" t="s">
        <v>4121</v>
      </c>
      <c r="K273" s="263" t="s">
        <v>4121</v>
      </c>
      <c r="L273" s="263" t="s">
        <v>4121</v>
      </c>
      <c r="M273" s="263" t="s">
        <v>4121</v>
      </c>
      <c r="N273" s="263" t="s">
        <v>4121</v>
      </c>
      <c r="O273" s="263" t="s">
        <v>4121</v>
      </c>
      <c r="P273" s="263" t="s">
        <v>4121</v>
      </c>
      <c r="Q273" s="263" t="s">
        <v>4121</v>
      </c>
      <c r="R273" s="263" t="s">
        <v>4121</v>
      </c>
      <c r="S273" s="263" t="s">
        <v>4121</v>
      </c>
      <c r="T273" s="263" t="s">
        <v>4121</v>
      </c>
      <c r="U273" s="263" t="s">
        <v>4121</v>
      </c>
      <c r="V273" s="263" t="s">
        <v>4121</v>
      </c>
      <c r="W273" s="263" t="s">
        <v>4121</v>
      </c>
      <c r="X273" s="263" t="s">
        <v>4121</v>
      </c>
      <c r="Y273" s="263" t="s">
        <v>4121</v>
      </c>
      <c r="Z273" s="263" t="s">
        <v>4121</v>
      </c>
      <c r="AA273" s="263" t="s">
        <v>4121</v>
      </c>
    </row>
    <row r="274" spans="1:27" x14ac:dyDescent="0.3">
      <c r="A274" s="263">
        <v>522324</v>
      </c>
      <c r="B274" s="268" t="s">
        <v>918</v>
      </c>
      <c r="C274" s="263" t="s">
        <v>4121</v>
      </c>
      <c r="D274" s="263" t="s">
        <v>4121</v>
      </c>
      <c r="E274" s="263" t="s">
        <v>4121</v>
      </c>
      <c r="F274" s="263" t="s">
        <v>4121</v>
      </c>
      <c r="G274" s="263" t="s">
        <v>4121</v>
      </c>
      <c r="H274" s="263" t="s">
        <v>4121</v>
      </c>
      <c r="I274" s="263" t="s">
        <v>4121</v>
      </c>
      <c r="J274" s="263" t="s">
        <v>4121</v>
      </c>
      <c r="K274" s="263" t="s">
        <v>4121</v>
      </c>
      <c r="L274" s="263" t="s">
        <v>4121</v>
      </c>
      <c r="M274" s="263" t="s">
        <v>4121</v>
      </c>
      <c r="N274" s="263" t="s">
        <v>4121</v>
      </c>
      <c r="O274" s="263" t="s">
        <v>4121</v>
      </c>
      <c r="P274" s="263" t="s">
        <v>4121</v>
      </c>
      <c r="Q274" s="263" t="s">
        <v>4121</v>
      </c>
      <c r="R274" s="263" t="s">
        <v>4121</v>
      </c>
      <c r="S274" s="263" t="s">
        <v>4121</v>
      </c>
      <c r="T274" s="263" t="s">
        <v>4121</v>
      </c>
      <c r="U274" s="263" t="s">
        <v>4121</v>
      </c>
      <c r="V274" s="263" t="s">
        <v>4121</v>
      </c>
      <c r="W274" s="263" t="s">
        <v>4121</v>
      </c>
      <c r="X274" s="263" t="s">
        <v>4121</v>
      </c>
      <c r="Y274" s="263" t="s">
        <v>4121</v>
      </c>
      <c r="Z274" s="263" t="s">
        <v>4121</v>
      </c>
      <c r="AA274" s="263" t="s">
        <v>4121</v>
      </c>
    </row>
    <row r="275" spans="1:27" x14ac:dyDescent="0.3">
      <c r="A275" s="263">
        <v>522449</v>
      </c>
      <c r="B275" s="268" t="s">
        <v>918</v>
      </c>
      <c r="C275" s="263" t="s">
        <v>4121</v>
      </c>
      <c r="D275" s="263" t="s">
        <v>4121</v>
      </c>
      <c r="E275" s="263" t="s">
        <v>4121</v>
      </c>
      <c r="F275" s="263" t="s">
        <v>4121</v>
      </c>
      <c r="G275" s="263" t="s">
        <v>4121</v>
      </c>
      <c r="H275" s="263" t="s">
        <v>4121</v>
      </c>
      <c r="I275" s="263" t="s">
        <v>4121</v>
      </c>
      <c r="J275" s="263" t="s">
        <v>4121</v>
      </c>
      <c r="K275" s="263" t="s">
        <v>4121</v>
      </c>
      <c r="L275" s="263" t="s">
        <v>4121</v>
      </c>
      <c r="M275" s="263" t="s">
        <v>4121</v>
      </c>
      <c r="N275" s="263" t="s">
        <v>4121</v>
      </c>
      <c r="O275" s="263" t="s">
        <v>4121</v>
      </c>
      <c r="P275" s="263" t="s">
        <v>4121</v>
      </c>
      <c r="Q275" s="263" t="s">
        <v>4121</v>
      </c>
      <c r="R275" s="263" t="s">
        <v>4121</v>
      </c>
      <c r="S275" s="263" t="s">
        <v>4121</v>
      </c>
      <c r="T275" s="263" t="s">
        <v>4121</v>
      </c>
      <c r="U275" s="263" t="s">
        <v>4121</v>
      </c>
      <c r="V275" s="263" t="s">
        <v>4121</v>
      </c>
      <c r="W275" s="263" t="s">
        <v>4121</v>
      </c>
      <c r="X275" s="263" t="s">
        <v>4121</v>
      </c>
      <c r="Y275" s="263" t="s">
        <v>4121</v>
      </c>
      <c r="Z275" s="263" t="s">
        <v>4121</v>
      </c>
      <c r="AA275" s="263" t="s">
        <v>4121</v>
      </c>
    </row>
    <row r="276" spans="1:27" x14ac:dyDescent="0.3">
      <c r="A276" s="263">
        <v>522478</v>
      </c>
      <c r="B276" s="268" t="s">
        <v>918</v>
      </c>
      <c r="C276" s="263" t="s">
        <v>4121</v>
      </c>
      <c r="D276" s="263" t="s">
        <v>4121</v>
      </c>
      <c r="E276" s="263" t="s">
        <v>4121</v>
      </c>
      <c r="F276" s="263" t="s">
        <v>4121</v>
      </c>
      <c r="G276" s="263" t="s">
        <v>4121</v>
      </c>
      <c r="H276" s="263" t="s">
        <v>4121</v>
      </c>
      <c r="I276" s="263" t="s">
        <v>4121</v>
      </c>
      <c r="J276" s="263" t="s">
        <v>4121</v>
      </c>
      <c r="K276" s="263" t="s">
        <v>4121</v>
      </c>
      <c r="L276" s="263" t="s">
        <v>4121</v>
      </c>
      <c r="M276" s="263" t="s">
        <v>4121</v>
      </c>
      <c r="N276" s="263" t="s">
        <v>4121</v>
      </c>
      <c r="O276" s="263" t="s">
        <v>4121</v>
      </c>
      <c r="P276" s="263" t="s">
        <v>4121</v>
      </c>
      <c r="Q276" s="263" t="s">
        <v>4121</v>
      </c>
      <c r="R276" s="263" t="s">
        <v>4121</v>
      </c>
      <c r="S276" s="263" t="s">
        <v>4121</v>
      </c>
      <c r="T276" s="263" t="s">
        <v>4121</v>
      </c>
      <c r="U276" s="263" t="s">
        <v>4121</v>
      </c>
      <c r="V276" s="263" t="s">
        <v>4121</v>
      </c>
      <c r="W276" s="263" t="s">
        <v>4121</v>
      </c>
      <c r="X276" s="263" t="s">
        <v>4121</v>
      </c>
      <c r="Y276" s="263" t="s">
        <v>4121</v>
      </c>
      <c r="Z276" s="263" t="s">
        <v>4121</v>
      </c>
      <c r="AA276" s="263" t="s">
        <v>4121</v>
      </c>
    </row>
    <row r="277" spans="1:27" x14ac:dyDescent="0.3">
      <c r="A277" s="263">
        <v>522570</v>
      </c>
      <c r="B277" s="268" t="s">
        <v>918</v>
      </c>
      <c r="C277" s="263" t="s">
        <v>4121</v>
      </c>
      <c r="D277" s="263" t="s">
        <v>4121</v>
      </c>
      <c r="E277" s="263" t="s">
        <v>4121</v>
      </c>
      <c r="F277" s="263" t="s">
        <v>4121</v>
      </c>
      <c r="G277" s="263" t="s">
        <v>4121</v>
      </c>
      <c r="H277" s="263" t="s">
        <v>4121</v>
      </c>
      <c r="I277" s="263" t="s">
        <v>4121</v>
      </c>
      <c r="J277" s="263" t="s">
        <v>4121</v>
      </c>
      <c r="K277" s="263" t="s">
        <v>4121</v>
      </c>
      <c r="L277" s="263" t="s">
        <v>4121</v>
      </c>
      <c r="M277" s="263" t="s">
        <v>4121</v>
      </c>
      <c r="N277" s="263" t="s">
        <v>4121</v>
      </c>
      <c r="O277" s="263" t="s">
        <v>4121</v>
      </c>
      <c r="P277" s="263" t="s">
        <v>4121</v>
      </c>
      <c r="Q277" s="263" t="s">
        <v>4121</v>
      </c>
      <c r="R277" s="263" t="s">
        <v>4121</v>
      </c>
      <c r="S277" s="263" t="s">
        <v>4121</v>
      </c>
      <c r="T277" s="263" t="s">
        <v>4121</v>
      </c>
      <c r="U277" s="263" t="s">
        <v>4121</v>
      </c>
      <c r="V277" s="263" t="s">
        <v>4121</v>
      </c>
      <c r="W277" s="263" t="s">
        <v>4121</v>
      </c>
      <c r="X277" s="263" t="s">
        <v>4121</v>
      </c>
      <c r="Y277" s="263" t="s">
        <v>4121</v>
      </c>
      <c r="Z277" s="263" t="s">
        <v>4121</v>
      </c>
      <c r="AA277" s="263" t="s">
        <v>4121</v>
      </c>
    </row>
    <row r="278" spans="1:27" x14ac:dyDescent="0.3">
      <c r="A278" s="263">
        <v>511480</v>
      </c>
      <c r="B278" s="268" t="s">
        <v>918</v>
      </c>
      <c r="C278" s="263" t="s">
        <v>4121</v>
      </c>
      <c r="D278" s="263" t="s">
        <v>4121</v>
      </c>
      <c r="E278" s="263" t="s">
        <v>4121</v>
      </c>
      <c r="F278" s="263" t="s">
        <v>4121</v>
      </c>
      <c r="G278" s="263" t="s">
        <v>4121</v>
      </c>
      <c r="H278" s="263" t="s">
        <v>4121</v>
      </c>
      <c r="I278" s="263" t="s">
        <v>4121</v>
      </c>
      <c r="J278" s="263" t="s">
        <v>4121</v>
      </c>
      <c r="K278" s="263" t="s">
        <v>4121</v>
      </c>
      <c r="L278" s="263" t="s">
        <v>4121</v>
      </c>
      <c r="M278" s="263" t="s">
        <v>4121</v>
      </c>
      <c r="N278" s="263" t="s">
        <v>4121</v>
      </c>
      <c r="O278" s="263" t="s">
        <v>4121</v>
      </c>
      <c r="P278" s="263" t="s">
        <v>4121</v>
      </c>
      <c r="Q278" s="263" t="s">
        <v>4121</v>
      </c>
      <c r="R278" s="263" t="s">
        <v>4121</v>
      </c>
      <c r="S278" s="263" t="s">
        <v>4121</v>
      </c>
      <c r="T278" s="263" t="s">
        <v>4121</v>
      </c>
      <c r="U278" s="263" t="s">
        <v>4121</v>
      </c>
      <c r="V278" s="263" t="s">
        <v>4121</v>
      </c>
      <c r="W278" s="263" t="s">
        <v>4121</v>
      </c>
      <c r="X278" s="263" t="s">
        <v>4121</v>
      </c>
      <c r="Y278" s="263" t="s">
        <v>4121</v>
      </c>
      <c r="Z278" s="263" t="s">
        <v>4121</v>
      </c>
      <c r="AA278" s="263" t="s">
        <v>4121</v>
      </c>
    </row>
    <row r="279" spans="1:27" x14ac:dyDescent="0.3">
      <c r="A279" s="263">
        <v>513585</v>
      </c>
      <c r="B279" s="268" t="s">
        <v>918</v>
      </c>
      <c r="C279" s="263" t="s">
        <v>4121</v>
      </c>
      <c r="D279" s="263" t="s">
        <v>4121</v>
      </c>
      <c r="E279" s="263" t="s">
        <v>4121</v>
      </c>
      <c r="F279" s="263" t="s">
        <v>4121</v>
      </c>
      <c r="G279" s="263" t="s">
        <v>4121</v>
      </c>
      <c r="H279" s="263" t="s">
        <v>4121</v>
      </c>
      <c r="I279" s="263" t="s">
        <v>4121</v>
      </c>
      <c r="J279" s="263" t="s">
        <v>4121</v>
      </c>
      <c r="K279" s="263" t="s">
        <v>4121</v>
      </c>
      <c r="L279" s="263" t="s">
        <v>4121</v>
      </c>
      <c r="M279" s="263" t="s">
        <v>4121</v>
      </c>
      <c r="N279" s="263" t="s">
        <v>4121</v>
      </c>
      <c r="O279" s="263" t="s">
        <v>4121</v>
      </c>
      <c r="P279" s="263" t="s">
        <v>4121</v>
      </c>
      <c r="Q279" s="263" t="s">
        <v>4121</v>
      </c>
      <c r="R279" s="263" t="s">
        <v>4121</v>
      </c>
      <c r="S279" s="263" t="s">
        <v>4121</v>
      </c>
      <c r="T279" s="263" t="s">
        <v>4121</v>
      </c>
      <c r="U279" s="263" t="s">
        <v>4121</v>
      </c>
      <c r="V279" s="263" t="s">
        <v>4121</v>
      </c>
      <c r="W279" s="263" t="s">
        <v>4121</v>
      </c>
      <c r="X279" s="263" t="s">
        <v>4121</v>
      </c>
      <c r="Y279" s="263" t="s">
        <v>4121</v>
      </c>
      <c r="Z279" s="263" t="s">
        <v>4121</v>
      </c>
      <c r="AA279" s="263" t="s">
        <v>4121</v>
      </c>
    </row>
    <row r="280" spans="1:27" x14ac:dyDescent="0.3">
      <c r="A280" s="263">
        <v>514748</v>
      </c>
      <c r="B280" s="268" t="s">
        <v>918</v>
      </c>
      <c r="C280" s="263" t="s">
        <v>4121</v>
      </c>
      <c r="D280" s="263" t="s">
        <v>4121</v>
      </c>
      <c r="E280" s="263" t="s">
        <v>4121</v>
      </c>
      <c r="F280" s="263" t="s">
        <v>4121</v>
      </c>
      <c r="G280" s="263" t="s">
        <v>4121</v>
      </c>
      <c r="H280" s="263" t="s">
        <v>4121</v>
      </c>
      <c r="I280" s="263" t="s">
        <v>4121</v>
      </c>
      <c r="J280" s="263" t="s">
        <v>4121</v>
      </c>
      <c r="K280" s="263" t="s">
        <v>4121</v>
      </c>
      <c r="L280" s="263" t="s">
        <v>4121</v>
      </c>
      <c r="M280" s="263" t="s">
        <v>4121</v>
      </c>
      <c r="N280" s="263" t="s">
        <v>4121</v>
      </c>
      <c r="O280" s="263" t="s">
        <v>4121</v>
      </c>
      <c r="P280" s="263" t="s">
        <v>4121</v>
      </c>
      <c r="Q280" s="263" t="s">
        <v>4121</v>
      </c>
      <c r="R280" s="263" t="s">
        <v>4121</v>
      </c>
      <c r="S280" s="263" t="s">
        <v>4121</v>
      </c>
      <c r="T280" s="263" t="s">
        <v>4121</v>
      </c>
      <c r="U280" s="263" t="s">
        <v>4121</v>
      </c>
      <c r="V280" s="263" t="s">
        <v>4121</v>
      </c>
      <c r="W280" s="263" t="s">
        <v>4121</v>
      </c>
      <c r="X280" s="263" t="s">
        <v>4121</v>
      </c>
      <c r="Y280" s="263" t="s">
        <v>4121</v>
      </c>
      <c r="Z280" s="263" t="s">
        <v>4121</v>
      </c>
      <c r="AA280" s="263" t="s">
        <v>4121</v>
      </c>
    </row>
    <row r="281" spans="1:27" x14ac:dyDescent="0.3">
      <c r="A281" s="263">
        <v>515396</v>
      </c>
      <c r="B281" s="268" t="s">
        <v>918</v>
      </c>
      <c r="C281" s="263" t="s">
        <v>4121</v>
      </c>
      <c r="D281" s="263" t="s">
        <v>4121</v>
      </c>
      <c r="E281" s="263" t="s">
        <v>4121</v>
      </c>
      <c r="F281" s="263" t="s">
        <v>4121</v>
      </c>
      <c r="G281" s="263" t="s">
        <v>4121</v>
      </c>
      <c r="H281" s="263" t="s">
        <v>4121</v>
      </c>
      <c r="I281" s="263" t="s">
        <v>4121</v>
      </c>
      <c r="J281" s="263" t="s">
        <v>4121</v>
      </c>
      <c r="K281" s="263" t="s">
        <v>4121</v>
      </c>
      <c r="L281" s="263" t="s">
        <v>4121</v>
      </c>
      <c r="M281" s="263" t="s">
        <v>4121</v>
      </c>
      <c r="N281" s="263" t="s">
        <v>4121</v>
      </c>
      <c r="O281" s="263" t="s">
        <v>4121</v>
      </c>
      <c r="P281" s="263" t="s">
        <v>4121</v>
      </c>
      <c r="Q281" s="263" t="s">
        <v>4121</v>
      </c>
      <c r="R281" s="263" t="s">
        <v>4121</v>
      </c>
      <c r="S281" s="263" t="s">
        <v>4121</v>
      </c>
      <c r="T281" s="263" t="s">
        <v>4121</v>
      </c>
      <c r="U281" s="263" t="s">
        <v>4121</v>
      </c>
      <c r="V281" s="263" t="s">
        <v>4121</v>
      </c>
      <c r="W281" s="263" t="s">
        <v>4121</v>
      </c>
      <c r="X281" s="263" t="s">
        <v>4121</v>
      </c>
      <c r="Y281" s="263" t="s">
        <v>4121</v>
      </c>
      <c r="Z281" s="263" t="s">
        <v>4121</v>
      </c>
      <c r="AA281" s="263" t="s">
        <v>4121</v>
      </c>
    </row>
    <row r="282" spans="1:27" x14ac:dyDescent="0.3">
      <c r="A282" s="263">
        <v>516106</v>
      </c>
      <c r="B282" s="268" t="s">
        <v>918</v>
      </c>
      <c r="C282" s="263" t="s">
        <v>4121</v>
      </c>
      <c r="D282" s="263" t="s">
        <v>4121</v>
      </c>
      <c r="E282" s="263" t="s">
        <v>4121</v>
      </c>
      <c r="F282" s="263" t="s">
        <v>4121</v>
      </c>
      <c r="G282" s="263" t="s">
        <v>4121</v>
      </c>
      <c r="H282" s="263" t="s">
        <v>4121</v>
      </c>
      <c r="I282" s="263" t="s">
        <v>4121</v>
      </c>
      <c r="J282" s="263" t="s">
        <v>4121</v>
      </c>
      <c r="K282" s="263" t="s">
        <v>4121</v>
      </c>
      <c r="L282" s="263" t="s">
        <v>4121</v>
      </c>
      <c r="M282" s="263" t="s">
        <v>4121</v>
      </c>
      <c r="N282" s="263" t="s">
        <v>4121</v>
      </c>
      <c r="O282" s="263" t="s">
        <v>4121</v>
      </c>
      <c r="P282" s="263" t="s">
        <v>4121</v>
      </c>
      <c r="Q282" s="263" t="s">
        <v>4121</v>
      </c>
      <c r="R282" s="263" t="s">
        <v>4121</v>
      </c>
      <c r="S282" s="263" t="s">
        <v>4121</v>
      </c>
      <c r="T282" s="263" t="s">
        <v>4121</v>
      </c>
      <c r="U282" s="263" t="s">
        <v>4121</v>
      </c>
      <c r="V282" s="263" t="s">
        <v>4121</v>
      </c>
      <c r="W282" s="263" t="s">
        <v>4121</v>
      </c>
      <c r="X282" s="263" t="s">
        <v>4121</v>
      </c>
      <c r="Y282" s="263" t="s">
        <v>4121</v>
      </c>
      <c r="Z282" s="263" t="s">
        <v>4121</v>
      </c>
      <c r="AA282" s="263" t="s">
        <v>4121</v>
      </c>
    </row>
    <row r="283" spans="1:27" x14ac:dyDescent="0.3">
      <c r="A283" s="263">
        <v>516139</v>
      </c>
      <c r="B283" s="268" t="s">
        <v>918</v>
      </c>
      <c r="C283" s="263" t="s">
        <v>4121</v>
      </c>
      <c r="D283" s="263" t="s">
        <v>4121</v>
      </c>
      <c r="E283" s="263" t="s">
        <v>4121</v>
      </c>
      <c r="F283" s="263" t="s">
        <v>4121</v>
      </c>
      <c r="G283" s="263" t="s">
        <v>4121</v>
      </c>
      <c r="H283" s="263" t="s">
        <v>4121</v>
      </c>
      <c r="I283" s="263" t="s">
        <v>4121</v>
      </c>
      <c r="J283" s="263" t="s">
        <v>4121</v>
      </c>
      <c r="K283" s="263" t="s">
        <v>4121</v>
      </c>
      <c r="L283" s="263" t="s">
        <v>4121</v>
      </c>
      <c r="M283" s="263" t="s">
        <v>4121</v>
      </c>
      <c r="N283" s="263" t="s">
        <v>4121</v>
      </c>
      <c r="O283" s="263" t="s">
        <v>4121</v>
      </c>
      <c r="P283" s="263" t="s">
        <v>4121</v>
      </c>
      <c r="Q283" s="263" t="s">
        <v>4121</v>
      </c>
      <c r="R283" s="263" t="s">
        <v>4121</v>
      </c>
      <c r="S283" s="263" t="s">
        <v>4121</v>
      </c>
      <c r="T283" s="263" t="s">
        <v>4121</v>
      </c>
      <c r="U283" s="263" t="s">
        <v>4121</v>
      </c>
      <c r="V283" s="263" t="s">
        <v>4121</v>
      </c>
      <c r="W283" s="263" t="s">
        <v>4121</v>
      </c>
      <c r="X283" s="263" t="s">
        <v>4121</v>
      </c>
      <c r="Y283" s="263" t="s">
        <v>4121</v>
      </c>
      <c r="Z283" s="263" t="s">
        <v>4121</v>
      </c>
      <c r="AA283" s="263" t="s">
        <v>4121</v>
      </c>
    </row>
    <row r="284" spans="1:27" x14ac:dyDescent="0.3">
      <c r="A284" s="263">
        <v>516224</v>
      </c>
      <c r="B284" s="268" t="s">
        <v>918</v>
      </c>
      <c r="C284" s="263" t="s">
        <v>4121</v>
      </c>
      <c r="D284" s="263" t="s">
        <v>4121</v>
      </c>
      <c r="E284" s="263" t="s">
        <v>4121</v>
      </c>
      <c r="F284" s="263" t="s">
        <v>4121</v>
      </c>
      <c r="G284" s="263" t="s">
        <v>4121</v>
      </c>
      <c r="H284" s="263" t="s">
        <v>4121</v>
      </c>
      <c r="I284" s="263" t="s">
        <v>4121</v>
      </c>
      <c r="J284" s="263" t="s">
        <v>4121</v>
      </c>
      <c r="K284" s="263" t="s">
        <v>4121</v>
      </c>
      <c r="L284" s="263" t="s">
        <v>4121</v>
      </c>
      <c r="M284" s="263" t="s">
        <v>4121</v>
      </c>
      <c r="N284" s="263" t="s">
        <v>4121</v>
      </c>
      <c r="O284" s="263" t="s">
        <v>4121</v>
      </c>
      <c r="P284" s="263" t="s">
        <v>4121</v>
      </c>
      <c r="Q284" s="263" t="s">
        <v>4121</v>
      </c>
      <c r="R284" s="263" t="s">
        <v>4121</v>
      </c>
      <c r="S284" s="263" t="s">
        <v>4121</v>
      </c>
      <c r="T284" s="263" t="s">
        <v>4121</v>
      </c>
      <c r="U284" s="263" t="s">
        <v>4121</v>
      </c>
      <c r="V284" s="263" t="s">
        <v>4121</v>
      </c>
      <c r="W284" s="263" t="s">
        <v>4121</v>
      </c>
      <c r="X284" s="263" t="s">
        <v>4121</v>
      </c>
      <c r="Y284" s="263" t="s">
        <v>4121</v>
      </c>
      <c r="Z284" s="263" t="s">
        <v>4121</v>
      </c>
      <c r="AA284" s="263" t="s">
        <v>4121</v>
      </c>
    </row>
    <row r="285" spans="1:27" x14ac:dyDescent="0.3">
      <c r="A285" s="263">
        <v>516429</v>
      </c>
      <c r="B285" s="268" t="s">
        <v>918</v>
      </c>
      <c r="C285" s="263" t="s">
        <v>4121</v>
      </c>
      <c r="D285" s="263" t="s">
        <v>4121</v>
      </c>
      <c r="E285" s="263" t="s">
        <v>4121</v>
      </c>
      <c r="F285" s="263" t="s">
        <v>4121</v>
      </c>
      <c r="G285" s="263" t="s">
        <v>4121</v>
      </c>
      <c r="H285" s="263" t="s">
        <v>4121</v>
      </c>
      <c r="I285" s="263" t="s">
        <v>4121</v>
      </c>
      <c r="J285" s="263" t="s">
        <v>4121</v>
      </c>
      <c r="K285" s="263" t="s">
        <v>4121</v>
      </c>
      <c r="L285" s="263" t="s">
        <v>4121</v>
      </c>
      <c r="M285" s="263" t="s">
        <v>4121</v>
      </c>
      <c r="N285" s="263" t="s">
        <v>4121</v>
      </c>
      <c r="O285" s="263" t="s">
        <v>4121</v>
      </c>
      <c r="P285" s="263" t="s">
        <v>4121</v>
      </c>
      <c r="Q285" s="263" t="s">
        <v>4121</v>
      </c>
      <c r="R285" s="263" t="s">
        <v>4121</v>
      </c>
      <c r="S285" s="263" t="s">
        <v>4121</v>
      </c>
      <c r="T285" s="263" t="s">
        <v>4121</v>
      </c>
      <c r="U285" s="263" t="s">
        <v>4121</v>
      </c>
      <c r="V285" s="263" t="s">
        <v>4121</v>
      </c>
      <c r="W285" s="263" t="s">
        <v>4121</v>
      </c>
      <c r="X285" s="263" t="s">
        <v>4121</v>
      </c>
      <c r="Y285" s="263" t="s">
        <v>4121</v>
      </c>
      <c r="Z285" s="263" t="s">
        <v>4121</v>
      </c>
      <c r="AA285" s="263" t="s">
        <v>4121</v>
      </c>
    </row>
    <row r="286" spans="1:27" x14ac:dyDescent="0.3">
      <c r="A286" s="263">
        <v>516692</v>
      </c>
      <c r="B286" s="268" t="s">
        <v>918</v>
      </c>
      <c r="C286" s="263" t="s">
        <v>4121</v>
      </c>
      <c r="D286" s="263" t="s">
        <v>4121</v>
      </c>
      <c r="E286" s="263" t="s">
        <v>4121</v>
      </c>
      <c r="F286" s="263" t="s">
        <v>4121</v>
      </c>
      <c r="G286" s="263" t="s">
        <v>4121</v>
      </c>
      <c r="H286" s="263" t="s">
        <v>4121</v>
      </c>
      <c r="I286" s="263" t="s">
        <v>4121</v>
      </c>
      <c r="J286" s="263" t="s">
        <v>4121</v>
      </c>
      <c r="K286" s="263" t="s">
        <v>4121</v>
      </c>
      <c r="L286" s="263" t="s">
        <v>4121</v>
      </c>
      <c r="M286" s="263" t="s">
        <v>4121</v>
      </c>
      <c r="N286" s="263" t="s">
        <v>4121</v>
      </c>
      <c r="O286" s="263" t="s">
        <v>4121</v>
      </c>
      <c r="P286" s="263" t="s">
        <v>4121</v>
      </c>
      <c r="Q286" s="263" t="s">
        <v>4121</v>
      </c>
      <c r="R286" s="263" t="s">
        <v>4121</v>
      </c>
      <c r="S286" s="263" t="s">
        <v>4121</v>
      </c>
      <c r="T286" s="263" t="s">
        <v>4121</v>
      </c>
      <c r="U286" s="263" t="s">
        <v>4121</v>
      </c>
      <c r="V286" s="263" t="s">
        <v>4121</v>
      </c>
      <c r="W286" s="263" t="s">
        <v>4121</v>
      </c>
      <c r="X286" s="263" t="s">
        <v>4121</v>
      </c>
      <c r="Y286" s="263" t="s">
        <v>4121</v>
      </c>
      <c r="Z286" s="263" t="s">
        <v>4121</v>
      </c>
      <c r="AA286" s="263" t="s">
        <v>4121</v>
      </c>
    </row>
    <row r="287" spans="1:27" x14ac:dyDescent="0.3">
      <c r="A287" s="263">
        <v>516761</v>
      </c>
      <c r="B287" s="268" t="s">
        <v>918</v>
      </c>
      <c r="C287" s="263" t="s">
        <v>4121</v>
      </c>
      <c r="D287" s="263" t="s">
        <v>4121</v>
      </c>
      <c r="E287" s="263" t="s">
        <v>4121</v>
      </c>
      <c r="F287" s="263" t="s">
        <v>4121</v>
      </c>
      <c r="G287" s="263" t="s">
        <v>4121</v>
      </c>
      <c r="H287" s="263" t="s">
        <v>4121</v>
      </c>
      <c r="I287" s="263" t="s">
        <v>4121</v>
      </c>
      <c r="J287" s="263" t="s">
        <v>4121</v>
      </c>
      <c r="K287" s="263" t="s">
        <v>4121</v>
      </c>
      <c r="L287" s="263" t="s">
        <v>4121</v>
      </c>
      <c r="M287" s="263" t="s">
        <v>4121</v>
      </c>
      <c r="N287" s="263" t="s">
        <v>4121</v>
      </c>
      <c r="O287" s="263" t="s">
        <v>4121</v>
      </c>
      <c r="P287" s="263" t="s">
        <v>4121</v>
      </c>
      <c r="Q287" s="263" t="s">
        <v>4121</v>
      </c>
      <c r="R287" s="263" t="s">
        <v>4121</v>
      </c>
      <c r="S287" s="263" t="s">
        <v>4121</v>
      </c>
      <c r="T287" s="263" t="s">
        <v>4121</v>
      </c>
      <c r="U287" s="263" t="s">
        <v>4121</v>
      </c>
      <c r="V287" s="263" t="s">
        <v>4121</v>
      </c>
      <c r="W287" s="263" t="s">
        <v>4121</v>
      </c>
      <c r="X287" s="263" t="s">
        <v>4121</v>
      </c>
      <c r="Y287" s="263" t="s">
        <v>4121</v>
      </c>
      <c r="Z287" s="263" t="s">
        <v>4121</v>
      </c>
      <c r="AA287" s="263" t="s">
        <v>4121</v>
      </c>
    </row>
    <row r="288" spans="1:27" x14ac:dyDescent="0.3">
      <c r="A288" s="263">
        <v>516922</v>
      </c>
      <c r="B288" s="268" t="s">
        <v>918</v>
      </c>
      <c r="C288" s="263" t="s">
        <v>4121</v>
      </c>
      <c r="D288" s="263" t="s">
        <v>4121</v>
      </c>
      <c r="E288" s="263" t="s">
        <v>4121</v>
      </c>
      <c r="F288" s="263" t="s">
        <v>4121</v>
      </c>
      <c r="G288" s="263" t="s">
        <v>4121</v>
      </c>
      <c r="H288" s="263" t="s">
        <v>4121</v>
      </c>
      <c r="I288" s="263" t="s">
        <v>4121</v>
      </c>
      <c r="J288" s="263" t="s">
        <v>4121</v>
      </c>
      <c r="K288" s="263" t="s">
        <v>4121</v>
      </c>
      <c r="L288" s="263" t="s">
        <v>4121</v>
      </c>
      <c r="M288" s="263" t="s">
        <v>4121</v>
      </c>
      <c r="N288" s="263" t="s">
        <v>4121</v>
      </c>
      <c r="O288" s="263" t="s">
        <v>4121</v>
      </c>
      <c r="P288" s="263" t="s">
        <v>4121</v>
      </c>
      <c r="Q288" s="263" t="s">
        <v>4121</v>
      </c>
      <c r="R288" s="263" t="s">
        <v>4121</v>
      </c>
      <c r="S288" s="263" t="s">
        <v>4121</v>
      </c>
      <c r="T288" s="263" t="s">
        <v>4121</v>
      </c>
      <c r="U288" s="263" t="s">
        <v>4121</v>
      </c>
      <c r="V288" s="263" t="s">
        <v>4121</v>
      </c>
      <c r="W288" s="263" t="s">
        <v>4121</v>
      </c>
      <c r="X288" s="263" t="s">
        <v>4121</v>
      </c>
      <c r="Y288" s="263" t="s">
        <v>4121</v>
      </c>
      <c r="Z288" s="263" t="s">
        <v>4121</v>
      </c>
      <c r="AA288" s="263" t="s">
        <v>4121</v>
      </c>
    </row>
    <row r="289" spans="1:27" x14ac:dyDescent="0.3">
      <c r="A289" s="263">
        <v>516994</v>
      </c>
      <c r="B289" s="268" t="s">
        <v>918</v>
      </c>
      <c r="C289" s="263" t="s">
        <v>4121</v>
      </c>
      <c r="D289" s="263" t="s">
        <v>4121</v>
      </c>
      <c r="E289" s="263" t="s">
        <v>4121</v>
      </c>
      <c r="F289" s="263" t="s">
        <v>4121</v>
      </c>
      <c r="G289" s="263" t="s">
        <v>4121</v>
      </c>
      <c r="H289" s="263" t="s">
        <v>4121</v>
      </c>
      <c r="I289" s="263" t="s">
        <v>4121</v>
      </c>
      <c r="J289" s="263" t="s">
        <v>4121</v>
      </c>
      <c r="K289" s="263" t="s">
        <v>4121</v>
      </c>
      <c r="L289" s="263" t="s">
        <v>4121</v>
      </c>
      <c r="M289" s="263" t="s">
        <v>4121</v>
      </c>
      <c r="N289" s="263" t="s">
        <v>4121</v>
      </c>
      <c r="O289" s="263" t="s">
        <v>4121</v>
      </c>
      <c r="P289" s="263" t="s">
        <v>4121</v>
      </c>
      <c r="Q289" s="263" t="s">
        <v>4121</v>
      </c>
      <c r="R289" s="263" t="s">
        <v>4121</v>
      </c>
      <c r="S289" s="263" t="s">
        <v>4121</v>
      </c>
      <c r="T289" s="263" t="s">
        <v>4121</v>
      </c>
      <c r="U289" s="263" t="s">
        <v>4121</v>
      </c>
      <c r="V289" s="263" t="s">
        <v>4121</v>
      </c>
      <c r="W289" s="263" t="s">
        <v>4121</v>
      </c>
      <c r="X289" s="263" t="s">
        <v>4121</v>
      </c>
      <c r="Y289" s="263" t="s">
        <v>4121</v>
      </c>
      <c r="Z289" s="263" t="s">
        <v>4121</v>
      </c>
      <c r="AA289" s="263" t="s">
        <v>4121</v>
      </c>
    </row>
    <row r="290" spans="1:27" x14ac:dyDescent="0.3">
      <c r="A290" s="263">
        <v>517111</v>
      </c>
      <c r="B290" s="268" t="s">
        <v>918</v>
      </c>
      <c r="C290" s="263" t="s">
        <v>4121</v>
      </c>
      <c r="D290" s="263" t="s">
        <v>4121</v>
      </c>
      <c r="E290" s="263" t="s">
        <v>4121</v>
      </c>
      <c r="F290" s="263" t="s">
        <v>4121</v>
      </c>
      <c r="G290" s="263" t="s">
        <v>4121</v>
      </c>
      <c r="H290" s="263" t="s">
        <v>4121</v>
      </c>
      <c r="I290" s="263" t="s">
        <v>4121</v>
      </c>
      <c r="J290" s="263" t="s">
        <v>4121</v>
      </c>
      <c r="K290" s="263" t="s">
        <v>4121</v>
      </c>
      <c r="L290" s="263" t="s">
        <v>4121</v>
      </c>
      <c r="M290" s="263" t="s">
        <v>4121</v>
      </c>
      <c r="N290" s="263" t="s">
        <v>4121</v>
      </c>
      <c r="O290" s="263" t="s">
        <v>4121</v>
      </c>
      <c r="P290" s="263" t="s">
        <v>4121</v>
      </c>
      <c r="Q290" s="263" t="s">
        <v>4121</v>
      </c>
      <c r="R290" s="263" t="s">
        <v>4121</v>
      </c>
      <c r="S290" s="263" t="s">
        <v>4121</v>
      </c>
      <c r="T290" s="263" t="s">
        <v>4121</v>
      </c>
      <c r="U290" s="263" t="s">
        <v>4121</v>
      </c>
      <c r="V290" s="263" t="s">
        <v>4121</v>
      </c>
      <c r="W290" s="263" t="s">
        <v>4121</v>
      </c>
      <c r="X290" s="263" t="s">
        <v>4121</v>
      </c>
      <c r="Y290" s="263" t="s">
        <v>4121</v>
      </c>
      <c r="Z290" s="263" t="s">
        <v>4121</v>
      </c>
      <c r="AA290" s="263" t="s">
        <v>4121</v>
      </c>
    </row>
    <row r="291" spans="1:27" x14ac:dyDescent="0.3">
      <c r="A291" s="263">
        <v>517306</v>
      </c>
      <c r="B291" s="268" t="s">
        <v>918</v>
      </c>
      <c r="C291" s="263" t="s">
        <v>4121</v>
      </c>
      <c r="D291" s="263" t="s">
        <v>4121</v>
      </c>
      <c r="E291" s="263" t="s">
        <v>4121</v>
      </c>
      <c r="F291" s="263" t="s">
        <v>4121</v>
      </c>
      <c r="G291" s="263" t="s">
        <v>4121</v>
      </c>
      <c r="H291" s="263" t="s">
        <v>4121</v>
      </c>
      <c r="I291" s="263" t="s">
        <v>4121</v>
      </c>
      <c r="J291" s="263" t="s">
        <v>4121</v>
      </c>
      <c r="K291" s="263" t="s">
        <v>4121</v>
      </c>
      <c r="L291" s="263" t="s">
        <v>4121</v>
      </c>
      <c r="M291" s="263" t="s">
        <v>4121</v>
      </c>
      <c r="N291" s="263" t="s">
        <v>4121</v>
      </c>
      <c r="O291" s="263" t="s">
        <v>4121</v>
      </c>
      <c r="P291" s="263" t="s">
        <v>4121</v>
      </c>
      <c r="Q291" s="263" t="s">
        <v>4121</v>
      </c>
      <c r="R291" s="263" t="s">
        <v>4121</v>
      </c>
      <c r="S291" s="263" t="s">
        <v>4121</v>
      </c>
      <c r="T291" s="263" t="s">
        <v>4121</v>
      </c>
      <c r="U291" s="263" t="s">
        <v>4121</v>
      </c>
      <c r="V291" s="263" t="s">
        <v>4121</v>
      </c>
      <c r="W291" s="263" t="s">
        <v>4121</v>
      </c>
      <c r="X291" s="263" t="s">
        <v>4121</v>
      </c>
      <c r="Y291" s="263" t="s">
        <v>4121</v>
      </c>
      <c r="Z291" s="263" t="s">
        <v>4121</v>
      </c>
      <c r="AA291" s="263" t="s">
        <v>4121</v>
      </c>
    </row>
    <row r="292" spans="1:27" x14ac:dyDescent="0.3">
      <c r="A292" s="263">
        <v>517418</v>
      </c>
      <c r="B292" s="268" t="s">
        <v>918</v>
      </c>
      <c r="C292" s="263" t="s">
        <v>4121</v>
      </c>
      <c r="D292" s="263" t="s">
        <v>4121</v>
      </c>
      <c r="E292" s="263" t="s">
        <v>4121</v>
      </c>
      <c r="F292" s="263" t="s">
        <v>4121</v>
      </c>
      <c r="G292" s="263" t="s">
        <v>4121</v>
      </c>
      <c r="H292" s="263" t="s">
        <v>4121</v>
      </c>
      <c r="I292" s="263" t="s">
        <v>4121</v>
      </c>
      <c r="J292" s="263" t="s">
        <v>4121</v>
      </c>
      <c r="K292" s="263" t="s">
        <v>4121</v>
      </c>
      <c r="L292" s="263" t="s">
        <v>4121</v>
      </c>
      <c r="M292" s="263" t="s">
        <v>4121</v>
      </c>
      <c r="N292" s="263" t="s">
        <v>4121</v>
      </c>
      <c r="O292" s="263" t="s">
        <v>4121</v>
      </c>
      <c r="P292" s="263" t="s">
        <v>4121</v>
      </c>
      <c r="Q292" s="263" t="s">
        <v>4121</v>
      </c>
      <c r="R292" s="263" t="s">
        <v>4121</v>
      </c>
      <c r="S292" s="263" t="s">
        <v>4121</v>
      </c>
      <c r="T292" s="263" t="s">
        <v>4121</v>
      </c>
      <c r="U292" s="263" t="s">
        <v>4121</v>
      </c>
      <c r="V292" s="263" t="s">
        <v>4121</v>
      </c>
      <c r="W292" s="263" t="s">
        <v>4121</v>
      </c>
      <c r="X292" s="263" t="s">
        <v>4121</v>
      </c>
      <c r="Y292" s="263" t="s">
        <v>4121</v>
      </c>
      <c r="Z292" s="263" t="s">
        <v>4121</v>
      </c>
      <c r="AA292" s="263" t="s">
        <v>4121</v>
      </c>
    </row>
    <row r="293" spans="1:27" x14ac:dyDescent="0.3">
      <c r="A293" s="263">
        <v>517424</v>
      </c>
      <c r="B293" s="268" t="s">
        <v>918</v>
      </c>
      <c r="C293" s="263" t="s">
        <v>4121</v>
      </c>
      <c r="D293" s="263" t="s">
        <v>4121</v>
      </c>
      <c r="E293" s="263" t="s">
        <v>4121</v>
      </c>
      <c r="F293" s="263" t="s">
        <v>4121</v>
      </c>
      <c r="G293" s="263" t="s">
        <v>4121</v>
      </c>
      <c r="H293" s="263" t="s">
        <v>4121</v>
      </c>
      <c r="I293" s="263" t="s">
        <v>4121</v>
      </c>
      <c r="J293" s="263" t="s">
        <v>4121</v>
      </c>
      <c r="K293" s="263" t="s">
        <v>4121</v>
      </c>
      <c r="L293" s="263" t="s">
        <v>4121</v>
      </c>
      <c r="M293" s="263" t="s">
        <v>4121</v>
      </c>
      <c r="N293" s="263" t="s">
        <v>4121</v>
      </c>
      <c r="O293" s="263" t="s">
        <v>4121</v>
      </c>
      <c r="P293" s="263" t="s">
        <v>4121</v>
      </c>
      <c r="Q293" s="263" t="s">
        <v>4121</v>
      </c>
      <c r="R293" s="263" t="s">
        <v>4121</v>
      </c>
      <c r="S293" s="263" t="s">
        <v>4121</v>
      </c>
      <c r="T293" s="263" t="s">
        <v>4121</v>
      </c>
      <c r="U293" s="263" t="s">
        <v>4121</v>
      </c>
      <c r="V293" s="263" t="s">
        <v>4121</v>
      </c>
      <c r="W293" s="263" t="s">
        <v>4121</v>
      </c>
      <c r="X293" s="263" t="s">
        <v>4121</v>
      </c>
      <c r="Y293" s="263" t="s">
        <v>4121</v>
      </c>
      <c r="Z293" s="263" t="s">
        <v>4121</v>
      </c>
      <c r="AA293" s="263" t="s">
        <v>4121</v>
      </c>
    </row>
    <row r="294" spans="1:27" x14ac:dyDescent="0.3">
      <c r="A294" s="263">
        <v>517513</v>
      </c>
      <c r="B294" s="268" t="s">
        <v>918</v>
      </c>
      <c r="C294" s="263" t="s">
        <v>4121</v>
      </c>
      <c r="D294" s="263" t="s">
        <v>4121</v>
      </c>
      <c r="E294" s="263" t="s">
        <v>4121</v>
      </c>
      <c r="F294" s="263" t="s">
        <v>4121</v>
      </c>
      <c r="G294" s="263" t="s">
        <v>4121</v>
      </c>
      <c r="H294" s="263" t="s">
        <v>4121</v>
      </c>
      <c r="I294" s="263" t="s">
        <v>4121</v>
      </c>
      <c r="J294" s="263" t="s">
        <v>4121</v>
      </c>
      <c r="K294" s="263" t="s">
        <v>4121</v>
      </c>
      <c r="L294" s="263" t="s">
        <v>4121</v>
      </c>
      <c r="M294" s="263" t="s">
        <v>4121</v>
      </c>
      <c r="N294" s="263" t="s">
        <v>4121</v>
      </c>
      <c r="O294" s="263" t="s">
        <v>4121</v>
      </c>
      <c r="P294" s="263" t="s">
        <v>4121</v>
      </c>
      <c r="Q294" s="263" t="s">
        <v>4121</v>
      </c>
      <c r="R294" s="263" t="s">
        <v>4121</v>
      </c>
      <c r="S294" s="263" t="s">
        <v>4121</v>
      </c>
      <c r="T294" s="263" t="s">
        <v>4121</v>
      </c>
      <c r="U294" s="263" t="s">
        <v>4121</v>
      </c>
      <c r="V294" s="263" t="s">
        <v>4121</v>
      </c>
      <c r="W294" s="263" t="s">
        <v>4121</v>
      </c>
      <c r="X294" s="263" t="s">
        <v>4121</v>
      </c>
      <c r="Y294" s="263" t="s">
        <v>4121</v>
      </c>
      <c r="Z294" s="263" t="s">
        <v>4121</v>
      </c>
      <c r="AA294" s="263" t="s">
        <v>4121</v>
      </c>
    </row>
    <row r="295" spans="1:27" x14ac:dyDescent="0.3">
      <c r="A295" s="263">
        <v>517549</v>
      </c>
      <c r="B295" s="268" t="s">
        <v>918</v>
      </c>
      <c r="C295" s="263" t="s">
        <v>4121</v>
      </c>
      <c r="D295" s="263" t="s">
        <v>4121</v>
      </c>
      <c r="E295" s="263" t="s">
        <v>4121</v>
      </c>
      <c r="F295" s="263" t="s">
        <v>4121</v>
      </c>
      <c r="G295" s="263" t="s">
        <v>4121</v>
      </c>
      <c r="H295" s="263" t="s">
        <v>4121</v>
      </c>
      <c r="I295" s="263" t="s">
        <v>4121</v>
      </c>
      <c r="J295" s="263" t="s">
        <v>4121</v>
      </c>
      <c r="K295" s="263" t="s">
        <v>4121</v>
      </c>
      <c r="L295" s="263" t="s">
        <v>4121</v>
      </c>
      <c r="M295" s="263" t="s">
        <v>4121</v>
      </c>
      <c r="N295" s="263" t="s">
        <v>4121</v>
      </c>
      <c r="O295" s="263" t="s">
        <v>4121</v>
      </c>
      <c r="P295" s="263" t="s">
        <v>4121</v>
      </c>
      <c r="Q295" s="263" t="s">
        <v>4121</v>
      </c>
      <c r="R295" s="263" t="s">
        <v>4121</v>
      </c>
      <c r="S295" s="263" t="s">
        <v>4121</v>
      </c>
      <c r="T295" s="263" t="s">
        <v>4121</v>
      </c>
      <c r="U295" s="263" t="s">
        <v>4121</v>
      </c>
      <c r="V295" s="263" t="s">
        <v>4121</v>
      </c>
      <c r="W295" s="263" t="s">
        <v>4121</v>
      </c>
      <c r="X295" s="263" t="s">
        <v>4121</v>
      </c>
      <c r="Y295" s="263" t="s">
        <v>4121</v>
      </c>
      <c r="Z295" s="263" t="s">
        <v>4121</v>
      </c>
      <c r="AA295" s="263" t="s">
        <v>4121</v>
      </c>
    </row>
    <row r="296" spans="1:27" x14ac:dyDescent="0.3">
      <c r="A296" s="263">
        <v>517801</v>
      </c>
      <c r="B296" s="268" t="s">
        <v>918</v>
      </c>
      <c r="C296" s="263" t="s">
        <v>4121</v>
      </c>
      <c r="D296" s="263" t="s">
        <v>4121</v>
      </c>
      <c r="E296" s="263" t="s">
        <v>4121</v>
      </c>
      <c r="F296" s="263" t="s">
        <v>4121</v>
      </c>
      <c r="G296" s="263" t="s">
        <v>4121</v>
      </c>
      <c r="H296" s="263" t="s">
        <v>4121</v>
      </c>
      <c r="I296" s="263" t="s">
        <v>4121</v>
      </c>
      <c r="J296" s="263" t="s">
        <v>4121</v>
      </c>
      <c r="K296" s="263" t="s">
        <v>4121</v>
      </c>
      <c r="L296" s="263" t="s">
        <v>4121</v>
      </c>
      <c r="M296" s="263" t="s">
        <v>4121</v>
      </c>
      <c r="N296" s="263" t="s">
        <v>4121</v>
      </c>
      <c r="O296" s="263" t="s">
        <v>4121</v>
      </c>
      <c r="P296" s="263" t="s">
        <v>4121</v>
      </c>
      <c r="Q296" s="263" t="s">
        <v>4121</v>
      </c>
      <c r="R296" s="263" t="s">
        <v>4121</v>
      </c>
      <c r="S296" s="263" t="s">
        <v>4121</v>
      </c>
      <c r="T296" s="263" t="s">
        <v>4121</v>
      </c>
      <c r="U296" s="263" t="s">
        <v>4121</v>
      </c>
      <c r="V296" s="263" t="s">
        <v>4121</v>
      </c>
      <c r="W296" s="263" t="s">
        <v>4121</v>
      </c>
      <c r="X296" s="263" t="s">
        <v>4121</v>
      </c>
      <c r="Y296" s="263" t="s">
        <v>4121</v>
      </c>
      <c r="Z296" s="263" t="s">
        <v>4121</v>
      </c>
      <c r="AA296" s="263" t="s">
        <v>4121</v>
      </c>
    </row>
    <row r="297" spans="1:27" x14ac:dyDescent="0.3">
      <c r="A297" s="263">
        <v>517878</v>
      </c>
      <c r="B297" s="268" t="s">
        <v>918</v>
      </c>
      <c r="C297" s="263" t="s">
        <v>4121</v>
      </c>
      <c r="D297" s="263" t="s">
        <v>4121</v>
      </c>
      <c r="E297" s="263" t="s">
        <v>4121</v>
      </c>
      <c r="F297" s="263" t="s">
        <v>4121</v>
      </c>
      <c r="G297" s="263" t="s">
        <v>4121</v>
      </c>
      <c r="H297" s="263" t="s">
        <v>4121</v>
      </c>
      <c r="I297" s="263" t="s">
        <v>4121</v>
      </c>
      <c r="J297" s="263" t="s">
        <v>4121</v>
      </c>
      <c r="K297" s="263" t="s">
        <v>4121</v>
      </c>
      <c r="L297" s="263" t="s">
        <v>4121</v>
      </c>
      <c r="M297" s="263" t="s">
        <v>4121</v>
      </c>
      <c r="N297" s="263" t="s">
        <v>4121</v>
      </c>
      <c r="O297" s="263" t="s">
        <v>4121</v>
      </c>
      <c r="P297" s="263" t="s">
        <v>4121</v>
      </c>
      <c r="Q297" s="263" t="s">
        <v>4121</v>
      </c>
      <c r="R297" s="263" t="s">
        <v>4121</v>
      </c>
      <c r="S297" s="263" t="s">
        <v>4121</v>
      </c>
      <c r="T297" s="263" t="s">
        <v>4121</v>
      </c>
      <c r="U297" s="263" t="s">
        <v>4121</v>
      </c>
      <c r="V297" s="263" t="s">
        <v>4121</v>
      </c>
      <c r="W297" s="263" t="s">
        <v>4121</v>
      </c>
      <c r="X297" s="263" t="s">
        <v>4121</v>
      </c>
      <c r="Y297" s="263" t="s">
        <v>4121</v>
      </c>
      <c r="Z297" s="263" t="s">
        <v>4121</v>
      </c>
      <c r="AA297" s="263" t="s">
        <v>4121</v>
      </c>
    </row>
    <row r="298" spans="1:27" x14ac:dyDescent="0.3">
      <c r="A298" s="263">
        <v>517880</v>
      </c>
      <c r="B298" s="268" t="s">
        <v>918</v>
      </c>
      <c r="C298" s="263" t="s">
        <v>4121</v>
      </c>
      <c r="D298" s="263" t="s">
        <v>4121</v>
      </c>
      <c r="E298" s="263" t="s">
        <v>4121</v>
      </c>
      <c r="F298" s="263" t="s">
        <v>4121</v>
      </c>
      <c r="G298" s="263" t="s">
        <v>4121</v>
      </c>
      <c r="H298" s="263" t="s">
        <v>4121</v>
      </c>
      <c r="I298" s="263" t="s">
        <v>4121</v>
      </c>
      <c r="J298" s="263" t="s">
        <v>4121</v>
      </c>
      <c r="K298" s="263" t="s">
        <v>4121</v>
      </c>
      <c r="L298" s="263" t="s">
        <v>4121</v>
      </c>
      <c r="M298" s="263" t="s">
        <v>4121</v>
      </c>
      <c r="N298" s="263" t="s">
        <v>4121</v>
      </c>
      <c r="O298" s="263" t="s">
        <v>4121</v>
      </c>
      <c r="P298" s="263" t="s">
        <v>4121</v>
      </c>
      <c r="Q298" s="263" t="s">
        <v>4121</v>
      </c>
      <c r="R298" s="263" t="s">
        <v>4121</v>
      </c>
      <c r="S298" s="263" t="s">
        <v>4121</v>
      </c>
      <c r="T298" s="263" t="s">
        <v>4121</v>
      </c>
      <c r="U298" s="263" t="s">
        <v>4121</v>
      </c>
      <c r="V298" s="263" t="s">
        <v>4121</v>
      </c>
      <c r="W298" s="263" t="s">
        <v>4121</v>
      </c>
      <c r="X298" s="263" t="s">
        <v>4121</v>
      </c>
      <c r="Y298" s="263" t="s">
        <v>4121</v>
      </c>
      <c r="Z298" s="263" t="s">
        <v>4121</v>
      </c>
      <c r="AA298" s="263" t="s">
        <v>4121</v>
      </c>
    </row>
    <row r="299" spans="1:27" x14ac:dyDescent="0.3">
      <c r="A299" s="263">
        <v>517892</v>
      </c>
      <c r="B299" s="268" t="s">
        <v>918</v>
      </c>
      <c r="C299" s="263" t="s">
        <v>4121</v>
      </c>
      <c r="D299" s="263" t="s">
        <v>4121</v>
      </c>
      <c r="E299" s="263" t="s">
        <v>4121</v>
      </c>
      <c r="F299" s="263" t="s">
        <v>4121</v>
      </c>
      <c r="G299" s="263" t="s">
        <v>4121</v>
      </c>
      <c r="H299" s="263" t="s">
        <v>4121</v>
      </c>
      <c r="I299" s="263" t="s">
        <v>4121</v>
      </c>
      <c r="J299" s="263" t="s">
        <v>4121</v>
      </c>
      <c r="K299" s="263" t="s">
        <v>4121</v>
      </c>
      <c r="L299" s="263" t="s">
        <v>4121</v>
      </c>
      <c r="M299" s="263" t="s">
        <v>4121</v>
      </c>
      <c r="N299" s="263" t="s">
        <v>4121</v>
      </c>
      <c r="O299" s="263" t="s">
        <v>4121</v>
      </c>
      <c r="P299" s="263" t="s">
        <v>4121</v>
      </c>
      <c r="Q299" s="263" t="s">
        <v>4121</v>
      </c>
      <c r="R299" s="263" t="s">
        <v>4121</v>
      </c>
      <c r="S299" s="263" t="s">
        <v>4121</v>
      </c>
      <c r="T299" s="263" t="s">
        <v>4121</v>
      </c>
      <c r="U299" s="263" t="s">
        <v>4121</v>
      </c>
      <c r="V299" s="263" t="s">
        <v>4121</v>
      </c>
      <c r="W299" s="263" t="s">
        <v>4121</v>
      </c>
      <c r="X299" s="263" t="s">
        <v>4121</v>
      </c>
      <c r="Y299" s="263" t="s">
        <v>4121</v>
      </c>
      <c r="Z299" s="263" t="s">
        <v>4121</v>
      </c>
      <c r="AA299" s="263" t="s">
        <v>4121</v>
      </c>
    </row>
    <row r="300" spans="1:27" x14ac:dyDescent="0.3">
      <c r="A300" s="263">
        <v>518062</v>
      </c>
      <c r="B300" s="268" t="s">
        <v>918</v>
      </c>
      <c r="C300" s="263" t="s">
        <v>4121</v>
      </c>
      <c r="D300" s="263" t="s">
        <v>4121</v>
      </c>
      <c r="E300" s="263" t="s">
        <v>4121</v>
      </c>
      <c r="F300" s="263" t="s">
        <v>4121</v>
      </c>
      <c r="G300" s="263" t="s">
        <v>4121</v>
      </c>
      <c r="H300" s="263" t="s">
        <v>4121</v>
      </c>
      <c r="I300" s="263" t="s">
        <v>4121</v>
      </c>
      <c r="J300" s="263" t="s">
        <v>4121</v>
      </c>
      <c r="K300" s="263" t="s">
        <v>4121</v>
      </c>
      <c r="L300" s="263" t="s">
        <v>4121</v>
      </c>
      <c r="M300" s="263" t="s">
        <v>4121</v>
      </c>
      <c r="N300" s="263" t="s">
        <v>4121</v>
      </c>
      <c r="O300" s="263" t="s">
        <v>4121</v>
      </c>
      <c r="P300" s="263" t="s">
        <v>4121</v>
      </c>
      <c r="Q300" s="263" t="s">
        <v>4121</v>
      </c>
      <c r="R300" s="263" t="s">
        <v>4121</v>
      </c>
      <c r="S300" s="263" t="s">
        <v>4121</v>
      </c>
      <c r="T300" s="263" t="s">
        <v>4121</v>
      </c>
      <c r="U300" s="263" t="s">
        <v>4121</v>
      </c>
      <c r="V300" s="263" t="s">
        <v>4121</v>
      </c>
      <c r="W300" s="263" t="s">
        <v>4121</v>
      </c>
      <c r="X300" s="263" t="s">
        <v>4121</v>
      </c>
      <c r="Y300" s="263" t="s">
        <v>4121</v>
      </c>
      <c r="Z300" s="263" t="s">
        <v>4121</v>
      </c>
      <c r="AA300" s="263" t="s">
        <v>4121</v>
      </c>
    </row>
    <row r="301" spans="1:27" x14ac:dyDescent="0.3">
      <c r="A301" s="263">
        <v>518172</v>
      </c>
      <c r="B301" s="268" t="s">
        <v>918</v>
      </c>
      <c r="C301" s="263" t="s">
        <v>4121</v>
      </c>
      <c r="D301" s="263" t="s">
        <v>4121</v>
      </c>
      <c r="E301" s="263" t="s">
        <v>4121</v>
      </c>
      <c r="F301" s="263" t="s">
        <v>4121</v>
      </c>
      <c r="G301" s="263" t="s">
        <v>4121</v>
      </c>
      <c r="H301" s="263" t="s">
        <v>4121</v>
      </c>
      <c r="I301" s="263" t="s">
        <v>4121</v>
      </c>
      <c r="J301" s="263" t="s">
        <v>4121</v>
      </c>
      <c r="K301" s="263" t="s">
        <v>4121</v>
      </c>
      <c r="L301" s="263" t="s">
        <v>4121</v>
      </c>
      <c r="M301" s="263" t="s">
        <v>4121</v>
      </c>
      <c r="N301" s="263" t="s">
        <v>4121</v>
      </c>
      <c r="O301" s="263" t="s">
        <v>4121</v>
      </c>
      <c r="P301" s="263" t="s">
        <v>4121</v>
      </c>
      <c r="Q301" s="263" t="s">
        <v>4121</v>
      </c>
      <c r="R301" s="263" t="s">
        <v>4121</v>
      </c>
      <c r="S301" s="263" t="s">
        <v>4121</v>
      </c>
      <c r="T301" s="263" t="s">
        <v>4121</v>
      </c>
      <c r="U301" s="263" t="s">
        <v>4121</v>
      </c>
      <c r="V301" s="263" t="s">
        <v>4121</v>
      </c>
      <c r="W301" s="263" t="s">
        <v>4121</v>
      </c>
      <c r="X301" s="263" t="s">
        <v>4121</v>
      </c>
      <c r="Y301" s="263" t="s">
        <v>4121</v>
      </c>
      <c r="Z301" s="263" t="s">
        <v>4121</v>
      </c>
      <c r="AA301" s="263" t="s">
        <v>4121</v>
      </c>
    </row>
    <row r="302" spans="1:27" x14ac:dyDescent="0.3">
      <c r="A302" s="263">
        <v>518319</v>
      </c>
      <c r="B302" s="268" t="s">
        <v>918</v>
      </c>
      <c r="C302" s="263" t="s">
        <v>4121</v>
      </c>
      <c r="D302" s="263" t="s">
        <v>4121</v>
      </c>
      <c r="E302" s="263" t="s">
        <v>4121</v>
      </c>
      <c r="F302" s="263" t="s">
        <v>4121</v>
      </c>
      <c r="G302" s="263" t="s">
        <v>4121</v>
      </c>
      <c r="H302" s="263" t="s">
        <v>4121</v>
      </c>
      <c r="I302" s="263" t="s">
        <v>4121</v>
      </c>
      <c r="J302" s="263" t="s">
        <v>4121</v>
      </c>
      <c r="K302" s="263" t="s">
        <v>4121</v>
      </c>
      <c r="L302" s="263" t="s">
        <v>4121</v>
      </c>
      <c r="M302" s="263" t="s">
        <v>4121</v>
      </c>
      <c r="N302" s="263" t="s">
        <v>4121</v>
      </c>
      <c r="O302" s="263" t="s">
        <v>4121</v>
      </c>
      <c r="P302" s="263" t="s">
        <v>4121</v>
      </c>
      <c r="Q302" s="263" t="s">
        <v>4121</v>
      </c>
      <c r="R302" s="263" t="s">
        <v>4121</v>
      </c>
      <c r="S302" s="263" t="s">
        <v>4121</v>
      </c>
      <c r="T302" s="263" t="s">
        <v>4121</v>
      </c>
      <c r="U302" s="263" t="s">
        <v>4121</v>
      </c>
      <c r="V302" s="263" t="s">
        <v>4121</v>
      </c>
      <c r="W302" s="263" t="s">
        <v>4121</v>
      </c>
      <c r="X302" s="263" t="s">
        <v>4121</v>
      </c>
      <c r="Y302" s="263" t="s">
        <v>4121</v>
      </c>
      <c r="Z302" s="263" t="s">
        <v>4121</v>
      </c>
      <c r="AA302" s="263" t="s">
        <v>4121</v>
      </c>
    </row>
    <row r="303" spans="1:27" x14ac:dyDescent="0.3">
      <c r="A303" s="263">
        <v>518335</v>
      </c>
      <c r="B303" s="268" t="s">
        <v>918</v>
      </c>
      <c r="C303" s="263" t="s">
        <v>4121</v>
      </c>
      <c r="D303" s="263" t="s">
        <v>4121</v>
      </c>
      <c r="E303" s="263" t="s">
        <v>4121</v>
      </c>
      <c r="F303" s="263" t="s">
        <v>4121</v>
      </c>
      <c r="G303" s="263" t="s">
        <v>4121</v>
      </c>
      <c r="H303" s="263" t="s">
        <v>4121</v>
      </c>
      <c r="I303" s="263" t="s">
        <v>4121</v>
      </c>
      <c r="J303" s="263" t="s">
        <v>4121</v>
      </c>
      <c r="K303" s="263" t="s">
        <v>4121</v>
      </c>
      <c r="L303" s="263" t="s">
        <v>4121</v>
      </c>
      <c r="M303" s="263" t="s">
        <v>4121</v>
      </c>
      <c r="N303" s="263" t="s">
        <v>4121</v>
      </c>
      <c r="O303" s="263" t="s">
        <v>4121</v>
      </c>
      <c r="P303" s="263" t="s">
        <v>4121</v>
      </c>
      <c r="Q303" s="263" t="s">
        <v>4121</v>
      </c>
      <c r="R303" s="263" t="s">
        <v>4121</v>
      </c>
      <c r="S303" s="263" t="s">
        <v>4121</v>
      </c>
      <c r="T303" s="263" t="s">
        <v>4121</v>
      </c>
      <c r="U303" s="263" t="s">
        <v>4121</v>
      </c>
      <c r="V303" s="263" t="s">
        <v>4121</v>
      </c>
      <c r="W303" s="263" t="s">
        <v>4121</v>
      </c>
      <c r="X303" s="263" t="s">
        <v>4121</v>
      </c>
      <c r="Y303" s="263" t="s">
        <v>4121</v>
      </c>
      <c r="Z303" s="263" t="s">
        <v>4121</v>
      </c>
      <c r="AA303" s="263" t="s">
        <v>4121</v>
      </c>
    </row>
    <row r="304" spans="1:27" x14ac:dyDescent="0.3">
      <c r="A304" s="263">
        <v>518523</v>
      </c>
      <c r="B304" s="268" t="s">
        <v>918</v>
      </c>
      <c r="C304" s="263" t="s">
        <v>4121</v>
      </c>
      <c r="D304" s="263" t="s">
        <v>4121</v>
      </c>
      <c r="E304" s="263" t="s">
        <v>4121</v>
      </c>
      <c r="F304" s="263" t="s">
        <v>4121</v>
      </c>
      <c r="G304" s="263" t="s">
        <v>4121</v>
      </c>
      <c r="H304" s="263" t="s">
        <v>4121</v>
      </c>
      <c r="I304" s="263" t="s">
        <v>4121</v>
      </c>
      <c r="J304" s="263" t="s">
        <v>4121</v>
      </c>
      <c r="K304" s="263" t="s">
        <v>4121</v>
      </c>
      <c r="L304" s="263" t="s">
        <v>4121</v>
      </c>
      <c r="M304" s="263" t="s">
        <v>4121</v>
      </c>
      <c r="N304" s="263" t="s">
        <v>4121</v>
      </c>
      <c r="O304" s="263" t="s">
        <v>4121</v>
      </c>
      <c r="P304" s="263" t="s">
        <v>4121</v>
      </c>
      <c r="Q304" s="263" t="s">
        <v>4121</v>
      </c>
      <c r="R304" s="263" t="s">
        <v>4121</v>
      </c>
      <c r="S304" s="263" t="s">
        <v>4121</v>
      </c>
      <c r="T304" s="263" t="s">
        <v>4121</v>
      </c>
      <c r="U304" s="263" t="s">
        <v>4121</v>
      </c>
      <c r="V304" s="263" t="s">
        <v>4121</v>
      </c>
      <c r="W304" s="263" t="s">
        <v>4121</v>
      </c>
      <c r="X304" s="263" t="s">
        <v>4121</v>
      </c>
      <c r="Y304" s="263" t="s">
        <v>4121</v>
      </c>
      <c r="Z304" s="263" t="s">
        <v>4121</v>
      </c>
      <c r="AA304" s="263" t="s">
        <v>4121</v>
      </c>
    </row>
    <row r="305" spans="1:27" x14ac:dyDescent="0.3">
      <c r="A305" s="263">
        <v>518544</v>
      </c>
      <c r="B305" s="268" t="s">
        <v>918</v>
      </c>
      <c r="C305" s="263" t="s">
        <v>4121</v>
      </c>
      <c r="D305" s="263" t="s">
        <v>4121</v>
      </c>
      <c r="E305" s="263" t="s">
        <v>4121</v>
      </c>
      <c r="F305" s="263" t="s">
        <v>4121</v>
      </c>
      <c r="G305" s="263" t="s">
        <v>4121</v>
      </c>
      <c r="H305" s="263" t="s">
        <v>4121</v>
      </c>
      <c r="I305" s="263" t="s">
        <v>4121</v>
      </c>
      <c r="J305" s="263" t="s">
        <v>4121</v>
      </c>
      <c r="K305" s="263" t="s">
        <v>4121</v>
      </c>
      <c r="L305" s="263" t="s">
        <v>4121</v>
      </c>
      <c r="M305" s="263" t="s">
        <v>4121</v>
      </c>
      <c r="N305" s="263" t="s">
        <v>4121</v>
      </c>
      <c r="O305" s="263" t="s">
        <v>4121</v>
      </c>
      <c r="P305" s="263" t="s">
        <v>4121</v>
      </c>
      <c r="Q305" s="263" t="s">
        <v>4121</v>
      </c>
      <c r="R305" s="263" t="s">
        <v>4121</v>
      </c>
      <c r="S305" s="263" t="s">
        <v>4121</v>
      </c>
      <c r="T305" s="263" t="s">
        <v>4121</v>
      </c>
      <c r="U305" s="263" t="s">
        <v>4121</v>
      </c>
      <c r="V305" s="263" t="s">
        <v>4121</v>
      </c>
      <c r="W305" s="263" t="s">
        <v>4121</v>
      </c>
      <c r="X305" s="263" t="s">
        <v>4121</v>
      </c>
      <c r="Y305" s="263" t="s">
        <v>4121</v>
      </c>
      <c r="Z305" s="263" t="s">
        <v>4121</v>
      </c>
      <c r="AA305" s="263" t="s">
        <v>4121</v>
      </c>
    </row>
    <row r="306" spans="1:27" x14ac:dyDescent="0.3">
      <c r="A306" s="263">
        <v>518565</v>
      </c>
      <c r="B306" s="268" t="s">
        <v>918</v>
      </c>
      <c r="C306" s="263" t="s">
        <v>4121</v>
      </c>
      <c r="D306" s="263" t="s">
        <v>4121</v>
      </c>
      <c r="E306" s="263" t="s">
        <v>4121</v>
      </c>
      <c r="F306" s="263" t="s">
        <v>4121</v>
      </c>
      <c r="G306" s="263" t="s">
        <v>4121</v>
      </c>
      <c r="H306" s="263" t="s">
        <v>4121</v>
      </c>
      <c r="I306" s="263" t="s">
        <v>4121</v>
      </c>
      <c r="J306" s="263" t="s">
        <v>4121</v>
      </c>
      <c r="K306" s="263" t="s">
        <v>4121</v>
      </c>
      <c r="L306" s="263" t="s">
        <v>4121</v>
      </c>
      <c r="M306" s="263" t="s">
        <v>4121</v>
      </c>
      <c r="N306" s="263" t="s">
        <v>4121</v>
      </c>
      <c r="O306" s="263" t="s">
        <v>4121</v>
      </c>
      <c r="P306" s="263" t="s">
        <v>4121</v>
      </c>
      <c r="Q306" s="263" t="s">
        <v>4121</v>
      </c>
      <c r="R306" s="263" t="s">
        <v>4121</v>
      </c>
      <c r="S306" s="263" t="s">
        <v>4121</v>
      </c>
      <c r="T306" s="263" t="s">
        <v>4121</v>
      </c>
      <c r="U306" s="263" t="s">
        <v>4121</v>
      </c>
      <c r="V306" s="263" t="s">
        <v>4121</v>
      </c>
      <c r="W306" s="263" t="s">
        <v>4121</v>
      </c>
      <c r="X306" s="263" t="s">
        <v>4121</v>
      </c>
      <c r="Y306" s="263" t="s">
        <v>4121</v>
      </c>
      <c r="Z306" s="263" t="s">
        <v>4121</v>
      </c>
      <c r="AA306" s="263" t="s">
        <v>4121</v>
      </c>
    </row>
    <row r="307" spans="1:27" x14ac:dyDescent="0.3">
      <c r="A307" s="263">
        <v>518573</v>
      </c>
      <c r="B307" s="268" t="s">
        <v>918</v>
      </c>
      <c r="C307" s="263" t="s">
        <v>4121</v>
      </c>
      <c r="D307" s="263" t="s">
        <v>4121</v>
      </c>
      <c r="E307" s="263" t="s">
        <v>4121</v>
      </c>
      <c r="F307" s="263" t="s">
        <v>4121</v>
      </c>
      <c r="G307" s="263" t="s">
        <v>4121</v>
      </c>
      <c r="H307" s="263" t="s">
        <v>4121</v>
      </c>
      <c r="I307" s="263" t="s">
        <v>4121</v>
      </c>
      <c r="J307" s="263" t="s">
        <v>4121</v>
      </c>
      <c r="K307" s="263" t="s">
        <v>4121</v>
      </c>
      <c r="L307" s="263" t="s">
        <v>4121</v>
      </c>
      <c r="M307" s="263" t="s">
        <v>4121</v>
      </c>
      <c r="N307" s="263" t="s">
        <v>4121</v>
      </c>
      <c r="O307" s="263" t="s">
        <v>4121</v>
      </c>
      <c r="P307" s="263" t="s">
        <v>4121</v>
      </c>
      <c r="Q307" s="263" t="s">
        <v>4121</v>
      </c>
      <c r="R307" s="263" t="s">
        <v>4121</v>
      </c>
      <c r="S307" s="263" t="s">
        <v>4121</v>
      </c>
      <c r="T307" s="263" t="s">
        <v>4121</v>
      </c>
      <c r="U307" s="263" t="s">
        <v>4121</v>
      </c>
      <c r="V307" s="263" t="s">
        <v>4121</v>
      </c>
      <c r="W307" s="263" t="s">
        <v>4121</v>
      </c>
      <c r="X307" s="263" t="s">
        <v>4121</v>
      </c>
      <c r="Y307" s="263" t="s">
        <v>4121</v>
      </c>
      <c r="Z307" s="263" t="s">
        <v>4121</v>
      </c>
      <c r="AA307" s="263" t="s">
        <v>4121</v>
      </c>
    </row>
    <row r="308" spans="1:27" x14ac:dyDescent="0.3">
      <c r="A308" s="263">
        <v>518588</v>
      </c>
      <c r="B308" s="268" t="s">
        <v>918</v>
      </c>
      <c r="C308" s="263" t="s">
        <v>4121</v>
      </c>
      <c r="D308" s="263" t="s">
        <v>4121</v>
      </c>
      <c r="E308" s="263" t="s">
        <v>4121</v>
      </c>
      <c r="F308" s="263" t="s">
        <v>4121</v>
      </c>
      <c r="G308" s="263" t="s">
        <v>4121</v>
      </c>
      <c r="H308" s="263" t="s">
        <v>4121</v>
      </c>
      <c r="I308" s="263" t="s">
        <v>4121</v>
      </c>
      <c r="J308" s="263" t="s">
        <v>4121</v>
      </c>
      <c r="K308" s="263" t="s">
        <v>4121</v>
      </c>
      <c r="L308" s="263" t="s">
        <v>4121</v>
      </c>
      <c r="M308" s="263" t="s">
        <v>4121</v>
      </c>
      <c r="N308" s="263" t="s">
        <v>4121</v>
      </c>
      <c r="O308" s="263" t="s">
        <v>4121</v>
      </c>
      <c r="P308" s="263" t="s">
        <v>4121</v>
      </c>
      <c r="Q308" s="263" t="s">
        <v>4121</v>
      </c>
      <c r="R308" s="263" t="s">
        <v>4121</v>
      </c>
      <c r="S308" s="263" t="s">
        <v>4121</v>
      </c>
      <c r="T308" s="263" t="s">
        <v>4121</v>
      </c>
      <c r="U308" s="263" t="s">
        <v>4121</v>
      </c>
      <c r="V308" s="263" t="s">
        <v>4121</v>
      </c>
      <c r="W308" s="263" t="s">
        <v>4121</v>
      </c>
      <c r="X308" s="263" t="s">
        <v>4121</v>
      </c>
      <c r="Y308" s="263" t="s">
        <v>4121</v>
      </c>
      <c r="Z308" s="263" t="s">
        <v>4121</v>
      </c>
      <c r="AA308" s="263" t="s">
        <v>4121</v>
      </c>
    </row>
    <row r="309" spans="1:27" x14ac:dyDescent="0.3">
      <c r="A309" s="263">
        <v>518660</v>
      </c>
      <c r="B309" s="268" t="s">
        <v>918</v>
      </c>
      <c r="C309" s="263" t="s">
        <v>4121</v>
      </c>
      <c r="D309" s="263" t="s">
        <v>4121</v>
      </c>
      <c r="E309" s="263" t="s">
        <v>4121</v>
      </c>
      <c r="F309" s="263" t="s">
        <v>4121</v>
      </c>
      <c r="G309" s="263" t="s">
        <v>4121</v>
      </c>
      <c r="H309" s="263" t="s">
        <v>4121</v>
      </c>
      <c r="I309" s="263" t="s">
        <v>4121</v>
      </c>
      <c r="J309" s="263" t="s">
        <v>4121</v>
      </c>
      <c r="K309" s="263" t="s">
        <v>4121</v>
      </c>
      <c r="L309" s="263" t="s">
        <v>4121</v>
      </c>
      <c r="M309" s="263" t="s">
        <v>4121</v>
      </c>
      <c r="N309" s="263" t="s">
        <v>4121</v>
      </c>
      <c r="O309" s="263" t="s">
        <v>4121</v>
      </c>
      <c r="P309" s="263" t="s">
        <v>4121</v>
      </c>
      <c r="Q309" s="263" t="s">
        <v>4121</v>
      </c>
      <c r="R309" s="263" t="s">
        <v>4121</v>
      </c>
      <c r="S309" s="263" t="s">
        <v>4121</v>
      </c>
      <c r="T309" s="263" t="s">
        <v>4121</v>
      </c>
      <c r="U309" s="263" t="s">
        <v>4121</v>
      </c>
      <c r="V309" s="263" t="s">
        <v>4121</v>
      </c>
      <c r="W309" s="263" t="s">
        <v>4121</v>
      </c>
      <c r="X309" s="263" t="s">
        <v>4121</v>
      </c>
      <c r="Y309" s="263" t="s">
        <v>4121</v>
      </c>
      <c r="Z309" s="263" t="s">
        <v>4121</v>
      </c>
      <c r="AA309" s="263" t="s">
        <v>4121</v>
      </c>
    </row>
    <row r="310" spans="1:27" x14ac:dyDescent="0.3">
      <c r="A310" s="263">
        <v>518684</v>
      </c>
      <c r="B310" s="268" t="s">
        <v>918</v>
      </c>
      <c r="C310" s="263" t="s">
        <v>4121</v>
      </c>
      <c r="D310" s="263" t="s">
        <v>4121</v>
      </c>
      <c r="E310" s="263" t="s">
        <v>4121</v>
      </c>
      <c r="F310" s="263" t="s">
        <v>4121</v>
      </c>
      <c r="G310" s="263" t="s">
        <v>4121</v>
      </c>
      <c r="H310" s="263" t="s">
        <v>4121</v>
      </c>
      <c r="I310" s="263" t="s">
        <v>4121</v>
      </c>
      <c r="J310" s="263" t="s">
        <v>4121</v>
      </c>
      <c r="K310" s="263" t="s">
        <v>4121</v>
      </c>
      <c r="L310" s="263" t="s">
        <v>4121</v>
      </c>
      <c r="M310" s="263" t="s">
        <v>4121</v>
      </c>
      <c r="N310" s="263" t="s">
        <v>4121</v>
      </c>
      <c r="O310" s="263" t="s">
        <v>4121</v>
      </c>
      <c r="P310" s="263" t="s">
        <v>4121</v>
      </c>
      <c r="Q310" s="263" t="s">
        <v>4121</v>
      </c>
      <c r="R310" s="263" t="s">
        <v>4121</v>
      </c>
      <c r="S310" s="263" t="s">
        <v>4121</v>
      </c>
      <c r="T310" s="263" t="s">
        <v>4121</v>
      </c>
      <c r="U310" s="263" t="s">
        <v>4121</v>
      </c>
      <c r="V310" s="263" t="s">
        <v>4121</v>
      </c>
      <c r="W310" s="263" t="s">
        <v>4121</v>
      </c>
      <c r="X310" s="263" t="s">
        <v>4121</v>
      </c>
      <c r="Y310" s="263" t="s">
        <v>4121</v>
      </c>
      <c r="Z310" s="263" t="s">
        <v>4121</v>
      </c>
      <c r="AA310" s="263" t="s">
        <v>4121</v>
      </c>
    </row>
    <row r="311" spans="1:27" x14ac:dyDescent="0.3">
      <c r="A311" s="263">
        <v>518886</v>
      </c>
      <c r="B311" s="268" t="s">
        <v>918</v>
      </c>
      <c r="C311" s="263" t="s">
        <v>4121</v>
      </c>
      <c r="D311" s="263" t="s">
        <v>4121</v>
      </c>
      <c r="E311" s="263" t="s">
        <v>4121</v>
      </c>
      <c r="F311" s="263" t="s">
        <v>4121</v>
      </c>
      <c r="G311" s="263" t="s">
        <v>4121</v>
      </c>
      <c r="H311" s="263" t="s">
        <v>4121</v>
      </c>
      <c r="I311" s="263" t="s">
        <v>4121</v>
      </c>
      <c r="J311" s="263" t="s">
        <v>4121</v>
      </c>
      <c r="K311" s="263" t="s">
        <v>4121</v>
      </c>
      <c r="L311" s="263" t="s">
        <v>4121</v>
      </c>
      <c r="M311" s="263" t="s">
        <v>4121</v>
      </c>
      <c r="N311" s="263" t="s">
        <v>4121</v>
      </c>
      <c r="O311" s="263" t="s">
        <v>4121</v>
      </c>
      <c r="P311" s="263" t="s">
        <v>4121</v>
      </c>
      <c r="Q311" s="263" t="s">
        <v>4121</v>
      </c>
      <c r="R311" s="263" t="s">
        <v>4121</v>
      </c>
      <c r="S311" s="263" t="s">
        <v>4121</v>
      </c>
      <c r="T311" s="263" t="s">
        <v>4121</v>
      </c>
      <c r="U311" s="263" t="s">
        <v>4121</v>
      </c>
      <c r="V311" s="263" t="s">
        <v>4121</v>
      </c>
      <c r="W311" s="263" t="s">
        <v>4121</v>
      </c>
      <c r="X311" s="263" t="s">
        <v>4121</v>
      </c>
      <c r="Y311" s="263" t="s">
        <v>4121</v>
      </c>
      <c r="Z311" s="263" t="s">
        <v>4121</v>
      </c>
      <c r="AA311" s="263" t="s">
        <v>4121</v>
      </c>
    </row>
    <row r="312" spans="1:27" x14ac:dyDescent="0.3">
      <c r="A312" s="263">
        <v>519037</v>
      </c>
      <c r="B312" s="268" t="s">
        <v>918</v>
      </c>
      <c r="C312" s="263" t="s">
        <v>4121</v>
      </c>
      <c r="D312" s="263" t="s">
        <v>4121</v>
      </c>
      <c r="E312" s="263" t="s">
        <v>4121</v>
      </c>
      <c r="F312" s="263" t="s">
        <v>4121</v>
      </c>
      <c r="G312" s="263" t="s">
        <v>4121</v>
      </c>
      <c r="H312" s="263" t="s">
        <v>4121</v>
      </c>
      <c r="I312" s="263" t="s">
        <v>4121</v>
      </c>
      <c r="J312" s="263" t="s">
        <v>4121</v>
      </c>
      <c r="K312" s="263" t="s">
        <v>4121</v>
      </c>
      <c r="L312" s="263" t="s">
        <v>4121</v>
      </c>
      <c r="M312" s="263" t="s">
        <v>4121</v>
      </c>
      <c r="N312" s="263" t="s">
        <v>4121</v>
      </c>
      <c r="O312" s="263" t="s">
        <v>4121</v>
      </c>
      <c r="P312" s="263" t="s">
        <v>4121</v>
      </c>
      <c r="Q312" s="263" t="s">
        <v>4121</v>
      </c>
      <c r="R312" s="263" t="s">
        <v>4121</v>
      </c>
      <c r="S312" s="263" t="s">
        <v>4121</v>
      </c>
      <c r="T312" s="263" t="s">
        <v>4121</v>
      </c>
      <c r="U312" s="263" t="s">
        <v>4121</v>
      </c>
      <c r="V312" s="263" t="s">
        <v>4121</v>
      </c>
      <c r="W312" s="263" t="s">
        <v>4121</v>
      </c>
      <c r="X312" s="263" t="s">
        <v>4121</v>
      </c>
      <c r="Y312" s="263" t="s">
        <v>4121</v>
      </c>
      <c r="Z312" s="263" t="s">
        <v>4121</v>
      </c>
      <c r="AA312" s="263" t="s">
        <v>4121</v>
      </c>
    </row>
    <row r="313" spans="1:27" x14ac:dyDescent="0.3">
      <c r="A313" s="263">
        <v>519068</v>
      </c>
      <c r="B313" s="268" t="s">
        <v>918</v>
      </c>
      <c r="C313" s="263" t="s">
        <v>4121</v>
      </c>
      <c r="D313" s="263" t="s">
        <v>4121</v>
      </c>
      <c r="E313" s="263" t="s">
        <v>4121</v>
      </c>
      <c r="F313" s="263" t="s">
        <v>4121</v>
      </c>
      <c r="G313" s="263" t="s">
        <v>4121</v>
      </c>
      <c r="H313" s="263" t="s">
        <v>4121</v>
      </c>
      <c r="I313" s="263" t="s">
        <v>4121</v>
      </c>
      <c r="J313" s="263" t="s">
        <v>4121</v>
      </c>
      <c r="K313" s="263" t="s">
        <v>4121</v>
      </c>
      <c r="L313" s="263" t="s">
        <v>4121</v>
      </c>
      <c r="M313" s="263" t="s">
        <v>4121</v>
      </c>
      <c r="N313" s="263" t="s">
        <v>4121</v>
      </c>
      <c r="O313" s="263" t="s">
        <v>4121</v>
      </c>
      <c r="P313" s="263" t="s">
        <v>4121</v>
      </c>
      <c r="Q313" s="263" t="s">
        <v>4121</v>
      </c>
      <c r="R313" s="263" t="s">
        <v>4121</v>
      </c>
      <c r="S313" s="263" t="s">
        <v>4121</v>
      </c>
      <c r="T313" s="263" t="s">
        <v>4121</v>
      </c>
      <c r="U313" s="263" t="s">
        <v>4121</v>
      </c>
      <c r="V313" s="263" t="s">
        <v>4121</v>
      </c>
      <c r="W313" s="263" t="s">
        <v>4121</v>
      </c>
      <c r="X313" s="263" t="s">
        <v>4121</v>
      </c>
      <c r="Y313" s="263" t="s">
        <v>4121</v>
      </c>
      <c r="Z313" s="263" t="s">
        <v>4121</v>
      </c>
      <c r="AA313" s="263" t="s">
        <v>4121</v>
      </c>
    </row>
    <row r="314" spans="1:27" x14ac:dyDescent="0.3">
      <c r="A314" s="263">
        <v>519184</v>
      </c>
      <c r="B314" s="268" t="s">
        <v>918</v>
      </c>
      <c r="C314" s="263" t="s">
        <v>4121</v>
      </c>
      <c r="D314" s="263" t="s">
        <v>4121</v>
      </c>
      <c r="E314" s="263" t="s">
        <v>4121</v>
      </c>
      <c r="F314" s="263" t="s">
        <v>4121</v>
      </c>
      <c r="G314" s="263" t="s">
        <v>4121</v>
      </c>
      <c r="H314" s="263" t="s">
        <v>4121</v>
      </c>
      <c r="I314" s="263" t="s">
        <v>4121</v>
      </c>
      <c r="J314" s="263" t="s">
        <v>4121</v>
      </c>
      <c r="K314" s="263" t="s">
        <v>4121</v>
      </c>
      <c r="L314" s="263" t="s">
        <v>4121</v>
      </c>
      <c r="M314" s="263" t="s">
        <v>4121</v>
      </c>
      <c r="N314" s="263" t="s">
        <v>4121</v>
      </c>
      <c r="O314" s="263" t="s">
        <v>4121</v>
      </c>
      <c r="P314" s="263" t="s">
        <v>4121</v>
      </c>
      <c r="Q314" s="263" t="s">
        <v>4121</v>
      </c>
      <c r="R314" s="263" t="s">
        <v>4121</v>
      </c>
      <c r="S314" s="263" t="s">
        <v>4121</v>
      </c>
      <c r="T314" s="263" t="s">
        <v>4121</v>
      </c>
      <c r="U314" s="263" t="s">
        <v>4121</v>
      </c>
      <c r="V314" s="263" t="s">
        <v>4121</v>
      </c>
      <c r="W314" s="263" t="s">
        <v>4121</v>
      </c>
      <c r="X314" s="263" t="s">
        <v>4121</v>
      </c>
      <c r="Y314" s="263" t="s">
        <v>4121</v>
      </c>
      <c r="Z314" s="263" t="s">
        <v>4121</v>
      </c>
      <c r="AA314" s="263" t="s">
        <v>4121</v>
      </c>
    </row>
    <row r="315" spans="1:27" x14ac:dyDescent="0.3">
      <c r="A315" s="263">
        <v>519321</v>
      </c>
      <c r="B315" s="268" t="s">
        <v>918</v>
      </c>
      <c r="C315" s="263" t="s">
        <v>4121</v>
      </c>
      <c r="D315" s="263" t="s">
        <v>4121</v>
      </c>
      <c r="E315" s="263" t="s">
        <v>4121</v>
      </c>
      <c r="F315" s="263" t="s">
        <v>4121</v>
      </c>
      <c r="G315" s="263" t="s">
        <v>4121</v>
      </c>
      <c r="H315" s="263" t="s">
        <v>4121</v>
      </c>
      <c r="I315" s="263" t="s">
        <v>4121</v>
      </c>
      <c r="J315" s="263" t="s">
        <v>4121</v>
      </c>
      <c r="K315" s="263" t="s">
        <v>4121</v>
      </c>
      <c r="L315" s="263" t="s">
        <v>4121</v>
      </c>
      <c r="M315" s="263" t="s">
        <v>4121</v>
      </c>
      <c r="N315" s="263" t="s">
        <v>4121</v>
      </c>
      <c r="O315" s="263" t="s">
        <v>4121</v>
      </c>
      <c r="P315" s="263" t="s">
        <v>4121</v>
      </c>
      <c r="Q315" s="263" t="s">
        <v>4121</v>
      </c>
      <c r="R315" s="263" t="s">
        <v>4121</v>
      </c>
      <c r="S315" s="263" t="s">
        <v>4121</v>
      </c>
      <c r="T315" s="263" t="s">
        <v>4121</v>
      </c>
      <c r="U315" s="263" t="s">
        <v>4121</v>
      </c>
      <c r="V315" s="263" t="s">
        <v>4121</v>
      </c>
      <c r="W315" s="263" t="s">
        <v>4121</v>
      </c>
      <c r="X315" s="263" t="s">
        <v>4121</v>
      </c>
      <c r="Y315" s="263" t="s">
        <v>4121</v>
      </c>
      <c r="Z315" s="263" t="s">
        <v>4121</v>
      </c>
      <c r="AA315" s="263" t="s">
        <v>4121</v>
      </c>
    </row>
    <row r="316" spans="1:27" x14ac:dyDescent="0.3">
      <c r="A316" s="263">
        <v>519361</v>
      </c>
      <c r="B316" s="268" t="s">
        <v>918</v>
      </c>
      <c r="C316" s="263" t="s">
        <v>4121</v>
      </c>
      <c r="D316" s="263" t="s">
        <v>4121</v>
      </c>
      <c r="E316" s="263" t="s">
        <v>4121</v>
      </c>
      <c r="F316" s="263" t="s">
        <v>4121</v>
      </c>
      <c r="G316" s="263" t="s">
        <v>4121</v>
      </c>
      <c r="H316" s="263" t="s">
        <v>4121</v>
      </c>
      <c r="I316" s="263" t="s">
        <v>4121</v>
      </c>
      <c r="J316" s="263" t="s">
        <v>4121</v>
      </c>
      <c r="K316" s="263" t="s">
        <v>4121</v>
      </c>
      <c r="L316" s="263" t="s">
        <v>4121</v>
      </c>
      <c r="M316" s="263" t="s">
        <v>4121</v>
      </c>
      <c r="N316" s="263" t="s">
        <v>4121</v>
      </c>
      <c r="O316" s="263" t="s">
        <v>4121</v>
      </c>
      <c r="P316" s="263" t="s">
        <v>4121</v>
      </c>
      <c r="Q316" s="263" t="s">
        <v>4121</v>
      </c>
      <c r="R316" s="263" t="s">
        <v>4121</v>
      </c>
      <c r="S316" s="263" t="s">
        <v>4121</v>
      </c>
      <c r="T316" s="263" t="s">
        <v>4121</v>
      </c>
      <c r="U316" s="263" t="s">
        <v>4121</v>
      </c>
      <c r="V316" s="263" t="s">
        <v>4121</v>
      </c>
      <c r="W316" s="263" t="s">
        <v>4121</v>
      </c>
      <c r="X316" s="263" t="s">
        <v>4121</v>
      </c>
      <c r="Y316" s="263" t="s">
        <v>4121</v>
      </c>
      <c r="Z316" s="263" t="s">
        <v>4121</v>
      </c>
      <c r="AA316" s="263" t="s">
        <v>4121</v>
      </c>
    </row>
    <row r="317" spans="1:27" x14ac:dyDescent="0.3">
      <c r="A317" s="263">
        <v>519791</v>
      </c>
      <c r="B317" s="268" t="s">
        <v>918</v>
      </c>
      <c r="C317" s="263" t="s">
        <v>4121</v>
      </c>
      <c r="D317" s="263" t="s">
        <v>4121</v>
      </c>
      <c r="E317" s="263" t="s">
        <v>4121</v>
      </c>
      <c r="F317" s="263" t="s">
        <v>4121</v>
      </c>
      <c r="G317" s="263" t="s">
        <v>4121</v>
      </c>
      <c r="H317" s="263" t="s">
        <v>4121</v>
      </c>
      <c r="I317" s="263" t="s">
        <v>4121</v>
      </c>
      <c r="J317" s="263" t="s">
        <v>4121</v>
      </c>
      <c r="K317" s="263" t="s">
        <v>4121</v>
      </c>
      <c r="L317" s="263" t="s">
        <v>4121</v>
      </c>
      <c r="M317" s="263" t="s">
        <v>4121</v>
      </c>
      <c r="N317" s="263" t="s">
        <v>4121</v>
      </c>
      <c r="O317" s="263" t="s">
        <v>4121</v>
      </c>
      <c r="P317" s="263" t="s">
        <v>4121</v>
      </c>
      <c r="Q317" s="263" t="s">
        <v>4121</v>
      </c>
      <c r="R317" s="263" t="s">
        <v>4121</v>
      </c>
      <c r="S317" s="263" t="s">
        <v>4121</v>
      </c>
      <c r="T317" s="263" t="s">
        <v>4121</v>
      </c>
      <c r="U317" s="263" t="s">
        <v>4121</v>
      </c>
      <c r="V317" s="263" t="s">
        <v>4121</v>
      </c>
      <c r="W317" s="263" t="s">
        <v>4121</v>
      </c>
      <c r="X317" s="263" t="s">
        <v>4121</v>
      </c>
      <c r="Y317" s="263" t="s">
        <v>4121</v>
      </c>
      <c r="Z317" s="263" t="s">
        <v>4121</v>
      </c>
      <c r="AA317" s="263" t="s">
        <v>4121</v>
      </c>
    </row>
    <row r="318" spans="1:27" x14ac:dyDescent="0.3">
      <c r="A318" s="263">
        <v>519901</v>
      </c>
      <c r="B318" s="268" t="s">
        <v>918</v>
      </c>
      <c r="C318" s="263" t="s">
        <v>4121</v>
      </c>
      <c r="D318" s="263" t="s">
        <v>4121</v>
      </c>
      <c r="E318" s="263" t="s">
        <v>4121</v>
      </c>
      <c r="F318" s="263" t="s">
        <v>4121</v>
      </c>
      <c r="G318" s="263" t="s">
        <v>4121</v>
      </c>
      <c r="H318" s="263" t="s">
        <v>4121</v>
      </c>
      <c r="I318" s="263" t="s">
        <v>4121</v>
      </c>
      <c r="J318" s="263" t="s">
        <v>4121</v>
      </c>
      <c r="K318" s="263" t="s">
        <v>4121</v>
      </c>
      <c r="L318" s="263" t="s">
        <v>4121</v>
      </c>
      <c r="M318" s="263" t="s">
        <v>4121</v>
      </c>
      <c r="N318" s="263" t="s">
        <v>4121</v>
      </c>
      <c r="O318" s="263" t="s">
        <v>4121</v>
      </c>
      <c r="P318" s="263" t="s">
        <v>4121</v>
      </c>
      <c r="Q318" s="263" t="s">
        <v>4121</v>
      </c>
      <c r="R318" s="263" t="s">
        <v>4121</v>
      </c>
      <c r="S318" s="263" t="s">
        <v>4121</v>
      </c>
      <c r="T318" s="263" t="s">
        <v>4121</v>
      </c>
      <c r="U318" s="263" t="s">
        <v>4121</v>
      </c>
      <c r="V318" s="263" t="s">
        <v>4121</v>
      </c>
      <c r="W318" s="263" t="s">
        <v>4121</v>
      </c>
      <c r="X318" s="263" t="s">
        <v>4121</v>
      </c>
      <c r="Y318" s="263" t="s">
        <v>4121</v>
      </c>
      <c r="Z318" s="263" t="s">
        <v>4121</v>
      </c>
      <c r="AA318" s="263" t="s">
        <v>4121</v>
      </c>
    </row>
    <row r="319" spans="1:27" x14ac:dyDescent="0.3">
      <c r="A319" s="263">
        <v>519925</v>
      </c>
      <c r="B319" s="268" t="s">
        <v>918</v>
      </c>
      <c r="C319" s="263" t="s">
        <v>4121</v>
      </c>
      <c r="D319" s="263" t="s">
        <v>4121</v>
      </c>
      <c r="E319" s="263" t="s">
        <v>4121</v>
      </c>
      <c r="F319" s="263" t="s">
        <v>4121</v>
      </c>
      <c r="G319" s="263" t="s">
        <v>4121</v>
      </c>
      <c r="H319" s="263" t="s">
        <v>4121</v>
      </c>
      <c r="I319" s="263" t="s">
        <v>4121</v>
      </c>
      <c r="J319" s="263" t="s">
        <v>4121</v>
      </c>
      <c r="K319" s="263" t="s">
        <v>4121</v>
      </c>
      <c r="L319" s="263" t="s">
        <v>4121</v>
      </c>
      <c r="M319" s="263" t="s">
        <v>4121</v>
      </c>
      <c r="N319" s="263" t="s">
        <v>4121</v>
      </c>
      <c r="O319" s="263" t="s">
        <v>4121</v>
      </c>
      <c r="P319" s="263" t="s">
        <v>4121</v>
      </c>
      <c r="Q319" s="263" t="s">
        <v>4121</v>
      </c>
      <c r="R319" s="263" t="s">
        <v>4121</v>
      </c>
      <c r="S319" s="263" t="s">
        <v>4121</v>
      </c>
      <c r="T319" s="263" t="s">
        <v>4121</v>
      </c>
      <c r="U319" s="263" t="s">
        <v>4121</v>
      </c>
      <c r="V319" s="263" t="s">
        <v>4121</v>
      </c>
      <c r="W319" s="263" t="s">
        <v>4121</v>
      </c>
      <c r="X319" s="263" t="s">
        <v>4121</v>
      </c>
      <c r="Y319" s="263" t="s">
        <v>4121</v>
      </c>
      <c r="Z319" s="263" t="s">
        <v>4121</v>
      </c>
      <c r="AA319" s="263" t="s">
        <v>4121</v>
      </c>
    </row>
    <row r="320" spans="1:27" x14ac:dyDescent="0.3">
      <c r="A320" s="263">
        <v>519949</v>
      </c>
      <c r="B320" s="268" t="s">
        <v>918</v>
      </c>
      <c r="C320" s="263" t="s">
        <v>4121</v>
      </c>
      <c r="D320" s="263" t="s">
        <v>4121</v>
      </c>
      <c r="E320" s="263" t="s">
        <v>4121</v>
      </c>
      <c r="F320" s="263" t="s">
        <v>4121</v>
      </c>
      <c r="G320" s="263" t="s">
        <v>4121</v>
      </c>
      <c r="H320" s="263" t="s">
        <v>4121</v>
      </c>
      <c r="I320" s="263" t="s">
        <v>4121</v>
      </c>
      <c r="J320" s="263" t="s">
        <v>4121</v>
      </c>
      <c r="K320" s="263" t="s">
        <v>4121</v>
      </c>
      <c r="L320" s="263" t="s">
        <v>4121</v>
      </c>
      <c r="M320" s="263" t="s">
        <v>4121</v>
      </c>
      <c r="N320" s="263" t="s">
        <v>4121</v>
      </c>
      <c r="O320" s="263" t="s">
        <v>4121</v>
      </c>
      <c r="P320" s="263" t="s">
        <v>4121</v>
      </c>
      <c r="Q320" s="263" t="s">
        <v>4121</v>
      </c>
      <c r="R320" s="263" t="s">
        <v>4121</v>
      </c>
      <c r="S320" s="263" t="s">
        <v>4121</v>
      </c>
      <c r="T320" s="263" t="s">
        <v>4121</v>
      </c>
      <c r="U320" s="263" t="s">
        <v>4121</v>
      </c>
      <c r="V320" s="263" t="s">
        <v>4121</v>
      </c>
      <c r="W320" s="263" t="s">
        <v>4121</v>
      </c>
      <c r="X320" s="263" t="s">
        <v>4121</v>
      </c>
      <c r="Y320" s="263" t="s">
        <v>4121</v>
      </c>
      <c r="Z320" s="263" t="s">
        <v>4121</v>
      </c>
      <c r="AA320" s="263" t="s">
        <v>4121</v>
      </c>
    </row>
    <row r="321" spans="1:27" x14ac:dyDescent="0.3">
      <c r="A321" s="263">
        <v>520175</v>
      </c>
      <c r="B321" s="268" t="s">
        <v>918</v>
      </c>
      <c r="C321" s="263" t="s">
        <v>4121</v>
      </c>
      <c r="D321" s="263" t="s">
        <v>4121</v>
      </c>
      <c r="E321" s="263" t="s">
        <v>4121</v>
      </c>
      <c r="F321" s="263" t="s">
        <v>4121</v>
      </c>
      <c r="G321" s="263" t="s">
        <v>4121</v>
      </c>
      <c r="H321" s="263" t="s">
        <v>4121</v>
      </c>
      <c r="I321" s="263" t="s">
        <v>4121</v>
      </c>
      <c r="J321" s="263" t="s">
        <v>4121</v>
      </c>
      <c r="K321" s="263" t="s">
        <v>4121</v>
      </c>
      <c r="L321" s="263" t="s">
        <v>4121</v>
      </c>
      <c r="M321" s="263" t="s">
        <v>4121</v>
      </c>
      <c r="N321" s="263" t="s">
        <v>4121</v>
      </c>
      <c r="O321" s="263" t="s">
        <v>4121</v>
      </c>
      <c r="P321" s="263" t="s">
        <v>4121</v>
      </c>
      <c r="Q321" s="263" t="s">
        <v>4121</v>
      </c>
      <c r="R321" s="263" t="s">
        <v>4121</v>
      </c>
      <c r="S321" s="263" t="s">
        <v>4121</v>
      </c>
      <c r="T321" s="263" t="s">
        <v>4121</v>
      </c>
      <c r="U321" s="263" t="s">
        <v>4121</v>
      </c>
      <c r="V321" s="263" t="s">
        <v>4121</v>
      </c>
      <c r="W321" s="263" t="s">
        <v>4121</v>
      </c>
      <c r="X321" s="263" t="s">
        <v>4121</v>
      </c>
      <c r="Y321" s="263" t="s">
        <v>4121</v>
      </c>
      <c r="Z321" s="263" t="s">
        <v>4121</v>
      </c>
      <c r="AA321" s="263" t="s">
        <v>4121</v>
      </c>
    </row>
    <row r="322" spans="1:27" x14ac:dyDescent="0.3">
      <c r="A322" s="263">
        <v>520260</v>
      </c>
      <c r="B322" s="268" t="s">
        <v>918</v>
      </c>
      <c r="C322" s="263" t="s">
        <v>4121</v>
      </c>
      <c r="D322" s="263" t="s">
        <v>4121</v>
      </c>
      <c r="E322" s="263" t="s">
        <v>4121</v>
      </c>
      <c r="F322" s="263" t="s">
        <v>4121</v>
      </c>
      <c r="G322" s="263" t="s">
        <v>4121</v>
      </c>
      <c r="H322" s="263" t="s">
        <v>4121</v>
      </c>
      <c r="I322" s="263" t="s">
        <v>4121</v>
      </c>
      <c r="J322" s="263" t="s">
        <v>4121</v>
      </c>
      <c r="K322" s="263" t="s">
        <v>4121</v>
      </c>
      <c r="L322" s="263" t="s">
        <v>4121</v>
      </c>
      <c r="M322" s="263" t="s">
        <v>4121</v>
      </c>
      <c r="N322" s="263" t="s">
        <v>4121</v>
      </c>
      <c r="O322" s="263" t="s">
        <v>4121</v>
      </c>
      <c r="P322" s="263" t="s">
        <v>4121</v>
      </c>
      <c r="Q322" s="263" t="s">
        <v>4121</v>
      </c>
      <c r="R322" s="263" t="s">
        <v>4121</v>
      </c>
      <c r="S322" s="263" t="s">
        <v>4121</v>
      </c>
      <c r="T322" s="263" t="s">
        <v>4121</v>
      </c>
      <c r="U322" s="263" t="s">
        <v>4121</v>
      </c>
      <c r="V322" s="263" t="s">
        <v>4121</v>
      </c>
      <c r="W322" s="263" t="s">
        <v>4121</v>
      </c>
      <c r="X322" s="263" t="s">
        <v>4121</v>
      </c>
      <c r="Y322" s="263" t="s">
        <v>4121</v>
      </c>
      <c r="Z322" s="263" t="s">
        <v>4121</v>
      </c>
      <c r="AA322" s="263" t="s">
        <v>4121</v>
      </c>
    </row>
    <row r="323" spans="1:27" x14ac:dyDescent="0.3">
      <c r="A323" s="263">
        <v>520774</v>
      </c>
      <c r="B323" s="268" t="s">
        <v>918</v>
      </c>
      <c r="C323" s="263" t="s">
        <v>4121</v>
      </c>
      <c r="D323" s="263" t="s">
        <v>4121</v>
      </c>
      <c r="E323" s="263" t="s">
        <v>4121</v>
      </c>
      <c r="F323" s="263" t="s">
        <v>4121</v>
      </c>
      <c r="G323" s="263" t="s">
        <v>4121</v>
      </c>
      <c r="H323" s="263" t="s">
        <v>4121</v>
      </c>
      <c r="I323" s="263" t="s">
        <v>4121</v>
      </c>
      <c r="J323" s="263" t="s">
        <v>4121</v>
      </c>
      <c r="K323" s="263" t="s">
        <v>4121</v>
      </c>
      <c r="L323" s="263" t="s">
        <v>4121</v>
      </c>
      <c r="M323" s="263" t="s">
        <v>4121</v>
      </c>
      <c r="N323" s="263" t="s">
        <v>4121</v>
      </c>
      <c r="O323" s="263" t="s">
        <v>4121</v>
      </c>
      <c r="P323" s="263" t="s">
        <v>4121</v>
      </c>
      <c r="Q323" s="263" t="s">
        <v>4121</v>
      </c>
      <c r="R323" s="263" t="s">
        <v>4121</v>
      </c>
      <c r="S323" s="263" t="s">
        <v>4121</v>
      </c>
      <c r="T323" s="263" t="s">
        <v>4121</v>
      </c>
      <c r="U323" s="263" t="s">
        <v>4121</v>
      </c>
      <c r="V323" s="263" t="s">
        <v>4121</v>
      </c>
      <c r="W323" s="263" t="s">
        <v>4121</v>
      </c>
      <c r="X323" s="263" t="s">
        <v>4121</v>
      </c>
      <c r="Y323" s="263" t="s">
        <v>4121</v>
      </c>
      <c r="Z323" s="263" t="s">
        <v>4121</v>
      </c>
      <c r="AA323" s="263" t="s">
        <v>4121</v>
      </c>
    </row>
    <row r="324" spans="1:27" x14ac:dyDescent="0.3">
      <c r="A324" s="263">
        <v>520779</v>
      </c>
      <c r="B324" s="268" t="s">
        <v>918</v>
      </c>
      <c r="C324" s="263" t="s">
        <v>4121</v>
      </c>
      <c r="D324" s="263" t="s">
        <v>4121</v>
      </c>
      <c r="E324" s="263" t="s">
        <v>4121</v>
      </c>
      <c r="F324" s="263" t="s">
        <v>4121</v>
      </c>
      <c r="G324" s="263" t="s">
        <v>4121</v>
      </c>
      <c r="H324" s="263" t="s">
        <v>4121</v>
      </c>
      <c r="I324" s="263" t="s">
        <v>4121</v>
      </c>
      <c r="J324" s="263" t="s">
        <v>4121</v>
      </c>
      <c r="K324" s="263" t="s">
        <v>4121</v>
      </c>
      <c r="L324" s="263" t="s">
        <v>4121</v>
      </c>
      <c r="M324" s="263" t="s">
        <v>4121</v>
      </c>
      <c r="N324" s="263" t="s">
        <v>4121</v>
      </c>
      <c r="O324" s="263" t="s">
        <v>4121</v>
      </c>
      <c r="P324" s="263" t="s">
        <v>4121</v>
      </c>
      <c r="Q324" s="263" t="s">
        <v>4121</v>
      </c>
      <c r="R324" s="263" t="s">
        <v>4121</v>
      </c>
      <c r="S324" s="263" t="s">
        <v>4121</v>
      </c>
      <c r="T324" s="263" t="s">
        <v>4121</v>
      </c>
      <c r="U324" s="263" t="s">
        <v>4121</v>
      </c>
      <c r="V324" s="263" t="s">
        <v>4121</v>
      </c>
      <c r="W324" s="263" t="s">
        <v>4121</v>
      </c>
      <c r="X324" s="263" t="s">
        <v>4121</v>
      </c>
      <c r="Y324" s="263" t="s">
        <v>4121</v>
      </c>
      <c r="Z324" s="263" t="s">
        <v>4121</v>
      </c>
      <c r="AA324" s="263" t="s">
        <v>4121</v>
      </c>
    </row>
    <row r="325" spans="1:27" x14ac:dyDescent="0.3">
      <c r="A325" s="263">
        <v>520853</v>
      </c>
      <c r="B325" s="268" t="s">
        <v>918</v>
      </c>
      <c r="C325" s="263" t="s">
        <v>4121</v>
      </c>
      <c r="D325" s="263" t="s">
        <v>4121</v>
      </c>
      <c r="E325" s="263" t="s">
        <v>4121</v>
      </c>
      <c r="F325" s="263" t="s">
        <v>4121</v>
      </c>
      <c r="G325" s="263" t="s">
        <v>4121</v>
      </c>
      <c r="H325" s="263" t="s">
        <v>4121</v>
      </c>
      <c r="I325" s="263" t="s">
        <v>4121</v>
      </c>
      <c r="J325" s="263" t="s">
        <v>4121</v>
      </c>
      <c r="K325" s="263" t="s">
        <v>4121</v>
      </c>
      <c r="L325" s="263" t="s">
        <v>4121</v>
      </c>
      <c r="M325" s="263" t="s">
        <v>4121</v>
      </c>
      <c r="N325" s="263" t="s">
        <v>4121</v>
      </c>
      <c r="O325" s="263" t="s">
        <v>4121</v>
      </c>
      <c r="P325" s="263" t="s">
        <v>4121</v>
      </c>
      <c r="Q325" s="263" t="s">
        <v>4121</v>
      </c>
      <c r="R325" s="263" t="s">
        <v>4121</v>
      </c>
      <c r="S325" s="263" t="s">
        <v>4121</v>
      </c>
      <c r="T325" s="263" t="s">
        <v>4121</v>
      </c>
      <c r="U325" s="263" t="s">
        <v>4121</v>
      </c>
      <c r="V325" s="263" t="s">
        <v>4121</v>
      </c>
      <c r="W325" s="263" t="s">
        <v>4121</v>
      </c>
      <c r="X325" s="263" t="s">
        <v>4121</v>
      </c>
      <c r="Y325" s="263" t="s">
        <v>4121</v>
      </c>
      <c r="Z325" s="263" t="s">
        <v>4121</v>
      </c>
      <c r="AA325" s="263" t="s">
        <v>4121</v>
      </c>
    </row>
    <row r="326" spans="1:27" x14ac:dyDescent="0.3">
      <c r="A326" s="263">
        <v>520898</v>
      </c>
      <c r="B326" s="268" t="s">
        <v>918</v>
      </c>
      <c r="C326" s="263" t="s">
        <v>4121</v>
      </c>
      <c r="D326" s="263" t="s">
        <v>4121</v>
      </c>
      <c r="E326" s="263" t="s">
        <v>4121</v>
      </c>
      <c r="F326" s="263" t="s">
        <v>4121</v>
      </c>
      <c r="G326" s="263" t="s">
        <v>4121</v>
      </c>
      <c r="H326" s="263" t="s">
        <v>4121</v>
      </c>
      <c r="I326" s="263" t="s">
        <v>4121</v>
      </c>
      <c r="J326" s="263" t="s">
        <v>4121</v>
      </c>
      <c r="K326" s="263" t="s">
        <v>4121</v>
      </c>
      <c r="L326" s="263" t="s">
        <v>4121</v>
      </c>
      <c r="M326" s="263" t="s">
        <v>4121</v>
      </c>
      <c r="N326" s="263" t="s">
        <v>4121</v>
      </c>
      <c r="O326" s="263" t="s">
        <v>4121</v>
      </c>
      <c r="P326" s="263" t="s">
        <v>4121</v>
      </c>
      <c r="Q326" s="263" t="s">
        <v>4121</v>
      </c>
      <c r="R326" s="263" t="s">
        <v>4121</v>
      </c>
      <c r="S326" s="263" t="s">
        <v>4121</v>
      </c>
      <c r="T326" s="263" t="s">
        <v>4121</v>
      </c>
      <c r="U326" s="263" t="s">
        <v>4121</v>
      </c>
      <c r="V326" s="263" t="s">
        <v>4121</v>
      </c>
      <c r="W326" s="263" t="s">
        <v>4121</v>
      </c>
      <c r="X326" s="263" t="s">
        <v>4121</v>
      </c>
      <c r="Y326" s="263" t="s">
        <v>4121</v>
      </c>
      <c r="Z326" s="263" t="s">
        <v>4121</v>
      </c>
      <c r="AA326" s="263" t="s">
        <v>4121</v>
      </c>
    </row>
    <row r="327" spans="1:27" x14ac:dyDescent="0.3">
      <c r="A327" s="263">
        <v>520949</v>
      </c>
      <c r="B327" s="268" t="s">
        <v>918</v>
      </c>
      <c r="C327" s="263" t="s">
        <v>4121</v>
      </c>
      <c r="D327" s="263" t="s">
        <v>4121</v>
      </c>
      <c r="E327" s="263" t="s">
        <v>4121</v>
      </c>
      <c r="F327" s="263" t="s">
        <v>4121</v>
      </c>
      <c r="G327" s="263" t="s">
        <v>4121</v>
      </c>
      <c r="H327" s="263" t="s">
        <v>4121</v>
      </c>
      <c r="I327" s="263" t="s">
        <v>4121</v>
      </c>
      <c r="J327" s="263" t="s">
        <v>4121</v>
      </c>
      <c r="K327" s="263" t="s">
        <v>4121</v>
      </c>
      <c r="L327" s="263" t="s">
        <v>4121</v>
      </c>
      <c r="M327" s="263" t="s">
        <v>4121</v>
      </c>
      <c r="N327" s="263" t="s">
        <v>4121</v>
      </c>
      <c r="O327" s="263" t="s">
        <v>4121</v>
      </c>
      <c r="P327" s="263" t="s">
        <v>4121</v>
      </c>
      <c r="Q327" s="263" t="s">
        <v>4121</v>
      </c>
      <c r="R327" s="263" t="s">
        <v>4121</v>
      </c>
      <c r="S327" s="263" t="s">
        <v>4121</v>
      </c>
      <c r="T327" s="263" t="s">
        <v>4121</v>
      </c>
      <c r="U327" s="263" t="s">
        <v>4121</v>
      </c>
      <c r="V327" s="263" t="s">
        <v>4121</v>
      </c>
      <c r="W327" s="263" t="s">
        <v>4121</v>
      </c>
      <c r="X327" s="263" t="s">
        <v>4121</v>
      </c>
      <c r="Y327" s="263" t="s">
        <v>4121</v>
      </c>
      <c r="Z327" s="263" t="s">
        <v>4121</v>
      </c>
      <c r="AA327" s="263" t="s">
        <v>4121</v>
      </c>
    </row>
    <row r="328" spans="1:27" x14ac:dyDescent="0.3">
      <c r="A328" s="263">
        <v>521099</v>
      </c>
      <c r="B328" s="268" t="s">
        <v>918</v>
      </c>
      <c r="C328" s="263" t="s">
        <v>4121</v>
      </c>
      <c r="D328" s="263" t="s">
        <v>4121</v>
      </c>
      <c r="E328" s="263" t="s">
        <v>4121</v>
      </c>
      <c r="F328" s="263" t="s">
        <v>4121</v>
      </c>
      <c r="G328" s="263" t="s">
        <v>4121</v>
      </c>
      <c r="H328" s="263" t="s">
        <v>4121</v>
      </c>
      <c r="I328" s="263" t="s">
        <v>4121</v>
      </c>
      <c r="J328" s="263" t="s">
        <v>4121</v>
      </c>
      <c r="K328" s="263" t="s">
        <v>4121</v>
      </c>
      <c r="L328" s="263" t="s">
        <v>4121</v>
      </c>
      <c r="M328" s="263" t="s">
        <v>4121</v>
      </c>
      <c r="N328" s="263" t="s">
        <v>4121</v>
      </c>
      <c r="O328" s="263" t="s">
        <v>4121</v>
      </c>
      <c r="P328" s="263" t="s">
        <v>4121</v>
      </c>
      <c r="Q328" s="263" t="s">
        <v>4121</v>
      </c>
      <c r="R328" s="263" t="s">
        <v>4121</v>
      </c>
      <c r="S328" s="263" t="s">
        <v>4121</v>
      </c>
      <c r="T328" s="263" t="s">
        <v>4121</v>
      </c>
      <c r="U328" s="263" t="s">
        <v>4121</v>
      </c>
      <c r="V328" s="263" t="s">
        <v>4121</v>
      </c>
      <c r="W328" s="263" t="s">
        <v>4121</v>
      </c>
      <c r="X328" s="263" t="s">
        <v>4121</v>
      </c>
      <c r="Y328" s="263" t="s">
        <v>4121</v>
      </c>
      <c r="Z328" s="263" t="s">
        <v>4121</v>
      </c>
      <c r="AA328" s="263" t="s">
        <v>4121</v>
      </c>
    </row>
    <row r="329" spans="1:27" x14ac:dyDescent="0.3">
      <c r="A329" s="263">
        <v>521322</v>
      </c>
      <c r="B329" s="268" t="s">
        <v>918</v>
      </c>
      <c r="C329" s="263" t="s">
        <v>4121</v>
      </c>
      <c r="D329" s="263" t="s">
        <v>4121</v>
      </c>
      <c r="E329" s="263" t="s">
        <v>4121</v>
      </c>
      <c r="F329" s="263" t="s">
        <v>4121</v>
      </c>
      <c r="G329" s="263" t="s">
        <v>4121</v>
      </c>
      <c r="H329" s="263" t="s">
        <v>4121</v>
      </c>
      <c r="I329" s="263" t="s">
        <v>4121</v>
      </c>
      <c r="J329" s="263" t="s">
        <v>4121</v>
      </c>
      <c r="K329" s="263" t="s">
        <v>4121</v>
      </c>
      <c r="L329" s="263" t="s">
        <v>4121</v>
      </c>
      <c r="M329" s="263" t="s">
        <v>4121</v>
      </c>
      <c r="N329" s="263" t="s">
        <v>4121</v>
      </c>
      <c r="O329" s="263" t="s">
        <v>4121</v>
      </c>
      <c r="P329" s="263" t="s">
        <v>4121</v>
      </c>
      <c r="Q329" s="263" t="s">
        <v>4121</v>
      </c>
      <c r="R329" s="263" t="s">
        <v>4121</v>
      </c>
      <c r="S329" s="263" t="s">
        <v>4121</v>
      </c>
      <c r="T329" s="263" t="s">
        <v>4121</v>
      </c>
      <c r="U329" s="263" t="s">
        <v>4121</v>
      </c>
      <c r="V329" s="263" t="s">
        <v>4121</v>
      </c>
      <c r="W329" s="263" t="s">
        <v>4121</v>
      </c>
      <c r="X329" s="263" t="s">
        <v>4121</v>
      </c>
      <c r="Y329" s="263" t="s">
        <v>4121</v>
      </c>
      <c r="Z329" s="263" t="s">
        <v>4121</v>
      </c>
      <c r="AA329" s="263" t="s">
        <v>4121</v>
      </c>
    </row>
    <row r="330" spans="1:27" x14ac:dyDescent="0.3">
      <c r="A330" s="263">
        <v>521323</v>
      </c>
      <c r="B330" s="268" t="s">
        <v>918</v>
      </c>
      <c r="C330" s="263" t="s">
        <v>4121</v>
      </c>
      <c r="D330" s="263" t="s">
        <v>4121</v>
      </c>
      <c r="E330" s="263" t="s">
        <v>4121</v>
      </c>
      <c r="F330" s="263" t="s">
        <v>4121</v>
      </c>
      <c r="G330" s="263" t="s">
        <v>4121</v>
      </c>
      <c r="H330" s="263" t="s">
        <v>4121</v>
      </c>
      <c r="I330" s="263" t="s">
        <v>4121</v>
      </c>
      <c r="J330" s="263" t="s">
        <v>4121</v>
      </c>
      <c r="K330" s="263" t="s">
        <v>4121</v>
      </c>
      <c r="L330" s="263" t="s">
        <v>4121</v>
      </c>
      <c r="M330" s="263" t="s">
        <v>4121</v>
      </c>
      <c r="N330" s="263" t="s">
        <v>4121</v>
      </c>
      <c r="O330" s="263" t="s">
        <v>4121</v>
      </c>
      <c r="P330" s="263" t="s">
        <v>4121</v>
      </c>
      <c r="Q330" s="263" t="s">
        <v>4121</v>
      </c>
      <c r="R330" s="263" t="s">
        <v>4121</v>
      </c>
      <c r="S330" s="263" t="s">
        <v>4121</v>
      </c>
      <c r="T330" s="263" t="s">
        <v>4121</v>
      </c>
      <c r="U330" s="263" t="s">
        <v>4121</v>
      </c>
      <c r="V330" s="263" t="s">
        <v>4121</v>
      </c>
      <c r="W330" s="263" t="s">
        <v>4121</v>
      </c>
      <c r="X330" s="263" t="s">
        <v>4121</v>
      </c>
      <c r="Y330" s="263" t="s">
        <v>4121</v>
      </c>
      <c r="Z330" s="263" t="s">
        <v>4121</v>
      </c>
      <c r="AA330" s="263" t="s">
        <v>4121</v>
      </c>
    </row>
    <row r="331" spans="1:27" x14ac:dyDescent="0.3">
      <c r="A331" s="263">
        <v>521387</v>
      </c>
      <c r="B331" s="268" t="s">
        <v>918</v>
      </c>
      <c r="C331" s="263" t="s">
        <v>4121</v>
      </c>
      <c r="D331" s="263" t="s">
        <v>4121</v>
      </c>
      <c r="E331" s="263" t="s">
        <v>4121</v>
      </c>
      <c r="F331" s="263" t="s">
        <v>4121</v>
      </c>
      <c r="G331" s="263" t="s">
        <v>4121</v>
      </c>
      <c r="H331" s="263" t="s">
        <v>4121</v>
      </c>
      <c r="I331" s="263" t="s">
        <v>4121</v>
      </c>
      <c r="J331" s="263" t="s">
        <v>4121</v>
      </c>
      <c r="K331" s="263" t="s">
        <v>4121</v>
      </c>
      <c r="L331" s="263" t="s">
        <v>4121</v>
      </c>
      <c r="M331" s="263" t="s">
        <v>4121</v>
      </c>
      <c r="N331" s="263" t="s">
        <v>4121</v>
      </c>
      <c r="O331" s="263" t="s">
        <v>4121</v>
      </c>
      <c r="P331" s="263" t="s">
        <v>4121</v>
      </c>
      <c r="Q331" s="263" t="s">
        <v>4121</v>
      </c>
      <c r="R331" s="263" t="s">
        <v>4121</v>
      </c>
      <c r="S331" s="263" t="s">
        <v>4121</v>
      </c>
      <c r="T331" s="263" t="s">
        <v>4121</v>
      </c>
      <c r="U331" s="263" t="s">
        <v>4121</v>
      </c>
      <c r="V331" s="263" t="s">
        <v>4121</v>
      </c>
      <c r="W331" s="263" t="s">
        <v>4121</v>
      </c>
      <c r="X331" s="263" t="s">
        <v>4121</v>
      </c>
      <c r="Y331" s="263" t="s">
        <v>4121</v>
      </c>
      <c r="Z331" s="263" t="s">
        <v>4121</v>
      </c>
      <c r="AA331" s="263" t="s">
        <v>4121</v>
      </c>
    </row>
    <row r="332" spans="1:27" x14ac:dyDescent="0.3">
      <c r="A332" s="263">
        <v>521477</v>
      </c>
      <c r="B332" s="268" t="s">
        <v>918</v>
      </c>
      <c r="C332" s="263" t="s">
        <v>4121</v>
      </c>
      <c r="D332" s="263" t="s">
        <v>4121</v>
      </c>
      <c r="E332" s="263" t="s">
        <v>4121</v>
      </c>
      <c r="F332" s="263" t="s">
        <v>4121</v>
      </c>
      <c r="G332" s="263" t="s">
        <v>4121</v>
      </c>
      <c r="H332" s="263" t="s">
        <v>4121</v>
      </c>
      <c r="I332" s="263" t="s">
        <v>4121</v>
      </c>
      <c r="J332" s="263" t="s">
        <v>4121</v>
      </c>
      <c r="K332" s="263" t="s">
        <v>4121</v>
      </c>
      <c r="L332" s="263" t="s">
        <v>4121</v>
      </c>
      <c r="M332" s="263" t="s">
        <v>4121</v>
      </c>
      <c r="N332" s="263" t="s">
        <v>4121</v>
      </c>
      <c r="O332" s="263" t="s">
        <v>4121</v>
      </c>
      <c r="P332" s="263" t="s">
        <v>4121</v>
      </c>
      <c r="Q332" s="263" t="s">
        <v>4121</v>
      </c>
      <c r="R332" s="263" t="s">
        <v>4121</v>
      </c>
      <c r="S332" s="263" t="s">
        <v>4121</v>
      </c>
      <c r="T332" s="263" t="s">
        <v>4121</v>
      </c>
      <c r="U332" s="263" t="s">
        <v>4121</v>
      </c>
      <c r="V332" s="263" t="s">
        <v>4121</v>
      </c>
      <c r="W332" s="263" t="s">
        <v>4121</v>
      </c>
      <c r="X332" s="263" t="s">
        <v>4121</v>
      </c>
      <c r="Y332" s="263" t="s">
        <v>4121</v>
      </c>
      <c r="Z332" s="263" t="s">
        <v>4121</v>
      </c>
      <c r="AA332" s="263" t="s">
        <v>4121</v>
      </c>
    </row>
    <row r="333" spans="1:27" x14ac:dyDescent="0.3">
      <c r="A333" s="263">
        <v>521601</v>
      </c>
      <c r="B333" s="268" t="s">
        <v>918</v>
      </c>
      <c r="C333" s="263" t="s">
        <v>4121</v>
      </c>
      <c r="D333" s="263" t="s">
        <v>4121</v>
      </c>
      <c r="E333" s="263" t="s">
        <v>4121</v>
      </c>
      <c r="F333" s="263" t="s">
        <v>4121</v>
      </c>
      <c r="G333" s="263" t="s">
        <v>4121</v>
      </c>
      <c r="H333" s="263" t="s">
        <v>4121</v>
      </c>
      <c r="I333" s="263" t="s">
        <v>4121</v>
      </c>
      <c r="J333" s="263" t="s">
        <v>4121</v>
      </c>
      <c r="K333" s="263" t="s">
        <v>4121</v>
      </c>
      <c r="L333" s="263" t="s">
        <v>4121</v>
      </c>
      <c r="M333" s="263" t="s">
        <v>4121</v>
      </c>
      <c r="N333" s="263" t="s">
        <v>4121</v>
      </c>
      <c r="O333" s="263" t="s">
        <v>4121</v>
      </c>
      <c r="P333" s="263" t="s">
        <v>4121</v>
      </c>
      <c r="Q333" s="263" t="s">
        <v>4121</v>
      </c>
      <c r="R333" s="263" t="s">
        <v>4121</v>
      </c>
      <c r="S333" s="263" t="s">
        <v>4121</v>
      </c>
      <c r="T333" s="263" t="s">
        <v>4121</v>
      </c>
      <c r="U333" s="263" t="s">
        <v>4121</v>
      </c>
      <c r="V333" s="263" t="s">
        <v>4121</v>
      </c>
      <c r="W333" s="263" t="s">
        <v>4121</v>
      </c>
      <c r="X333" s="263" t="s">
        <v>4121</v>
      </c>
      <c r="Y333" s="263" t="s">
        <v>4121</v>
      </c>
      <c r="Z333" s="263" t="s">
        <v>4121</v>
      </c>
      <c r="AA333" s="263" t="s">
        <v>4121</v>
      </c>
    </row>
    <row r="334" spans="1:27" x14ac:dyDescent="0.3">
      <c r="A334" s="263">
        <v>521625</v>
      </c>
      <c r="B334" s="268" t="s">
        <v>918</v>
      </c>
      <c r="C334" s="263" t="s">
        <v>4121</v>
      </c>
      <c r="D334" s="263" t="s">
        <v>4121</v>
      </c>
      <c r="E334" s="263" t="s">
        <v>4121</v>
      </c>
      <c r="F334" s="263" t="s">
        <v>4121</v>
      </c>
      <c r="G334" s="263" t="s">
        <v>4121</v>
      </c>
      <c r="H334" s="263" t="s">
        <v>4121</v>
      </c>
      <c r="I334" s="263" t="s">
        <v>4121</v>
      </c>
      <c r="J334" s="263" t="s">
        <v>4121</v>
      </c>
      <c r="K334" s="263" t="s">
        <v>4121</v>
      </c>
      <c r="L334" s="263" t="s">
        <v>4121</v>
      </c>
      <c r="M334" s="263" t="s">
        <v>4121</v>
      </c>
      <c r="N334" s="263" t="s">
        <v>4121</v>
      </c>
      <c r="O334" s="263" t="s">
        <v>4121</v>
      </c>
      <c r="P334" s="263" t="s">
        <v>4121</v>
      </c>
      <c r="Q334" s="263" t="s">
        <v>4121</v>
      </c>
      <c r="R334" s="263" t="s">
        <v>4121</v>
      </c>
      <c r="S334" s="263" t="s">
        <v>4121</v>
      </c>
      <c r="T334" s="263" t="s">
        <v>4121</v>
      </c>
      <c r="U334" s="263" t="s">
        <v>4121</v>
      </c>
      <c r="V334" s="263" t="s">
        <v>4121</v>
      </c>
      <c r="W334" s="263" t="s">
        <v>4121</v>
      </c>
      <c r="X334" s="263" t="s">
        <v>4121</v>
      </c>
      <c r="Y334" s="263" t="s">
        <v>4121</v>
      </c>
      <c r="Z334" s="263" t="s">
        <v>4121</v>
      </c>
      <c r="AA334" s="263" t="s">
        <v>4121</v>
      </c>
    </row>
    <row r="335" spans="1:27" x14ac:dyDescent="0.3">
      <c r="A335" s="263">
        <v>521711</v>
      </c>
      <c r="B335" s="268" t="s">
        <v>918</v>
      </c>
      <c r="C335" s="263" t="s">
        <v>4121</v>
      </c>
      <c r="D335" s="263" t="s">
        <v>4121</v>
      </c>
      <c r="E335" s="263" t="s">
        <v>4121</v>
      </c>
      <c r="F335" s="263" t="s">
        <v>4121</v>
      </c>
      <c r="G335" s="263" t="s">
        <v>4121</v>
      </c>
      <c r="H335" s="263" t="s">
        <v>4121</v>
      </c>
      <c r="I335" s="263" t="s">
        <v>4121</v>
      </c>
      <c r="J335" s="263" t="s">
        <v>4121</v>
      </c>
      <c r="K335" s="263" t="s">
        <v>4121</v>
      </c>
      <c r="L335" s="263" t="s">
        <v>4121</v>
      </c>
      <c r="M335" s="263" t="s">
        <v>4121</v>
      </c>
      <c r="N335" s="263" t="s">
        <v>4121</v>
      </c>
      <c r="O335" s="263" t="s">
        <v>4121</v>
      </c>
      <c r="P335" s="263" t="s">
        <v>4121</v>
      </c>
      <c r="Q335" s="263" t="s">
        <v>4121</v>
      </c>
      <c r="R335" s="263" t="s">
        <v>4121</v>
      </c>
      <c r="S335" s="263" t="s">
        <v>4121</v>
      </c>
      <c r="T335" s="263" t="s">
        <v>4121</v>
      </c>
      <c r="U335" s="263" t="s">
        <v>4121</v>
      </c>
      <c r="V335" s="263" t="s">
        <v>4121</v>
      </c>
      <c r="W335" s="263" t="s">
        <v>4121</v>
      </c>
      <c r="X335" s="263" t="s">
        <v>4121</v>
      </c>
      <c r="Y335" s="263" t="s">
        <v>4121</v>
      </c>
      <c r="Z335" s="263" t="s">
        <v>4121</v>
      </c>
      <c r="AA335" s="263" t="s">
        <v>4121</v>
      </c>
    </row>
    <row r="336" spans="1:27" x14ac:dyDescent="0.3">
      <c r="A336" s="263">
        <v>522220</v>
      </c>
      <c r="B336" s="268" t="s">
        <v>918</v>
      </c>
      <c r="C336" s="263" t="s">
        <v>4121</v>
      </c>
      <c r="D336" s="263" t="s">
        <v>4121</v>
      </c>
      <c r="E336" s="263" t="s">
        <v>4121</v>
      </c>
      <c r="F336" s="263" t="s">
        <v>4121</v>
      </c>
      <c r="G336" s="263" t="s">
        <v>4121</v>
      </c>
      <c r="H336" s="263" t="s">
        <v>4121</v>
      </c>
      <c r="I336" s="263" t="s">
        <v>4121</v>
      </c>
      <c r="J336" s="263" t="s">
        <v>4121</v>
      </c>
      <c r="K336" s="263" t="s">
        <v>4121</v>
      </c>
      <c r="L336" s="263" t="s">
        <v>4121</v>
      </c>
      <c r="M336" s="263" t="s">
        <v>4121</v>
      </c>
      <c r="N336" s="263" t="s">
        <v>4121</v>
      </c>
      <c r="O336" s="263" t="s">
        <v>4121</v>
      </c>
      <c r="P336" s="263" t="s">
        <v>4121</v>
      </c>
      <c r="Q336" s="263" t="s">
        <v>4121</v>
      </c>
      <c r="R336" s="263" t="s">
        <v>4121</v>
      </c>
      <c r="S336" s="263" t="s">
        <v>4121</v>
      </c>
      <c r="T336" s="263" t="s">
        <v>4121</v>
      </c>
      <c r="U336" s="263" t="s">
        <v>4121</v>
      </c>
      <c r="V336" s="263" t="s">
        <v>4121</v>
      </c>
      <c r="W336" s="263" t="s">
        <v>4121</v>
      </c>
      <c r="X336" s="263" t="s">
        <v>4121</v>
      </c>
      <c r="Y336" s="263" t="s">
        <v>4121</v>
      </c>
      <c r="Z336" s="263" t="s">
        <v>4121</v>
      </c>
      <c r="AA336" s="263" t="s">
        <v>4121</v>
      </c>
    </row>
    <row r="337" spans="1:27" x14ac:dyDescent="0.3">
      <c r="A337" s="263">
        <v>522227</v>
      </c>
      <c r="B337" s="268" t="s">
        <v>918</v>
      </c>
      <c r="C337" s="263" t="s">
        <v>4121</v>
      </c>
      <c r="D337" s="263" t="s">
        <v>4121</v>
      </c>
      <c r="E337" s="263" t="s">
        <v>4121</v>
      </c>
      <c r="F337" s="263" t="s">
        <v>4121</v>
      </c>
      <c r="G337" s="263" t="s">
        <v>4121</v>
      </c>
      <c r="H337" s="263" t="s">
        <v>4121</v>
      </c>
      <c r="I337" s="263" t="s">
        <v>4121</v>
      </c>
      <c r="J337" s="263" t="s">
        <v>4121</v>
      </c>
      <c r="K337" s="263" t="s">
        <v>4121</v>
      </c>
      <c r="L337" s="263" t="s">
        <v>4121</v>
      </c>
      <c r="M337" s="263" t="s">
        <v>4121</v>
      </c>
      <c r="N337" s="263" t="s">
        <v>4121</v>
      </c>
      <c r="O337" s="263" t="s">
        <v>4121</v>
      </c>
      <c r="P337" s="263" t="s">
        <v>4121</v>
      </c>
      <c r="Q337" s="263" t="s">
        <v>4121</v>
      </c>
      <c r="R337" s="263" t="s">
        <v>4121</v>
      </c>
      <c r="S337" s="263" t="s">
        <v>4121</v>
      </c>
      <c r="T337" s="263" t="s">
        <v>4121</v>
      </c>
      <c r="U337" s="263" t="s">
        <v>4121</v>
      </c>
      <c r="V337" s="263" t="s">
        <v>4121</v>
      </c>
      <c r="W337" s="263" t="s">
        <v>4121</v>
      </c>
      <c r="X337" s="263" t="s">
        <v>4121</v>
      </c>
      <c r="Y337" s="263" t="s">
        <v>4121</v>
      </c>
      <c r="Z337" s="263" t="s">
        <v>4121</v>
      </c>
      <c r="AA337" s="263" t="s">
        <v>4121</v>
      </c>
    </row>
    <row r="338" spans="1:27" x14ac:dyDescent="0.3">
      <c r="A338" s="263">
        <v>522309</v>
      </c>
      <c r="B338" s="268" t="s">
        <v>918</v>
      </c>
      <c r="C338" s="263" t="s">
        <v>4121</v>
      </c>
      <c r="D338" s="263" t="s">
        <v>4121</v>
      </c>
      <c r="E338" s="263" t="s">
        <v>4121</v>
      </c>
      <c r="F338" s="263" t="s">
        <v>4121</v>
      </c>
      <c r="G338" s="263" t="s">
        <v>4121</v>
      </c>
      <c r="H338" s="263" t="s">
        <v>4121</v>
      </c>
      <c r="I338" s="263" t="s">
        <v>4121</v>
      </c>
      <c r="J338" s="263" t="s">
        <v>4121</v>
      </c>
      <c r="K338" s="263" t="s">
        <v>4121</v>
      </c>
      <c r="L338" s="263" t="s">
        <v>4121</v>
      </c>
      <c r="M338" s="263" t="s">
        <v>4121</v>
      </c>
      <c r="N338" s="263" t="s">
        <v>4121</v>
      </c>
      <c r="O338" s="263" t="s">
        <v>4121</v>
      </c>
      <c r="P338" s="263" t="s">
        <v>4121</v>
      </c>
      <c r="Q338" s="263" t="s">
        <v>4121</v>
      </c>
      <c r="R338" s="263" t="s">
        <v>4121</v>
      </c>
      <c r="S338" s="263" t="s">
        <v>4121</v>
      </c>
      <c r="T338" s="263" t="s">
        <v>4121</v>
      </c>
      <c r="U338" s="263" t="s">
        <v>4121</v>
      </c>
      <c r="V338" s="263" t="s">
        <v>4121</v>
      </c>
      <c r="W338" s="263" t="s">
        <v>4121</v>
      </c>
      <c r="X338" s="263" t="s">
        <v>4121</v>
      </c>
      <c r="Y338" s="263" t="s">
        <v>4121</v>
      </c>
      <c r="Z338" s="263" t="s">
        <v>4121</v>
      </c>
      <c r="AA338" s="263" t="s">
        <v>4121</v>
      </c>
    </row>
    <row r="339" spans="1:27" x14ac:dyDescent="0.3">
      <c r="A339" s="263">
        <v>522360</v>
      </c>
      <c r="B339" s="268" t="s">
        <v>918</v>
      </c>
      <c r="C339" s="263" t="s">
        <v>4121</v>
      </c>
      <c r="D339" s="263" t="s">
        <v>4121</v>
      </c>
      <c r="E339" s="263" t="s">
        <v>4121</v>
      </c>
      <c r="F339" s="263" t="s">
        <v>4121</v>
      </c>
      <c r="G339" s="263" t="s">
        <v>4121</v>
      </c>
      <c r="H339" s="263" t="s">
        <v>4121</v>
      </c>
      <c r="I339" s="263" t="s">
        <v>4121</v>
      </c>
      <c r="J339" s="263" t="s">
        <v>4121</v>
      </c>
      <c r="K339" s="263" t="s">
        <v>4121</v>
      </c>
      <c r="L339" s="263" t="s">
        <v>4121</v>
      </c>
      <c r="M339" s="263" t="s">
        <v>4121</v>
      </c>
      <c r="N339" s="263" t="s">
        <v>4121</v>
      </c>
      <c r="O339" s="263" t="s">
        <v>4121</v>
      </c>
      <c r="P339" s="263" t="s">
        <v>4121</v>
      </c>
      <c r="Q339" s="263" t="s">
        <v>4121</v>
      </c>
      <c r="R339" s="263" t="s">
        <v>4121</v>
      </c>
      <c r="S339" s="263" t="s">
        <v>4121</v>
      </c>
      <c r="T339" s="263" t="s">
        <v>4121</v>
      </c>
      <c r="U339" s="263" t="s">
        <v>4121</v>
      </c>
      <c r="V339" s="263" t="s">
        <v>4121</v>
      </c>
      <c r="W339" s="263" t="s">
        <v>4121</v>
      </c>
      <c r="X339" s="263" t="s">
        <v>4121</v>
      </c>
      <c r="Y339" s="263" t="s">
        <v>4121</v>
      </c>
      <c r="Z339" s="263" t="s">
        <v>4121</v>
      </c>
      <c r="AA339" s="263" t="s">
        <v>4121</v>
      </c>
    </row>
    <row r="340" spans="1:27" x14ac:dyDescent="0.3">
      <c r="A340" s="263">
        <v>522439</v>
      </c>
      <c r="B340" s="268" t="s">
        <v>918</v>
      </c>
      <c r="C340" s="263" t="s">
        <v>4121</v>
      </c>
      <c r="D340" s="263" t="s">
        <v>4121</v>
      </c>
      <c r="E340" s="263" t="s">
        <v>4121</v>
      </c>
      <c r="F340" s="263" t="s">
        <v>4121</v>
      </c>
      <c r="G340" s="263" t="s">
        <v>4121</v>
      </c>
      <c r="H340" s="263" t="s">
        <v>4121</v>
      </c>
      <c r="I340" s="263" t="s">
        <v>4121</v>
      </c>
      <c r="J340" s="263" t="s">
        <v>4121</v>
      </c>
      <c r="K340" s="263" t="s">
        <v>4121</v>
      </c>
      <c r="L340" s="263" t="s">
        <v>4121</v>
      </c>
      <c r="M340" s="263" t="s">
        <v>4121</v>
      </c>
      <c r="N340" s="263" t="s">
        <v>4121</v>
      </c>
      <c r="O340" s="263" t="s">
        <v>4121</v>
      </c>
      <c r="P340" s="263" t="s">
        <v>4121</v>
      </c>
      <c r="Q340" s="263" t="s">
        <v>4121</v>
      </c>
      <c r="R340" s="263" t="s">
        <v>4121</v>
      </c>
      <c r="S340" s="263" t="s">
        <v>4121</v>
      </c>
      <c r="T340" s="263" t="s">
        <v>4121</v>
      </c>
      <c r="U340" s="263" t="s">
        <v>4121</v>
      </c>
      <c r="V340" s="263" t="s">
        <v>4121</v>
      </c>
      <c r="W340" s="263" t="s">
        <v>4121</v>
      </c>
      <c r="X340" s="263" t="s">
        <v>4121</v>
      </c>
      <c r="Y340" s="263" t="s">
        <v>4121</v>
      </c>
      <c r="Z340" s="263" t="s">
        <v>4121</v>
      </c>
      <c r="AA340" s="263" t="s">
        <v>4121</v>
      </c>
    </row>
    <row r="341" spans="1:27" x14ac:dyDescent="0.3">
      <c r="A341" s="263">
        <v>522521</v>
      </c>
      <c r="B341" s="268" t="s">
        <v>918</v>
      </c>
      <c r="C341" s="263" t="s">
        <v>4121</v>
      </c>
      <c r="D341" s="263" t="s">
        <v>4121</v>
      </c>
      <c r="E341" s="263" t="s">
        <v>4121</v>
      </c>
      <c r="F341" s="263" t="s">
        <v>4121</v>
      </c>
      <c r="G341" s="263" t="s">
        <v>4121</v>
      </c>
      <c r="H341" s="263" t="s">
        <v>4121</v>
      </c>
      <c r="I341" s="263" t="s">
        <v>4121</v>
      </c>
      <c r="J341" s="263" t="s">
        <v>4121</v>
      </c>
      <c r="K341" s="263" t="s">
        <v>4121</v>
      </c>
      <c r="L341" s="263" t="s">
        <v>4121</v>
      </c>
      <c r="M341" s="263" t="s">
        <v>4121</v>
      </c>
      <c r="N341" s="263" t="s">
        <v>4121</v>
      </c>
      <c r="O341" s="263" t="s">
        <v>4121</v>
      </c>
      <c r="P341" s="263" t="s">
        <v>4121</v>
      </c>
      <c r="Q341" s="263" t="s">
        <v>4121</v>
      </c>
      <c r="R341" s="263" t="s">
        <v>4121</v>
      </c>
      <c r="S341" s="263" t="s">
        <v>4121</v>
      </c>
      <c r="T341" s="263" t="s">
        <v>4121</v>
      </c>
      <c r="U341" s="263" t="s">
        <v>4121</v>
      </c>
      <c r="V341" s="263" t="s">
        <v>4121</v>
      </c>
      <c r="W341" s="263" t="s">
        <v>4121</v>
      </c>
      <c r="X341" s="263" t="s">
        <v>4121</v>
      </c>
      <c r="Y341" s="263" t="s">
        <v>4121</v>
      </c>
      <c r="Z341" s="263" t="s">
        <v>4121</v>
      </c>
      <c r="AA341" s="263" t="s">
        <v>4121</v>
      </c>
    </row>
    <row r="342" spans="1:27" x14ac:dyDescent="0.3">
      <c r="A342" s="263">
        <v>522822</v>
      </c>
      <c r="B342" s="268" t="s">
        <v>918</v>
      </c>
      <c r="C342" s="263" t="s">
        <v>4121</v>
      </c>
      <c r="D342" s="263" t="s">
        <v>4121</v>
      </c>
      <c r="E342" s="263" t="s">
        <v>4121</v>
      </c>
      <c r="F342" s="263" t="s">
        <v>4121</v>
      </c>
      <c r="G342" s="263" t="s">
        <v>4121</v>
      </c>
      <c r="H342" s="263" t="s">
        <v>4121</v>
      </c>
      <c r="I342" s="263" t="s">
        <v>4121</v>
      </c>
      <c r="J342" s="263" t="s">
        <v>4121</v>
      </c>
      <c r="K342" s="263" t="s">
        <v>4121</v>
      </c>
      <c r="L342" s="263" t="s">
        <v>4121</v>
      </c>
      <c r="M342" s="263" t="s">
        <v>4121</v>
      </c>
      <c r="N342" s="263" t="s">
        <v>4121</v>
      </c>
      <c r="O342" s="263" t="s">
        <v>4121</v>
      </c>
      <c r="P342" s="263" t="s">
        <v>4121</v>
      </c>
      <c r="Q342" s="263" t="s">
        <v>4121</v>
      </c>
      <c r="R342" s="263" t="s">
        <v>4121</v>
      </c>
      <c r="S342" s="263" t="s">
        <v>4121</v>
      </c>
      <c r="T342" s="263" t="s">
        <v>4121</v>
      </c>
      <c r="U342" s="263" t="s">
        <v>4121</v>
      </c>
      <c r="V342" s="263" t="s">
        <v>4121</v>
      </c>
      <c r="W342" s="263" t="s">
        <v>4121</v>
      </c>
      <c r="X342" s="263" t="s">
        <v>4121</v>
      </c>
      <c r="Y342" s="263" t="s">
        <v>4121</v>
      </c>
      <c r="Z342" s="263" t="s">
        <v>4121</v>
      </c>
      <c r="AA342" s="263" t="s">
        <v>4121</v>
      </c>
    </row>
    <row r="343" spans="1:27" x14ac:dyDescent="0.3">
      <c r="A343" s="263">
        <v>515115</v>
      </c>
      <c r="B343" s="268" t="s">
        <v>918</v>
      </c>
      <c r="C343" s="263" t="s">
        <v>4121</v>
      </c>
      <c r="D343" s="263" t="s">
        <v>4121</v>
      </c>
      <c r="E343" s="263" t="s">
        <v>4121</v>
      </c>
      <c r="F343" s="263" t="s">
        <v>4121</v>
      </c>
      <c r="G343" s="263" t="s">
        <v>4121</v>
      </c>
      <c r="H343" s="263" t="s">
        <v>4121</v>
      </c>
      <c r="I343" s="263" t="s">
        <v>4121</v>
      </c>
      <c r="J343" s="263" t="s">
        <v>4121</v>
      </c>
      <c r="K343" s="263" t="s">
        <v>4121</v>
      </c>
      <c r="L343" s="263" t="s">
        <v>4121</v>
      </c>
      <c r="M343" s="263" t="s">
        <v>4121</v>
      </c>
      <c r="N343" s="263" t="s">
        <v>4121</v>
      </c>
      <c r="O343" s="263" t="s">
        <v>4121</v>
      </c>
      <c r="P343" s="263" t="s">
        <v>4121</v>
      </c>
      <c r="Q343" s="263" t="s">
        <v>4121</v>
      </c>
      <c r="R343" s="263" t="s">
        <v>4121</v>
      </c>
      <c r="S343" s="263" t="s">
        <v>4121</v>
      </c>
      <c r="T343" s="263" t="s">
        <v>4121</v>
      </c>
      <c r="U343" s="263" t="s">
        <v>4121</v>
      </c>
      <c r="V343" s="263" t="s">
        <v>4121</v>
      </c>
      <c r="W343" s="263" t="s">
        <v>4121</v>
      </c>
      <c r="X343" s="263" t="s">
        <v>4121</v>
      </c>
      <c r="Y343" s="263" t="s">
        <v>4121</v>
      </c>
      <c r="Z343" s="263" t="s">
        <v>4121</v>
      </c>
      <c r="AA343" s="263" t="s">
        <v>4121</v>
      </c>
    </row>
    <row r="344" spans="1:27" x14ac:dyDescent="0.3">
      <c r="A344" s="263">
        <v>515907</v>
      </c>
      <c r="B344" s="268" t="s">
        <v>918</v>
      </c>
      <c r="C344" s="263" t="s">
        <v>4121</v>
      </c>
      <c r="D344" s="263" t="s">
        <v>4121</v>
      </c>
      <c r="E344" s="263" t="s">
        <v>4121</v>
      </c>
      <c r="F344" s="263" t="s">
        <v>4121</v>
      </c>
      <c r="G344" s="263" t="s">
        <v>4121</v>
      </c>
      <c r="H344" s="263" t="s">
        <v>4121</v>
      </c>
      <c r="I344" s="263" t="s">
        <v>4121</v>
      </c>
      <c r="J344" s="263" t="s">
        <v>4121</v>
      </c>
      <c r="K344" s="263" t="s">
        <v>4121</v>
      </c>
      <c r="L344" s="263" t="s">
        <v>4121</v>
      </c>
      <c r="M344" s="263" t="s">
        <v>4121</v>
      </c>
      <c r="N344" s="263" t="s">
        <v>4121</v>
      </c>
      <c r="O344" s="263" t="s">
        <v>4121</v>
      </c>
      <c r="P344" s="263" t="s">
        <v>4121</v>
      </c>
      <c r="Q344" s="263" t="s">
        <v>4121</v>
      </c>
      <c r="R344" s="263" t="s">
        <v>4121</v>
      </c>
      <c r="S344" s="263" t="s">
        <v>4121</v>
      </c>
      <c r="T344" s="263" t="s">
        <v>4121</v>
      </c>
      <c r="U344" s="263" t="s">
        <v>4121</v>
      </c>
      <c r="V344" s="263" t="s">
        <v>4121</v>
      </c>
      <c r="W344" s="263" t="s">
        <v>4121</v>
      </c>
      <c r="X344" s="263" t="s">
        <v>4121</v>
      </c>
      <c r="Y344" s="263" t="s">
        <v>4121</v>
      </c>
      <c r="Z344" s="263" t="s">
        <v>4121</v>
      </c>
      <c r="AA344" s="263" t="s">
        <v>4121</v>
      </c>
    </row>
    <row r="345" spans="1:27" x14ac:dyDescent="0.3">
      <c r="A345" s="263">
        <v>517190</v>
      </c>
      <c r="B345" s="268" t="s">
        <v>918</v>
      </c>
      <c r="C345" s="263" t="s">
        <v>4121</v>
      </c>
      <c r="D345" s="263" t="s">
        <v>4121</v>
      </c>
      <c r="E345" s="263" t="s">
        <v>4121</v>
      </c>
      <c r="F345" s="263" t="s">
        <v>4121</v>
      </c>
      <c r="G345" s="263" t="s">
        <v>4121</v>
      </c>
      <c r="H345" s="263" t="s">
        <v>4121</v>
      </c>
      <c r="I345" s="263" t="s">
        <v>4121</v>
      </c>
      <c r="J345" s="263" t="s">
        <v>4121</v>
      </c>
      <c r="K345" s="263" t="s">
        <v>4121</v>
      </c>
      <c r="L345" s="263" t="s">
        <v>4121</v>
      </c>
      <c r="M345" s="263" t="s">
        <v>4121</v>
      </c>
      <c r="N345" s="263" t="s">
        <v>4121</v>
      </c>
      <c r="O345" s="263" t="s">
        <v>4121</v>
      </c>
      <c r="P345" s="263" t="s">
        <v>4121</v>
      </c>
      <c r="Q345" s="263" t="s">
        <v>4121</v>
      </c>
      <c r="R345" s="263" t="s">
        <v>4121</v>
      </c>
      <c r="S345" s="263" t="s">
        <v>4121</v>
      </c>
      <c r="T345" s="263" t="s">
        <v>4121</v>
      </c>
      <c r="U345" s="263" t="s">
        <v>4121</v>
      </c>
      <c r="V345" s="263" t="s">
        <v>4121</v>
      </c>
      <c r="W345" s="263" t="s">
        <v>4121</v>
      </c>
      <c r="X345" s="263" t="s">
        <v>4121</v>
      </c>
      <c r="Y345" s="263" t="s">
        <v>4121</v>
      </c>
      <c r="Z345" s="263" t="s">
        <v>4121</v>
      </c>
      <c r="AA345" s="263" t="s">
        <v>4121</v>
      </c>
    </row>
    <row r="346" spans="1:27" x14ac:dyDescent="0.3">
      <c r="A346" s="263">
        <v>518061</v>
      </c>
      <c r="B346" s="268" t="s">
        <v>918</v>
      </c>
      <c r="C346" s="263" t="s">
        <v>4121</v>
      </c>
      <c r="D346" s="263" t="s">
        <v>4121</v>
      </c>
      <c r="E346" s="263" t="s">
        <v>4121</v>
      </c>
      <c r="F346" s="263" t="s">
        <v>4121</v>
      </c>
      <c r="G346" s="263" t="s">
        <v>4121</v>
      </c>
      <c r="H346" s="263" t="s">
        <v>4121</v>
      </c>
      <c r="I346" s="263" t="s">
        <v>4121</v>
      </c>
      <c r="J346" s="263" t="s">
        <v>4121</v>
      </c>
      <c r="K346" s="263" t="s">
        <v>4121</v>
      </c>
      <c r="L346" s="263" t="s">
        <v>4121</v>
      </c>
      <c r="M346" s="263" t="s">
        <v>4121</v>
      </c>
      <c r="N346" s="263" t="s">
        <v>4121</v>
      </c>
      <c r="O346" s="263" t="s">
        <v>4121</v>
      </c>
      <c r="P346" s="263" t="s">
        <v>4121</v>
      </c>
      <c r="Q346" s="263" t="s">
        <v>4121</v>
      </c>
      <c r="R346" s="263" t="s">
        <v>4121</v>
      </c>
      <c r="S346" s="263" t="s">
        <v>4121</v>
      </c>
      <c r="T346" s="263" t="s">
        <v>4121</v>
      </c>
      <c r="U346" s="263" t="s">
        <v>4121</v>
      </c>
      <c r="V346" s="263" t="s">
        <v>4121</v>
      </c>
      <c r="W346" s="263" t="s">
        <v>4121</v>
      </c>
      <c r="X346" s="263" t="s">
        <v>4121</v>
      </c>
      <c r="Y346" s="263" t="s">
        <v>4121</v>
      </c>
      <c r="Z346" s="263" t="s">
        <v>4121</v>
      </c>
      <c r="AA346" s="263" t="s">
        <v>4121</v>
      </c>
    </row>
    <row r="347" spans="1:27" x14ac:dyDescent="0.3">
      <c r="A347" s="263">
        <v>518361</v>
      </c>
      <c r="B347" s="268" t="s">
        <v>918</v>
      </c>
      <c r="C347" s="263" t="s">
        <v>4121</v>
      </c>
      <c r="D347" s="263" t="s">
        <v>4121</v>
      </c>
      <c r="E347" s="263" t="s">
        <v>4121</v>
      </c>
      <c r="F347" s="263" t="s">
        <v>4121</v>
      </c>
      <c r="G347" s="263" t="s">
        <v>4121</v>
      </c>
      <c r="H347" s="263" t="s">
        <v>4121</v>
      </c>
      <c r="I347" s="263" t="s">
        <v>4121</v>
      </c>
      <c r="J347" s="263" t="s">
        <v>4121</v>
      </c>
      <c r="K347" s="263" t="s">
        <v>4121</v>
      </c>
      <c r="L347" s="263" t="s">
        <v>4121</v>
      </c>
      <c r="M347" s="263" t="s">
        <v>4121</v>
      </c>
      <c r="N347" s="263" t="s">
        <v>4121</v>
      </c>
      <c r="O347" s="263" t="s">
        <v>4121</v>
      </c>
      <c r="P347" s="263" t="s">
        <v>4121</v>
      </c>
      <c r="Q347" s="263" t="s">
        <v>4121</v>
      </c>
      <c r="R347" s="263" t="s">
        <v>4121</v>
      </c>
      <c r="S347" s="263" t="s">
        <v>4121</v>
      </c>
      <c r="T347" s="263" t="s">
        <v>4121</v>
      </c>
      <c r="U347" s="263" t="s">
        <v>4121</v>
      </c>
      <c r="V347" s="263" t="s">
        <v>4121</v>
      </c>
      <c r="W347" s="263" t="s">
        <v>4121</v>
      </c>
      <c r="X347" s="263" t="s">
        <v>4121</v>
      </c>
      <c r="Y347" s="263" t="s">
        <v>4121</v>
      </c>
      <c r="Z347" s="263" t="s">
        <v>4121</v>
      </c>
      <c r="AA347" s="263" t="s">
        <v>4121</v>
      </c>
    </row>
    <row r="348" spans="1:27" x14ac:dyDescent="0.3">
      <c r="A348" s="263">
        <v>518589</v>
      </c>
      <c r="B348" s="268" t="s">
        <v>918</v>
      </c>
      <c r="C348" s="263" t="s">
        <v>4121</v>
      </c>
      <c r="D348" s="263" t="s">
        <v>4121</v>
      </c>
      <c r="E348" s="263" t="s">
        <v>4121</v>
      </c>
      <c r="F348" s="263" t="s">
        <v>4121</v>
      </c>
      <c r="G348" s="263" t="s">
        <v>4121</v>
      </c>
      <c r="H348" s="263" t="s">
        <v>4121</v>
      </c>
      <c r="I348" s="263" t="s">
        <v>4121</v>
      </c>
      <c r="J348" s="263" t="s">
        <v>4121</v>
      </c>
      <c r="K348" s="263" t="s">
        <v>4121</v>
      </c>
      <c r="L348" s="263" t="s">
        <v>4121</v>
      </c>
      <c r="M348" s="263" t="s">
        <v>4121</v>
      </c>
      <c r="N348" s="263" t="s">
        <v>4121</v>
      </c>
      <c r="O348" s="263" t="s">
        <v>4121</v>
      </c>
      <c r="P348" s="263" t="s">
        <v>4121</v>
      </c>
      <c r="Q348" s="263" t="s">
        <v>4121</v>
      </c>
      <c r="R348" s="263" t="s">
        <v>4121</v>
      </c>
      <c r="S348" s="263" t="s">
        <v>4121</v>
      </c>
      <c r="T348" s="263" t="s">
        <v>4121</v>
      </c>
      <c r="U348" s="263" t="s">
        <v>4121</v>
      </c>
      <c r="V348" s="263" t="s">
        <v>4121</v>
      </c>
      <c r="W348" s="263" t="s">
        <v>4121</v>
      </c>
      <c r="X348" s="263" t="s">
        <v>4121</v>
      </c>
      <c r="Y348" s="263" t="s">
        <v>4121</v>
      </c>
      <c r="Z348" s="263" t="s">
        <v>4121</v>
      </c>
      <c r="AA348" s="263" t="s">
        <v>4121</v>
      </c>
    </row>
    <row r="349" spans="1:27" x14ac:dyDescent="0.3">
      <c r="A349" s="263">
        <v>521082</v>
      </c>
      <c r="B349" s="268" t="s">
        <v>918</v>
      </c>
      <c r="C349" s="263" t="s">
        <v>4121</v>
      </c>
      <c r="D349" s="263" t="s">
        <v>4121</v>
      </c>
      <c r="E349" s="263" t="s">
        <v>4121</v>
      </c>
      <c r="F349" s="263" t="s">
        <v>4121</v>
      </c>
      <c r="G349" s="263" t="s">
        <v>4121</v>
      </c>
      <c r="H349" s="263" t="s">
        <v>4121</v>
      </c>
      <c r="I349" s="263" t="s">
        <v>4121</v>
      </c>
      <c r="J349" s="263" t="s">
        <v>4121</v>
      </c>
      <c r="K349" s="263" t="s">
        <v>4121</v>
      </c>
      <c r="L349" s="263" t="s">
        <v>4121</v>
      </c>
      <c r="M349" s="263" t="s">
        <v>4121</v>
      </c>
      <c r="N349" s="263" t="s">
        <v>4121</v>
      </c>
      <c r="O349" s="263" t="s">
        <v>4121</v>
      </c>
      <c r="P349" s="263" t="s">
        <v>4121</v>
      </c>
      <c r="Q349" s="263" t="s">
        <v>4121</v>
      </c>
      <c r="R349" s="263" t="s">
        <v>4121</v>
      </c>
      <c r="S349" s="263" t="s">
        <v>4121</v>
      </c>
      <c r="T349" s="263" t="s">
        <v>4121</v>
      </c>
      <c r="U349" s="263" t="s">
        <v>4121</v>
      </c>
      <c r="V349" s="263" t="s">
        <v>4121</v>
      </c>
      <c r="W349" s="263" t="s">
        <v>4121</v>
      </c>
      <c r="X349" s="263" t="s">
        <v>4121</v>
      </c>
      <c r="Y349" s="263" t="s">
        <v>4121</v>
      </c>
      <c r="Z349" s="263" t="s">
        <v>4121</v>
      </c>
      <c r="AA349" s="263" t="s">
        <v>4121</v>
      </c>
    </row>
    <row r="350" spans="1:27" x14ac:dyDescent="0.3">
      <c r="A350" s="263">
        <v>511087</v>
      </c>
      <c r="B350" s="268" t="s">
        <v>918</v>
      </c>
      <c r="C350" s="263" t="s">
        <v>4121</v>
      </c>
      <c r="D350" s="263" t="s">
        <v>4121</v>
      </c>
      <c r="E350" s="263" t="s">
        <v>4121</v>
      </c>
      <c r="F350" s="263" t="s">
        <v>4121</v>
      </c>
      <c r="G350" s="263" t="s">
        <v>4121</v>
      </c>
      <c r="H350" s="263" t="s">
        <v>4121</v>
      </c>
      <c r="I350" s="263" t="s">
        <v>4121</v>
      </c>
      <c r="J350" s="263" t="s">
        <v>4121</v>
      </c>
      <c r="K350" s="263" t="s">
        <v>4121</v>
      </c>
      <c r="L350" s="263" t="s">
        <v>4121</v>
      </c>
      <c r="M350" s="263" t="s">
        <v>4121</v>
      </c>
      <c r="N350" s="263" t="s">
        <v>4121</v>
      </c>
      <c r="O350" s="263" t="s">
        <v>4121</v>
      </c>
      <c r="P350" s="263" t="s">
        <v>4121</v>
      </c>
      <c r="Q350" s="263" t="s">
        <v>4121</v>
      </c>
      <c r="R350" s="263" t="s">
        <v>4121</v>
      </c>
      <c r="S350" s="263" t="s">
        <v>4121</v>
      </c>
      <c r="T350" s="263" t="s">
        <v>4121</v>
      </c>
      <c r="U350" s="263" t="s">
        <v>4121</v>
      </c>
      <c r="V350" s="263" t="s">
        <v>4121</v>
      </c>
      <c r="W350" s="263" t="s">
        <v>4121</v>
      </c>
      <c r="X350" s="263" t="s">
        <v>4121</v>
      </c>
      <c r="Y350" s="263" t="s">
        <v>4121</v>
      </c>
      <c r="Z350" s="263" t="s">
        <v>4121</v>
      </c>
      <c r="AA350" s="263" t="s">
        <v>4121</v>
      </c>
    </row>
    <row r="351" spans="1:27" x14ac:dyDescent="0.3">
      <c r="A351" s="263">
        <v>514928</v>
      </c>
      <c r="B351" s="268" t="s">
        <v>918</v>
      </c>
      <c r="C351" s="263" t="s">
        <v>4121</v>
      </c>
      <c r="D351" s="263" t="s">
        <v>4121</v>
      </c>
      <c r="E351" s="263" t="s">
        <v>4121</v>
      </c>
      <c r="F351" s="263" t="s">
        <v>4121</v>
      </c>
      <c r="G351" s="263" t="s">
        <v>4121</v>
      </c>
      <c r="H351" s="263" t="s">
        <v>4121</v>
      </c>
      <c r="I351" s="263" t="s">
        <v>4121</v>
      </c>
      <c r="J351" s="263" t="s">
        <v>4121</v>
      </c>
      <c r="K351" s="263" t="s">
        <v>4121</v>
      </c>
      <c r="L351" s="263" t="s">
        <v>4121</v>
      </c>
      <c r="M351" s="263" t="s">
        <v>4121</v>
      </c>
      <c r="N351" s="263" t="s">
        <v>4121</v>
      </c>
      <c r="O351" s="263" t="s">
        <v>4121</v>
      </c>
      <c r="P351" s="263" t="s">
        <v>4121</v>
      </c>
      <c r="Q351" s="263" t="s">
        <v>4121</v>
      </c>
      <c r="R351" s="263" t="s">
        <v>4121</v>
      </c>
      <c r="S351" s="263" t="s">
        <v>4121</v>
      </c>
      <c r="T351" s="263" t="s">
        <v>4121</v>
      </c>
      <c r="U351" s="263" t="s">
        <v>4121</v>
      </c>
      <c r="V351" s="263" t="s">
        <v>4121</v>
      </c>
      <c r="W351" s="263" t="s">
        <v>4121</v>
      </c>
      <c r="X351" s="263" t="s">
        <v>4121</v>
      </c>
      <c r="Y351" s="263" t="s">
        <v>4121</v>
      </c>
      <c r="Z351" s="263" t="s">
        <v>4121</v>
      </c>
      <c r="AA351" s="263" t="s">
        <v>4121</v>
      </c>
    </row>
    <row r="352" spans="1:27" x14ac:dyDescent="0.3">
      <c r="A352" s="263">
        <v>515582</v>
      </c>
      <c r="B352" s="268" t="s">
        <v>918</v>
      </c>
      <c r="C352" s="263" t="s">
        <v>4121</v>
      </c>
      <c r="D352" s="263" t="s">
        <v>4121</v>
      </c>
      <c r="E352" s="263" t="s">
        <v>4121</v>
      </c>
      <c r="F352" s="263" t="s">
        <v>4121</v>
      </c>
      <c r="G352" s="263" t="s">
        <v>4121</v>
      </c>
      <c r="H352" s="263" t="s">
        <v>4121</v>
      </c>
      <c r="I352" s="263" t="s">
        <v>4121</v>
      </c>
      <c r="J352" s="263" t="s">
        <v>4121</v>
      </c>
      <c r="K352" s="263" t="s">
        <v>4121</v>
      </c>
      <c r="L352" s="263" t="s">
        <v>4121</v>
      </c>
      <c r="M352" s="263" t="s">
        <v>4121</v>
      </c>
      <c r="N352" s="263" t="s">
        <v>4121</v>
      </c>
      <c r="O352" s="263" t="s">
        <v>4121</v>
      </c>
      <c r="P352" s="263" t="s">
        <v>4121</v>
      </c>
      <c r="Q352" s="263" t="s">
        <v>4121</v>
      </c>
      <c r="R352" s="263" t="s">
        <v>4121</v>
      </c>
      <c r="S352" s="263" t="s">
        <v>4121</v>
      </c>
      <c r="T352" s="263" t="s">
        <v>4121</v>
      </c>
      <c r="U352" s="263" t="s">
        <v>4121</v>
      </c>
      <c r="V352" s="263" t="s">
        <v>4121</v>
      </c>
      <c r="W352" s="263" t="s">
        <v>4121</v>
      </c>
      <c r="X352" s="263" t="s">
        <v>4121</v>
      </c>
      <c r="Y352" s="263" t="s">
        <v>4121</v>
      </c>
      <c r="Z352" s="263" t="s">
        <v>4121</v>
      </c>
      <c r="AA352" s="263" t="s">
        <v>4121</v>
      </c>
    </row>
    <row r="353" spans="1:27" x14ac:dyDescent="0.3">
      <c r="A353" s="263">
        <v>515988</v>
      </c>
      <c r="B353" s="268" t="s">
        <v>918</v>
      </c>
      <c r="C353" s="263" t="s">
        <v>4121</v>
      </c>
      <c r="D353" s="263" t="s">
        <v>4121</v>
      </c>
      <c r="E353" s="263" t="s">
        <v>4121</v>
      </c>
      <c r="F353" s="263" t="s">
        <v>4121</v>
      </c>
      <c r="G353" s="263" t="s">
        <v>4121</v>
      </c>
      <c r="H353" s="263" t="s">
        <v>4121</v>
      </c>
      <c r="I353" s="263" t="s">
        <v>4121</v>
      </c>
      <c r="J353" s="263" t="s">
        <v>4121</v>
      </c>
      <c r="K353" s="263" t="s">
        <v>4121</v>
      </c>
      <c r="L353" s="263" t="s">
        <v>4121</v>
      </c>
      <c r="M353" s="263" t="s">
        <v>4121</v>
      </c>
      <c r="N353" s="263" t="s">
        <v>4121</v>
      </c>
      <c r="O353" s="263" t="s">
        <v>4121</v>
      </c>
      <c r="P353" s="263" t="s">
        <v>4121</v>
      </c>
      <c r="Q353" s="263" t="s">
        <v>4121</v>
      </c>
      <c r="R353" s="263" t="s">
        <v>4121</v>
      </c>
      <c r="S353" s="263" t="s">
        <v>4121</v>
      </c>
      <c r="T353" s="263" t="s">
        <v>4121</v>
      </c>
      <c r="U353" s="263" t="s">
        <v>4121</v>
      </c>
      <c r="V353" s="263" t="s">
        <v>4121</v>
      </c>
      <c r="W353" s="263" t="s">
        <v>4121</v>
      </c>
      <c r="X353" s="263" t="s">
        <v>4121</v>
      </c>
      <c r="Y353" s="263" t="s">
        <v>4121</v>
      </c>
      <c r="Z353" s="263" t="s">
        <v>4121</v>
      </c>
      <c r="AA353" s="263" t="s">
        <v>4121</v>
      </c>
    </row>
    <row r="354" spans="1:27" x14ac:dyDescent="0.3">
      <c r="A354" s="263">
        <v>516048</v>
      </c>
      <c r="B354" s="268" t="s">
        <v>918</v>
      </c>
      <c r="C354" s="263" t="s">
        <v>4121</v>
      </c>
      <c r="D354" s="263" t="s">
        <v>4121</v>
      </c>
      <c r="E354" s="263" t="s">
        <v>4121</v>
      </c>
      <c r="F354" s="263" t="s">
        <v>4121</v>
      </c>
      <c r="G354" s="263" t="s">
        <v>4121</v>
      </c>
      <c r="H354" s="263" t="s">
        <v>4121</v>
      </c>
      <c r="I354" s="263" t="s">
        <v>4121</v>
      </c>
      <c r="J354" s="263" t="s">
        <v>4121</v>
      </c>
      <c r="K354" s="263" t="s">
        <v>4121</v>
      </c>
      <c r="L354" s="263" t="s">
        <v>4121</v>
      </c>
      <c r="M354" s="263" t="s">
        <v>4121</v>
      </c>
      <c r="N354" s="263" t="s">
        <v>4121</v>
      </c>
      <c r="O354" s="263" t="s">
        <v>4121</v>
      </c>
      <c r="P354" s="263" t="s">
        <v>4121</v>
      </c>
      <c r="Q354" s="263" t="s">
        <v>4121</v>
      </c>
      <c r="R354" s="263" t="s">
        <v>4121</v>
      </c>
      <c r="S354" s="263" t="s">
        <v>4121</v>
      </c>
      <c r="T354" s="263" t="s">
        <v>4121</v>
      </c>
      <c r="U354" s="263" t="s">
        <v>4121</v>
      </c>
      <c r="V354" s="263" t="s">
        <v>4121</v>
      </c>
      <c r="W354" s="263" t="s">
        <v>4121</v>
      </c>
      <c r="X354" s="263" t="s">
        <v>4121</v>
      </c>
      <c r="Y354" s="263" t="s">
        <v>4121</v>
      </c>
      <c r="Z354" s="263" t="s">
        <v>4121</v>
      </c>
      <c r="AA354" s="263" t="s">
        <v>4121</v>
      </c>
    </row>
    <row r="355" spans="1:27" x14ac:dyDescent="0.3">
      <c r="A355" s="263">
        <v>516571</v>
      </c>
      <c r="B355" s="268" t="s">
        <v>918</v>
      </c>
      <c r="C355" s="263" t="s">
        <v>4121</v>
      </c>
      <c r="D355" s="263" t="s">
        <v>4121</v>
      </c>
      <c r="E355" s="263" t="s">
        <v>4121</v>
      </c>
      <c r="F355" s="263" t="s">
        <v>4121</v>
      </c>
      <c r="G355" s="263" t="s">
        <v>4121</v>
      </c>
      <c r="H355" s="263" t="s">
        <v>4121</v>
      </c>
      <c r="I355" s="263" t="s">
        <v>4121</v>
      </c>
      <c r="J355" s="263" t="s">
        <v>4121</v>
      </c>
      <c r="K355" s="263" t="s">
        <v>4121</v>
      </c>
      <c r="L355" s="263" t="s">
        <v>4121</v>
      </c>
      <c r="M355" s="263" t="s">
        <v>4121</v>
      </c>
      <c r="N355" s="263" t="s">
        <v>4121</v>
      </c>
      <c r="O355" s="263" t="s">
        <v>4121</v>
      </c>
      <c r="P355" s="263" t="s">
        <v>4121</v>
      </c>
      <c r="Q355" s="263" t="s">
        <v>4121</v>
      </c>
      <c r="R355" s="263" t="s">
        <v>4121</v>
      </c>
      <c r="S355" s="263" t="s">
        <v>4121</v>
      </c>
      <c r="T355" s="263" t="s">
        <v>4121</v>
      </c>
      <c r="U355" s="263" t="s">
        <v>4121</v>
      </c>
      <c r="V355" s="263" t="s">
        <v>4121</v>
      </c>
      <c r="W355" s="263" t="s">
        <v>4121</v>
      </c>
      <c r="X355" s="263" t="s">
        <v>4121</v>
      </c>
      <c r="Y355" s="263" t="s">
        <v>4121</v>
      </c>
      <c r="Z355" s="263" t="s">
        <v>4121</v>
      </c>
      <c r="AA355" s="263" t="s">
        <v>4121</v>
      </c>
    </row>
    <row r="356" spans="1:27" x14ac:dyDescent="0.3">
      <c r="A356" s="263">
        <v>516701</v>
      </c>
      <c r="B356" s="268" t="s">
        <v>918</v>
      </c>
      <c r="C356" s="263" t="s">
        <v>4121</v>
      </c>
      <c r="D356" s="263" t="s">
        <v>4121</v>
      </c>
      <c r="E356" s="263" t="s">
        <v>4121</v>
      </c>
      <c r="F356" s="263" t="s">
        <v>4121</v>
      </c>
      <c r="G356" s="263" t="s">
        <v>4121</v>
      </c>
      <c r="H356" s="263" t="s">
        <v>4121</v>
      </c>
      <c r="I356" s="263" t="s">
        <v>4121</v>
      </c>
      <c r="J356" s="263" t="s">
        <v>4121</v>
      </c>
      <c r="K356" s="263" t="s">
        <v>4121</v>
      </c>
      <c r="L356" s="263" t="s">
        <v>4121</v>
      </c>
      <c r="M356" s="263" t="s">
        <v>4121</v>
      </c>
      <c r="N356" s="263" t="s">
        <v>4121</v>
      </c>
      <c r="O356" s="263" t="s">
        <v>4121</v>
      </c>
      <c r="P356" s="263" t="s">
        <v>4121</v>
      </c>
      <c r="Q356" s="263" t="s">
        <v>4121</v>
      </c>
      <c r="R356" s="263" t="s">
        <v>4121</v>
      </c>
      <c r="S356" s="263" t="s">
        <v>4121</v>
      </c>
      <c r="T356" s="263" t="s">
        <v>4121</v>
      </c>
      <c r="U356" s="263" t="s">
        <v>4121</v>
      </c>
      <c r="V356" s="263" t="s">
        <v>4121</v>
      </c>
      <c r="W356" s="263" t="s">
        <v>4121</v>
      </c>
      <c r="X356" s="263" t="s">
        <v>4121</v>
      </c>
      <c r="Y356" s="263" t="s">
        <v>4121</v>
      </c>
      <c r="Z356" s="263" t="s">
        <v>4121</v>
      </c>
      <c r="AA356" s="263" t="s">
        <v>4121</v>
      </c>
    </row>
    <row r="357" spans="1:27" x14ac:dyDescent="0.3">
      <c r="A357" s="263">
        <v>516829</v>
      </c>
      <c r="B357" s="268" t="s">
        <v>918</v>
      </c>
      <c r="C357" s="263" t="s">
        <v>4121</v>
      </c>
      <c r="D357" s="263" t="s">
        <v>4121</v>
      </c>
      <c r="E357" s="263" t="s">
        <v>4121</v>
      </c>
      <c r="F357" s="263" t="s">
        <v>4121</v>
      </c>
      <c r="G357" s="263" t="s">
        <v>4121</v>
      </c>
      <c r="H357" s="263" t="s">
        <v>4121</v>
      </c>
      <c r="I357" s="263" t="s">
        <v>4121</v>
      </c>
      <c r="J357" s="263" t="s">
        <v>4121</v>
      </c>
      <c r="K357" s="263" t="s">
        <v>4121</v>
      </c>
      <c r="L357" s="263" t="s">
        <v>4121</v>
      </c>
      <c r="M357" s="263" t="s">
        <v>4121</v>
      </c>
      <c r="N357" s="263" t="s">
        <v>4121</v>
      </c>
      <c r="O357" s="263" t="s">
        <v>4121</v>
      </c>
      <c r="P357" s="263" t="s">
        <v>4121</v>
      </c>
      <c r="Q357" s="263" t="s">
        <v>4121</v>
      </c>
      <c r="R357" s="263" t="s">
        <v>4121</v>
      </c>
      <c r="S357" s="263" t="s">
        <v>4121</v>
      </c>
      <c r="T357" s="263" t="s">
        <v>4121</v>
      </c>
      <c r="U357" s="263" t="s">
        <v>4121</v>
      </c>
      <c r="V357" s="263" t="s">
        <v>4121</v>
      </c>
      <c r="W357" s="263" t="s">
        <v>4121</v>
      </c>
      <c r="X357" s="263" t="s">
        <v>4121</v>
      </c>
      <c r="Y357" s="263" t="s">
        <v>4121</v>
      </c>
      <c r="Z357" s="263" t="s">
        <v>4121</v>
      </c>
      <c r="AA357" s="263" t="s">
        <v>4121</v>
      </c>
    </row>
    <row r="358" spans="1:27" x14ac:dyDescent="0.3">
      <c r="A358" s="263">
        <v>517819</v>
      </c>
      <c r="B358" s="268" t="s">
        <v>918</v>
      </c>
      <c r="C358" s="263" t="s">
        <v>4121</v>
      </c>
      <c r="D358" s="263" t="s">
        <v>4121</v>
      </c>
      <c r="E358" s="263" t="s">
        <v>4121</v>
      </c>
      <c r="F358" s="263" t="s">
        <v>4121</v>
      </c>
      <c r="G358" s="263" t="s">
        <v>4121</v>
      </c>
      <c r="H358" s="263" t="s">
        <v>4121</v>
      </c>
      <c r="I358" s="263" t="s">
        <v>4121</v>
      </c>
      <c r="J358" s="263" t="s">
        <v>4121</v>
      </c>
      <c r="K358" s="263" t="s">
        <v>4121</v>
      </c>
      <c r="L358" s="263" t="s">
        <v>4121</v>
      </c>
      <c r="M358" s="263" t="s">
        <v>4121</v>
      </c>
      <c r="N358" s="263" t="s">
        <v>4121</v>
      </c>
      <c r="O358" s="263" t="s">
        <v>4121</v>
      </c>
      <c r="P358" s="263" t="s">
        <v>4121</v>
      </c>
      <c r="Q358" s="263" t="s">
        <v>4121</v>
      </c>
      <c r="R358" s="263" t="s">
        <v>4121</v>
      </c>
      <c r="S358" s="263" t="s">
        <v>4121</v>
      </c>
      <c r="T358" s="263" t="s">
        <v>4121</v>
      </c>
      <c r="U358" s="263" t="s">
        <v>4121</v>
      </c>
      <c r="V358" s="263" t="s">
        <v>4121</v>
      </c>
      <c r="W358" s="263" t="s">
        <v>4121</v>
      </c>
      <c r="X358" s="263" t="s">
        <v>4121</v>
      </c>
      <c r="Y358" s="263" t="s">
        <v>4121</v>
      </c>
      <c r="Z358" s="263" t="s">
        <v>4121</v>
      </c>
      <c r="AA358" s="263" t="s">
        <v>4121</v>
      </c>
    </row>
    <row r="359" spans="1:27" x14ac:dyDescent="0.3">
      <c r="A359" s="263">
        <v>517912</v>
      </c>
      <c r="B359" s="268" t="s">
        <v>918</v>
      </c>
      <c r="C359" s="263" t="s">
        <v>4121</v>
      </c>
      <c r="D359" s="263" t="s">
        <v>4121</v>
      </c>
      <c r="E359" s="263" t="s">
        <v>4121</v>
      </c>
      <c r="F359" s="263" t="s">
        <v>4121</v>
      </c>
      <c r="G359" s="263" t="s">
        <v>4121</v>
      </c>
      <c r="H359" s="263" t="s">
        <v>4121</v>
      </c>
      <c r="I359" s="263" t="s">
        <v>4121</v>
      </c>
      <c r="J359" s="263" t="s">
        <v>4121</v>
      </c>
      <c r="K359" s="263" t="s">
        <v>4121</v>
      </c>
      <c r="L359" s="263" t="s">
        <v>4121</v>
      </c>
      <c r="M359" s="263" t="s">
        <v>4121</v>
      </c>
      <c r="N359" s="263" t="s">
        <v>4121</v>
      </c>
      <c r="O359" s="263" t="s">
        <v>4121</v>
      </c>
      <c r="P359" s="263" t="s">
        <v>4121</v>
      </c>
      <c r="Q359" s="263" t="s">
        <v>4121</v>
      </c>
      <c r="R359" s="263" t="s">
        <v>4121</v>
      </c>
      <c r="S359" s="263" t="s">
        <v>4121</v>
      </c>
      <c r="T359" s="263" t="s">
        <v>4121</v>
      </c>
      <c r="U359" s="263" t="s">
        <v>4121</v>
      </c>
      <c r="V359" s="263" t="s">
        <v>4121</v>
      </c>
      <c r="W359" s="263" t="s">
        <v>4121</v>
      </c>
      <c r="X359" s="263" t="s">
        <v>4121</v>
      </c>
      <c r="Y359" s="263" t="s">
        <v>4121</v>
      </c>
      <c r="Z359" s="263" t="s">
        <v>4121</v>
      </c>
      <c r="AA359" s="263" t="s">
        <v>4121</v>
      </c>
    </row>
    <row r="360" spans="1:27" x14ac:dyDescent="0.3">
      <c r="A360" s="263">
        <v>517929</v>
      </c>
      <c r="B360" s="268" t="s">
        <v>918</v>
      </c>
      <c r="C360" s="263" t="s">
        <v>4121</v>
      </c>
      <c r="D360" s="263" t="s">
        <v>4121</v>
      </c>
      <c r="E360" s="263" t="s">
        <v>4121</v>
      </c>
      <c r="F360" s="263" t="s">
        <v>4121</v>
      </c>
      <c r="G360" s="263" t="s">
        <v>4121</v>
      </c>
      <c r="H360" s="263" t="s">
        <v>4121</v>
      </c>
      <c r="I360" s="263" t="s">
        <v>4121</v>
      </c>
      <c r="J360" s="263" t="s">
        <v>4121</v>
      </c>
      <c r="K360" s="263" t="s">
        <v>4121</v>
      </c>
      <c r="L360" s="263" t="s">
        <v>4121</v>
      </c>
      <c r="M360" s="263" t="s">
        <v>4121</v>
      </c>
      <c r="N360" s="263" t="s">
        <v>4121</v>
      </c>
      <c r="O360" s="263" t="s">
        <v>4121</v>
      </c>
      <c r="P360" s="263" t="s">
        <v>4121</v>
      </c>
      <c r="Q360" s="263" t="s">
        <v>4121</v>
      </c>
      <c r="R360" s="263" t="s">
        <v>4121</v>
      </c>
      <c r="S360" s="263" t="s">
        <v>4121</v>
      </c>
      <c r="T360" s="263" t="s">
        <v>4121</v>
      </c>
      <c r="U360" s="263" t="s">
        <v>4121</v>
      </c>
      <c r="V360" s="263" t="s">
        <v>4121</v>
      </c>
      <c r="W360" s="263" t="s">
        <v>4121</v>
      </c>
      <c r="X360" s="263" t="s">
        <v>4121</v>
      </c>
      <c r="Y360" s="263" t="s">
        <v>4121</v>
      </c>
      <c r="Z360" s="263" t="s">
        <v>4121</v>
      </c>
      <c r="AA360" s="263" t="s">
        <v>4121</v>
      </c>
    </row>
    <row r="361" spans="1:27" x14ac:dyDescent="0.3">
      <c r="A361" s="263">
        <v>518097</v>
      </c>
      <c r="B361" s="268" t="s">
        <v>918</v>
      </c>
      <c r="C361" s="263" t="s">
        <v>4121</v>
      </c>
      <c r="D361" s="263" t="s">
        <v>4121</v>
      </c>
      <c r="E361" s="263" t="s">
        <v>4121</v>
      </c>
      <c r="F361" s="263" t="s">
        <v>4121</v>
      </c>
      <c r="G361" s="263" t="s">
        <v>4121</v>
      </c>
      <c r="H361" s="263" t="s">
        <v>4121</v>
      </c>
      <c r="I361" s="263" t="s">
        <v>4121</v>
      </c>
      <c r="J361" s="263" t="s">
        <v>4121</v>
      </c>
      <c r="K361" s="263" t="s">
        <v>4121</v>
      </c>
      <c r="L361" s="263" t="s">
        <v>4121</v>
      </c>
      <c r="M361" s="263" t="s">
        <v>4121</v>
      </c>
      <c r="N361" s="263" t="s">
        <v>4121</v>
      </c>
      <c r="O361" s="263" t="s">
        <v>4121</v>
      </c>
      <c r="P361" s="263" t="s">
        <v>4121</v>
      </c>
      <c r="Q361" s="263" t="s">
        <v>4121</v>
      </c>
      <c r="R361" s="263" t="s">
        <v>4121</v>
      </c>
      <c r="S361" s="263" t="s">
        <v>4121</v>
      </c>
      <c r="T361" s="263" t="s">
        <v>4121</v>
      </c>
      <c r="U361" s="263" t="s">
        <v>4121</v>
      </c>
      <c r="V361" s="263" t="s">
        <v>4121</v>
      </c>
      <c r="W361" s="263" t="s">
        <v>4121</v>
      </c>
      <c r="X361" s="263" t="s">
        <v>4121</v>
      </c>
      <c r="Y361" s="263" t="s">
        <v>4121</v>
      </c>
      <c r="Z361" s="263" t="s">
        <v>4121</v>
      </c>
      <c r="AA361" s="263" t="s">
        <v>4121</v>
      </c>
    </row>
    <row r="362" spans="1:27" x14ac:dyDescent="0.3">
      <c r="A362" s="263">
        <v>518107</v>
      </c>
      <c r="B362" s="268" t="s">
        <v>918</v>
      </c>
      <c r="C362" s="263" t="s">
        <v>4121</v>
      </c>
      <c r="D362" s="263" t="s">
        <v>4121</v>
      </c>
      <c r="E362" s="263" t="s">
        <v>4121</v>
      </c>
      <c r="F362" s="263" t="s">
        <v>4121</v>
      </c>
      <c r="G362" s="263" t="s">
        <v>4121</v>
      </c>
      <c r="H362" s="263" t="s">
        <v>4121</v>
      </c>
      <c r="I362" s="263" t="s">
        <v>4121</v>
      </c>
      <c r="J362" s="263" t="s">
        <v>4121</v>
      </c>
      <c r="K362" s="263" t="s">
        <v>4121</v>
      </c>
      <c r="L362" s="263" t="s">
        <v>4121</v>
      </c>
      <c r="M362" s="263" t="s">
        <v>4121</v>
      </c>
      <c r="N362" s="263" t="s">
        <v>4121</v>
      </c>
      <c r="O362" s="263" t="s">
        <v>4121</v>
      </c>
      <c r="P362" s="263" t="s">
        <v>4121</v>
      </c>
      <c r="Q362" s="263" t="s">
        <v>4121</v>
      </c>
      <c r="R362" s="263" t="s">
        <v>4121</v>
      </c>
      <c r="S362" s="263" t="s">
        <v>4121</v>
      </c>
      <c r="T362" s="263" t="s">
        <v>4121</v>
      </c>
      <c r="U362" s="263" t="s">
        <v>4121</v>
      </c>
      <c r="V362" s="263" t="s">
        <v>4121</v>
      </c>
      <c r="W362" s="263" t="s">
        <v>4121</v>
      </c>
      <c r="X362" s="263" t="s">
        <v>4121</v>
      </c>
      <c r="Y362" s="263" t="s">
        <v>4121</v>
      </c>
      <c r="Z362" s="263" t="s">
        <v>4121</v>
      </c>
      <c r="AA362" s="263" t="s">
        <v>4121</v>
      </c>
    </row>
    <row r="363" spans="1:27" x14ac:dyDescent="0.3">
      <c r="A363" s="263">
        <v>518303</v>
      </c>
      <c r="B363" s="268" t="s">
        <v>918</v>
      </c>
      <c r="C363" s="263" t="s">
        <v>4121</v>
      </c>
      <c r="D363" s="263" t="s">
        <v>4121</v>
      </c>
      <c r="E363" s="263" t="s">
        <v>4121</v>
      </c>
      <c r="F363" s="263" t="s">
        <v>4121</v>
      </c>
      <c r="G363" s="263" t="s">
        <v>4121</v>
      </c>
      <c r="H363" s="263" t="s">
        <v>4121</v>
      </c>
      <c r="I363" s="263" t="s">
        <v>4121</v>
      </c>
      <c r="J363" s="263" t="s">
        <v>4121</v>
      </c>
      <c r="K363" s="263" t="s">
        <v>4121</v>
      </c>
      <c r="L363" s="263" t="s">
        <v>4121</v>
      </c>
      <c r="M363" s="263" t="s">
        <v>4121</v>
      </c>
      <c r="N363" s="263" t="s">
        <v>4121</v>
      </c>
      <c r="O363" s="263" t="s">
        <v>4121</v>
      </c>
      <c r="P363" s="263" t="s">
        <v>4121</v>
      </c>
      <c r="Q363" s="263" t="s">
        <v>4121</v>
      </c>
      <c r="R363" s="263" t="s">
        <v>4121</v>
      </c>
      <c r="S363" s="263" t="s">
        <v>4121</v>
      </c>
      <c r="T363" s="263" t="s">
        <v>4121</v>
      </c>
      <c r="U363" s="263" t="s">
        <v>4121</v>
      </c>
      <c r="V363" s="263" t="s">
        <v>4121</v>
      </c>
      <c r="W363" s="263" t="s">
        <v>4121</v>
      </c>
      <c r="X363" s="263" t="s">
        <v>4121</v>
      </c>
      <c r="Y363" s="263" t="s">
        <v>4121</v>
      </c>
      <c r="Z363" s="263" t="s">
        <v>4121</v>
      </c>
      <c r="AA363" s="263" t="s">
        <v>4121</v>
      </c>
    </row>
    <row r="364" spans="1:27" x14ac:dyDescent="0.3">
      <c r="A364" s="263">
        <v>518655</v>
      </c>
      <c r="B364" s="268" t="s">
        <v>918</v>
      </c>
      <c r="C364" s="263" t="s">
        <v>4121</v>
      </c>
      <c r="D364" s="263" t="s">
        <v>4121</v>
      </c>
      <c r="E364" s="263" t="s">
        <v>4121</v>
      </c>
      <c r="F364" s="263" t="s">
        <v>4121</v>
      </c>
      <c r="G364" s="263" t="s">
        <v>4121</v>
      </c>
      <c r="H364" s="263" t="s">
        <v>4121</v>
      </c>
      <c r="I364" s="263" t="s">
        <v>4121</v>
      </c>
      <c r="J364" s="263" t="s">
        <v>4121</v>
      </c>
      <c r="K364" s="263" t="s">
        <v>4121</v>
      </c>
      <c r="L364" s="263" t="s">
        <v>4121</v>
      </c>
      <c r="M364" s="263" t="s">
        <v>4121</v>
      </c>
      <c r="N364" s="263" t="s">
        <v>4121</v>
      </c>
      <c r="O364" s="263" t="s">
        <v>4121</v>
      </c>
      <c r="P364" s="263" t="s">
        <v>4121</v>
      </c>
      <c r="Q364" s="263" t="s">
        <v>4121</v>
      </c>
      <c r="R364" s="263" t="s">
        <v>4121</v>
      </c>
      <c r="S364" s="263" t="s">
        <v>4121</v>
      </c>
      <c r="T364" s="263" t="s">
        <v>4121</v>
      </c>
      <c r="U364" s="263" t="s">
        <v>4121</v>
      </c>
      <c r="V364" s="263" t="s">
        <v>4121</v>
      </c>
      <c r="W364" s="263" t="s">
        <v>4121</v>
      </c>
      <c r="X364" s="263" t="s">
        <v>4121</v>
      </c>
      <c r="Y364" s="263" t="s">
        <v>4121</v>
      </c>
      <c r="Z364" s="263" t="s">
        <v>4121</v>
      </c>
      <c r="AA364" s="263" t="s">
        <v>4121</v>
      </c>
    </row>
    <row r="365" spans="1:27" x14ac:dyDescent="0.3">
      <c r="A365" s="263">
        <v>518826</v>
      </c>
      <c r="B365" s="268" t="s">
        <v>918</v>
      </c>
      <c r="C365" s="263" t="s">
        <v>4121</v>
      </c>
      <c r="D365" s="263" t="s">
        <v>4121</v>
      </c>
      <c r="E365" s="263" t="s">
        <v>4121</v>
      </c>
      <c r="F365" s="263" t="s">
        <v>4121</v>
      </c>
      <c r="G365" s="263" t="s">
        <v>4121</v>
      </c>
      <c r="H365" s="263" t="s">
        <v>4121</v>
      </c>
      <c r="I365" s="263" t="s">
        <v>4121</v>
      </c>
      <c r="J365" s="263" t="s">
        <v>4121</v>
      </c>
      <c r="K365" s="263" t="s">
        <v>4121</v>
      </c>
      <c r="L365" s="263" t="s">
        <v>4121</v>
      </c>
      <c r="M365" s="263" t="s">
        <v>4121</v>
      </c>
      <c r="N365" s="263" t="s">
        <v>4121</v>
      </c>
      <c r="O365" s="263" t="s">
        <v>4121</v>
      </c>
      <c r="P365" s="263" t="s">
        <v>4121</v>
      </c>
      <c r="Q365" s="263" t="s">
        <v>4121</v>
      </c>
      <c r="R365" s="263" t="s">
        <v>4121</v>
      </c>
      <c r="S365" s="263" t="s">
        <v>4121</v>
      </c>
      <c r="T365" s="263" t="s">
        <v>4121</v>
      </c>
      <c r="U365" s="263" t="s">
        <v>4121</v>
      </c>
      <c r="V365" s="263" t="s">
        <v>4121</v>
      </c>
      <c r="W365" s="263" t="s">
        <v>4121</v>
      </c>
      <c r="X365" s="263" t="s">
        <v>4121</v>
      </c>
      <c r="Y365" s="263" t="s">
        <v>4121</v>
      </c>
      <c r="Z365" s="263" t="s">
        <v>4121</v>
      </c>
      <c r="AA365" s="263" t="s">
        <v>4121</v>
      </c>
    </row>
    <row r="366" spans="1:27" x14ac:dyDescent="0.3">
      <c r="A366" s="263">
        <v>519148</v>
      </c>
      <c r="B366" s="268" t="s">
        <v>918</v>
      </c>
      <c r="C366" s="263" t="s">
        <v>4121</v>
      </c>
      <c r="D366" s="263" t="s">
        <v>4121</v>
      </c>
      <c r="E366" s="263" t="s">
        <v>4121</v>
      </c>
      <c r="F366" s="263" t="s">
        <v>4121</v>
      </c>
      <c r="G366" s="263" t="s">
        <v>4121</v>
      </c>
      <c r="H366" s="263" t="s">
        <v>4121</v>
      </c>
      <c r="I366" s="263" t="s">
        <v>4121</v>
      </c>
      <c r="J366" s="263" t="s">
        <v>4121</v>
      </c>
      <c r="K366" s="263" t="s">
        <v>4121</v>
      </c>
      <c r="L366" s="263" t="s">
        <v>4121</v>
      </c>
      <c r="M366" s="263" t="s">
        <v>4121</v>
      </c>
      <c r="N366" s="263" t="s">
        <v>4121</v>
      </c>
      <c r="O366" s="263" t="s">
        <v>4121</v>
      </c>
      <c r="P366" s="263" t="s">
        <v>4121</v>
      </c>
      <c r="Q366" s="263" t="s">
        <v>4121</v>
      </c>
      <c r="R366" s="263" t="s">
        <v>4121</v>
      </c>
      <c r="S366" s="263" t="s">
        <v>4121</v>
      </c>
      <c r="T366" s="263" t="s">
        <v>4121</v>
      </c>
      <c r="U366" s="263" t="s">
        <v>4121</v>
      </c>
      <c r="V366" s="263" t="s">
        <v>4121</v>
      </c>
      <c r="W366" s="263" t="s">
        <v>4121</v>
      </c>
      <c r="X366" s="263" t="s">
        <v>4121</v>
      </c>
      <c r="Y366" s="263" t="s">
        <v>4121</v>
      </c>
      <c r="Z366" s="263" t="s">
        <v>4121</v>
      </c>
      <c r="AA366" s="263" t="s">
        <v>4121</v>
      </c>
    </row>
    <row r="367" spans="1:27" x14ac:dyDescent="0.3">
      <c r="A367" s="263">
        <v>519167</v>
      </c>
      <c r="B367" s="268" t="s">
        <v>918</v>
      </c>
      <c r="C367" s="263" t="s">
        <v>4121</v>
      </c>
      <c r="D367" s="263" t="s">
        <v>4121</v>
      </c>
      <c r="E367" s="263" t="s">
        <v>4121</v>
      </c>
      <c r="F367" s="263" t="s">
        <v>4121</v>
      </c>
      <c r="G367" s="263" t="s">
        <v>4121</v>
      </c>
      <c r="H367" s="263" t="s">
        <v>4121</v>
      </c>
      <c r="I367" s="263" t="s">
        <v>4121</v>
      </c>
      <c r="J367" s="263" t="s">
        <v>4121</v>
      </c>
      <c r="K367" s="263" t="s">
        <v>4121</v>
      </c>
      <c r="L367" s="263" t="s">
        <v>4121</v>
      </c>
      <c r="M367" s="263" t="s">
        <v>4121</v>
      </c>
      <c r="N367" s="263" t="s">
        <v>4121</v>
      </c>
      <c r="O367" s="263" t="s">
        <v>4121</v>
      </c>
      <c r="P367" s="263" t="s">
        <v>4121</v>
      </c>
      <c r="Q367" s="263" t="s">
        <v>4121</v>
      </c>
      <c r="R367" s="263" t="s">
        <v>4121</v>
      </c>
      <c r="S367" s="263" t="s">
        <v>4121</v>
      </c>
      <c r="T367" s="263" t="s">
        <v>4121</v>
      </c>
      <c r="U367" s="263" t="s">
        <v>4121</v>
      </c>
      <c r="V367" s="263" t="s">
        <v>4121</v>
      </c>
      <c r="W367" s="263" t="s">
        <v>4121</v>
      </c>
      <c r="X367" s="263" t="s">
        <v>4121</v>
      </c>
      <c r="Y367" s="263" t="s">
        <v>4121</v>
      </c>
      <c r="Z367" s="263" t="s">
        <v>4121</v>
      </c>
      <c r="AA367" s="263" t="s">
        <v>4121</v>
      </c>
    </row>
    <row r="368" spans="1:27" x14ac:dyDescent="0.3">
      <c r="A368" s="263">
        <v>519263</v>
      </c>
      <c r="B368" s="268" t="s">
        <v>918</v>
      </c>
      <c r="C368" s="263" t="s">
        <v>4121</v>
      </c>
      <c r="D368" s="263" t="s">
        <v>4121</v>
      </c>
      <c r="E368" s="263" t="s">
        <v>4121</v>
      </c>
      <c r="F368" s="263" t="s">
        <v>4121</v>
      </c>
      <c r="G368" s="263" t="s">
        <v>4121</v>
      </c>
      <c r="H368" s="263" t="s">
        <v>4121</v>
      </c>
      <c r="I368" s="263" t="s">
        <v>4121</v>
      </c>
      <c r="J368" s="263" t="s">
        <v>4121</v>
      </c>
      <c r="K368" s="263" t="s">
        <v>4121</v>
      </c>
      <c r="L368" s="263" t="s">
        <v>4121</v>
      </c>
      <c r="M368" s="263" t="s">
        <v>4121</v>
      </c>
      <c r="N368" s="263" t="s">
        <v>4121</v>
      </c>
      <c r="O368" s="263" t="s">
        <v>4121</v>
      </c>
      <c r="P368" s="263" t="s">
        <v>4121</v>
      </c>
      <c r="Q368" s="263" t="s">
        <v>4121</v>
      </c>
      <c r="R368" s="263" t="s">
        <v>4121</v>
      </c>
      <c r="S368" s="263" t="s">
        <v>4121</v>
      </c>
      <c r="T368" s="263" t="s">
        <v>4121</v>
      </c>
      <c r="U368" s="263" t="s">
        <v>4121</v>
      </c>
      <c r="V368" s="263" t="s">
        <v>4121</v>
      </c>
      <c r="W368" s="263" t="s">
        <v>4121</v>
      </c>
      <c r="X368" s="263" t="s">
        <v>4121</v>
      </c>
      <c r="Y368" s="263" t="s">
        <v>4121</v>
      </c>
      <c r="Z368" s="263" t="s">
        <v>4121</v>
      </c>
      <c r="AA368" s="263" t="s">
        <v>4121</v>
      </c>
    </row>
    <row r="369" spans="1:27" x14ac:dyDescent="0.3">
      <c r="A369" s="263">
        <v>519529</v>
      </c>
      <c r="B369" s="268" t="s">
        <v>918</v>
      </c>
      <c r="C369" s="263" t="s">
        <v>4121</v>
      </c>
      <c r="D369" s="263" t="s">
        <v>4121</v>
      </c>
      <c r="E369" s="263" t="s">
        <v>4121</v>
      </c>
      <c r="F369" s="263" t="s">
        <v>4121</v>
      </c>
      <c r="G369" s="263" t="s">
        <v>4121</v>
      </c>
      <c r="H369" s="263" t="s">
        <v>4121</v>
      </c>
      <c r="I369" s="263" t="s">
        <v>4121</v>
      </c>
      <c r="J369" s="263" t="s">
        <v>4121</v>
      </c>
      <c r="K369" s="263" t="s">
        <v>4121</v>
      </c>
      <c r="L369" s="263" t="s">
        <v>4121</v>
      </c>
      <c r="M369" s="263" t="s">
        <v>4121</v>
      </c>
      <c r="N369" s="263" t="s">
        <v>4121</v>
      </c>
      <c r="O369" s="263" t="s">
        <v>4121</v>
      </c>
      <c r="P369" s="263" t="s">
        <v>4121</v>
      </c>
      <c r="Q369" s="263" t="s">
        <v>4121</v>
      </c>
      <c r="R369" s="263" t="s">
        <v>4121</v>
      </c>
      <c r="S369" s="263" t="s">
        <v>4121</v>
      </c>
      <c r="T369" s="263" t="s">
        <v>4121</v>
      </c>
      <c r="U369" s="263" t="s">
        <v>4121</v>
      </c>
      <c r="V369" s="263" t="s">
        <v>4121</v>
      </c>
      <c r="W369" s="263" t="s">
        <v>4121</v>
      </c>
      <c r="X369" s="263" t="s">
        <v>4121</v>
      </c>
      <c r="Y369" s="263" t="s">
        <v>4121</v>
      </c>
      <c r="Z369" s="263" t="s">
        <v>4121</v>
      </c>
      <c r="AA369" s="263" t="s">
        <v>4121</v>
      </c>
    </row>
    <row r="370" spans="1:27" x14ac:dyDescent="0.3">
      <c r="A370" s="263">
        <v>520402</v>
      </c>
      <c r="B370" s="268" t="s">
        <v>918</v>
      </c>
      <c r="C370" s="263" t="s">
        <v>4121</v>
      </c>
      <c r="D370" s="263" t="s">
        <v>4121</v>
      </c>
      <c r="E370" s="263" t="s">
        <v>4121</v>
      </c>
      <c r="F370" s="263" t="s">
        <v>4121</v>
      </c>
      <c r="G370" s="263" t="s">
        <v>4121</v>
      </c>
      <c r="H370" s="263" t="s">
        <v>4121</v>
      </c>
      <c r="I370" s="263" t="s">
        <v>4121</v>
      </c>
      <c r="J370" s="263" t="s">
        <v>4121</v>
      </c>
      <c r="K370" s="263" t="s">
        <v>4121</v>
      </c>
      <c r="L370" s="263" t="s">
        <v>4121</v>
      </c>
      <c r="M370" s="263" t="s">
        <v>4121</v>
      </c>
      <c r="N370" s="263" t="s">
        <v>4121</v>
      </c>
      <c r="O370" s="263" t="s">
        <v>4121</v>
      </c>
      <c r="P370" s="263" t="s">
        <v>4121</v>
      </c>
      <c r="Q370" s="263" t="s">
        <v>4121</v>
      </c>
      <c r="R370" s="263" t="s">
        <v>4121</v>
      </c>
      <c r="S370" s="263" t="s">
        <v>4121</v>
      </c>
      <c r="T370" s="263" t="s">
        <v>4121</v>
      </c>
      <c r="U370" s="263" t="s">
        <v>4121</v>
      </c>
      <c r="V370" s="263" t="s">
        <v>4121</v>
      </c>
      <c r="W370" s="263" t="s">
        <v>4121</v>
      </c>
      <c r="X370" s="263" t="s">
        <v>4121</v>
      </c>
      <c r="Y370" s="263" t="s">
        <v>4121</v>
      </c>
      <c r="Z370" s="263" t="s">
        <v>4121</v>
      </c>
      <c r="AA370" s="263" t="s">
        <v>4121</v>
      </c>
    </row>
    <row r="371" spans="1:27" x14ac:dyDescent="0.3">
      <c r="A371" s="263">
        <v>520429</v>
      </c>
      <c r="B371" s="268" t="s">
        <v>918</v>
      </c>
      <c r="C371" s="263" t="s">
        <v>4121</v>
      </c>
      <c r="D371" s="263" t="s">
        <v>4121</v>
      </c>
      <c r="E371" s="263" t="s">
        <v>4121</v>
      </c>
      <c r="F371" s="263" t="s">
        <v>4121</v>
      </c>
      <c r="G371" s="263" t="s">
        <v>4121</v>
      </c>
      <c r="H371" s="263" t="s">
        <v>4121</v>
      </c>
      <c r="I371" s="263" t="s">
        <v>4121</v>
      </c>
      <c r="J371" s="263" t="s">
        <v>4121</v>
      </c>
      <c r="K371" s="263" t="s">
        <v>4121</v>
      </c>
      <c r="L371" s="263" t="s">
        <v>4121</v>
      </c>
      <c r="M371" s="263" t="s">
        <v>4121</v>
      </c>
      <c r="N371" s="263" t="s">
        <v>4121</v>
      </c>
      <c r="O371" s="263" t="s">
        <v>4121</v>
      </c>
      <c r="P371" s="263" t="s">
        <v>4121</v>
      </c>
      <c r="Q371" s="263" t="s">
        <v>4121</v>
      </c>
      <c r="R371" s="263" t="s">
        <v>4121</v>
      </c>
      <c r="S371" s="263" t="s">
        <v>4121</v>
      </c>
      <c r="T371" s="263" t="s">
        <v>4121</v>
      </c>
      <c r="U371" s="263" t="s">
        <v>4121</v>
      </c>
      <c r="V371" s="263" t="s">
        <v>4121</v>
      </c>
      <c r="W371" s="263" t="s">
        <v>4121</v>
      </c>
      <c r="X371" s="263" t="s">
        <v>4121</v>
      </c>
      <c r="Y371" s="263" t="s">
        <v>4121</v>
      </c>
      <c r="Z371" s="263" t="s">
        <v>4121</v>
      </c>
      <c r="AA371" s="263" t="s">
        <v>4121</v>
      </c>
    </row>
    <row r="372" spans="1:27" x14ac:dyDescent="0.3">
      <c r="A372" s="263">
        <v>520490</v>
      </c>
      <c r="B372" s="268" t="s">
        <v>918</v>
      </c>
      <c r="C372" s="263" t="s">
        <v>4121</v>
      </c>
      <c r="D372" s="263" t="s">
        <v>4121</v>
      </c>
      <c r="E372" s="263" t="s">
        <v>4121</v>
      </c>
      <c r="F372" s="263" t="s">
        <v>4121</v>
      </c>
      <c r="G372" s="263" t="s">
        <v>4121</v>
      </c>
      <c r="H372" s="263" t="s">
        <v>4121</v>
      </c>
      <c r="I372" s="263" t="s">
        <v>4121</v>
      </c>
      <c r="J372" s="263" t="s">
        <v>4121</v>
      </c>
      <c r="K372" s="263" t="s">
        <v>4121</v>
      </c>
      <c r="L372" s="263" t="s">
        <v>4121</v>
      </c>
      <c r="M372" s="263" t="s">
        <v>4121</v>
      </c>
      <c r="N372" s="263" t="s">
        <v>4121</v>
      </c>
      <c r="O372" s="263" t="s">
        <v>4121</v>
      </c>
      <c r="P372" s="263" t="s">
        <v>4121</v>
      </c>
      <c r="Q372" s="263" t="s">
        <v>4121</v>
      </c>
      <c r="R372" s="263" t="s">
        <v>4121</v>
      </c>
      <c r="S372" s="263" t="s">
        <v>4121</v>
      </c>
      <c r="T372" s="263" t="s">
        <v>4121</v>
      </c>
      <c r="U372" s="263" t="s">
        <v>4121</v>
      </c>
      <c r="V372" s="263" t="s">
        <v>4121</v>
      </c>
      <c r="W372" s="263" t="s">
        <v>4121</v>
      </c>
      <c r="X372" s="263" t="s">
        <v>4121</v>
      </c>
      <c r="Y372" s="263" t="s">
        <v>4121</v>
      </c>
      <c r="Z372" s="263" t="s">
        <v>4121</v>
      </c>
      <c r="AA372" s="263" t="s">
        <v>4121</v>
      </c>
    </row>
    <row r="373" spans="1:27" x14ac:dyDescent="0.3">
      <c r="A373" s="263">
        <v>521218</v>
      </c>
      <c r="B373" s="268" t="s">
        <v>918</v>
      </c>
      <c r="C373" s="263" t="s">
        <v>4121</v>
      </c>
      <c r="D373" s="263" t="s">
        <v>4121</v>
      </c>
      <c r="E373" s="263" t="s">
        <v>4121</v>
      </c>
      <c r="F373" s="263" t="s">
        <v>4121</v>
      </c>
      <c r="G373" s="263" t="s">
        <v>4121</v>
      </c>
      <c r="H373" s="263" t="s">
        <v>4121</v>
      </c>
      <c r="I373" s="263" t="s">
        <v>4121</v>
      </c>
      <c r="J373" s="263" t="s">
        <v>4121</v>
      </c>
      <c r="K373" s="263" t="s">
        <v>4121</v>
      </c>
      <c r="L373" s="263" t="s">
        <v>4121</v>
      </c>
      <c r="M373" s="263" t="s">
        <v>4121</v>
      </c>
      <c r="N373" s="263" t="s">
        <v>4121</v>
      </c>
      <c r="O373" s="263" t="s">
        <v>4121</v>
      </c>
      <c r="P373" s="263" t="s">
        <v>4121</v>
      </c>
      <c r="Q373" s="263" t="s">
        <v>4121</v>
      </c>
      <c r="R373" s="263" t="s">
        <v>4121</v>
      </c>
      <c r="S373" s="263" t="s">
        <v>4121</v>
      </c>
      <c r="T373" s="263" t="s">
        <v>4121</v>
      </c>
      <c r="U373" s="263" t="s">
        <v>4121</v>
      </c>
      <c r="V373" s="263" t="s">
        <v>4121</v>
      </c>
      <c r="W373" s="263" t="s">
        <v>4121</v>
      </c>
      <c r="X373" s="263" t="s">
        <v>4121</v>
      </c>
      <c r="Y373" s="263" t="s">
        <v>4121</v>
      </c>
      <c r="Z373" s="263" t="s">
        <v>4121</v>
      </c>
      <c r="AA373" s="263" t="s">
        <v>4121</v>
      </c>
    </row>
    <row r="374" spans="1:27" x14ac:dyDescent="0.3">
      <c r="A374" s="263">
        <v>521439</v>
      </c>
      <c r="B374" s="268" t="s">
        <v>918</v>
      </c>
      <c r="C374" s="263" t="s">
        <v>4121</v>
      </c>
      <c r="D374" s="263" t="s">
        <v>4121</v>
      </c>
      <c r="E374" s="263" t="s">
        <v>4121</v>
      </c>
      <c r="F374" s="263" t="s">
        <v>4121</v>
      </c>
      <c r="G374" s="263" t="s">
        <v>4121</v>
      </c>
      <c r="H374" s="263" t="s">
        <v>4121</v>
      </c>
      <c r="I374" s="263" t="s">
        <v>4121</v>
      </c>
      <c r="J374" s="263" t="s">
        <v>4121</v>
      </c>
      <c r="K374" s="263" t="s">
        <v>4121</v>
      </c>
      <c r="L374" s="263" t="s">
        <v>4121</v>
      </c>
      <c r="M374" s="263" t="s">
        <v>4121</v>
      </c>
      <c r="N374" s="263" t="s">
        <v>4121</v>
      </c>
      <c r="O374" s="263" t="s">
        <v>4121</v>
      </c>
      <c r="P374" s="263" t="s">
        <v>4121</v>
      </c>
      <c r="Q374" s="263" t="s">
        <v>4121</v>
      </c>
      <c r="R374" s="263" t="s">
        <v>4121</v>
      </c>
      <c r="S374" s="263" t="s">
        <v>4121</v>
      </c>
      <c r="T374" s="263" t="s">
        <v>4121</v>
      </c>
      <c r="U374" s="263" t="s">
        <v>4121</v>
      </c>
      <c r="V374" s="263" t="s">
        <v>4121</v>
      </c>
      <c r="W374" s="263" t="s">
        <v>4121</v>
      </c>
      <c r="X374" s="263" t="s">
        <v>4121</v>
      </c>
      <c r="Y374" s="263" t="s">
        <v>4121</v>
      </c>
      <c r="Z374" s="263" t="s">
        <v>4121</v>
      </c>
      <c r="AA374" s="263" t="s">
        <v>4121</v>
      </c>
    </row>
    <row r="375" spans="1:27" x14ac:dyDescent="0.3">
      <c r="A375" s="263">
        <v>521678</v>
      </c>
      <c r="B375" s="268" t="s">
        <v>918</v>
      </c>
      <c r="C375" s="263" t="s">
        <v>4121</v>
      </c>
      <c r="D375" s="263" t="s">
        <v>4121</v>
      </c>
      <c r="E375" s="263" t="s">
        <v>4121</v>
      </c>
      <c r="F375" s="263" t="s">
        <v>4121</v>
      </c>
      <c r="G375" s="263" t="s">
        <v>4121</v>
      </c>
      <c r="H375" s="263" t="s">
        <v>4121</v>
      </c>
      <c r="I375" s="263" t="s">
        <v>4121</v>
      </c>
      <c r="J375" s="263" t="s">
        <v>4121</v>
      </c>
      <c r="K375" s="263" t="s">
        <v>4121</v>
      </c>
      <c r="L375" s="263" t="s">
        <v>4121</v>
      </c>
      <c r="M375" s="263" t="s">
        <v>4121</v>
      </c>
      <c r="N375" s="263" t="s">
        <v>4121</v>
      </c>
      <c r="O375" s="263" t="s">
        <v>4121</v>
      </c>
      <c r="P375" s="263" t="s">
        <v>4121</v>
      </c>
      <c r="Q375" s="263" t="s">
        <v>4121</v>
      </c>
      <c r="R375" s="263" t="s">
        <v>4121</v>
      </c>
      <c r="S375" s="263" t="s">
        <v>4121</v>
      </c>
      <c r="T375" s="263" t="s">
        <v>4121</v>
      </c>
      <c r="U375" s="263" t="s">
        <v>4121</v>
      </c>
      <c r="V375" s="263" t="s">
        <v>4121</v>
      </c>
      <c r="W375" s="263" t="s">
        <v>4121</v>
      </c>
      <c r="X375" s="263" t="s">
        <v>4121</v>
      </c>
      <c r="Y375" s="263" t="s">
        <v>4121</v>
      </c>
      <c r="Z375" s="263" t="s">
        <v>4121</v>
      </c>
      <c r="AA375" s="263" t="s">
        <v>4121</v>
      </c>
    </row>
    <row r="376" spans="1:27" x14ac:dyDescent="0.3">
      <c r="A376" s="263">
        <v>521903</v>
      </c>
      <c r="B376" s="268" t="s">
        <v>918</v>
      </c>
      <c r="C376" s="263" t="s">
        <v>4121</v>
      </c>
      <c r="D376" s="263" t="s">
        <v>4121</v>
      </c>
      <c r="E376" s="263" t="s">
        <v>4121</v>
      </c>
      <c r="F376" s="263" t="s">
        <v>4121</v>
      </c>
      <c r="G376" s="263" t="s">
        <v>4121</v>
      </c>
      <c r="H376" s="263" t="s">
        <v>4121</v>
      </c>
      <c r="I376" s="263" t="s">
        <v>4121</v>
      </c>
      <c r="J376" s="263" t="s">
        <v>4121</v>
      </c>
      <c r="K376" s="263" t="s">
        <v>4121</v>
      </c>
      <c r="L376" s="263" t="s">
        <v>4121</v>
      </c>
      <c r="M376" s="263" t="s">
        <v>4121</v>
      </c>
      <c r="N376" s="263" t="s">
        <v>4121</v>
      </c>
      <c r="O376" s="263" t="s">
        <v>4121</v>
      </c>
      <c r="P376" s="263" t="s">
        <v>4121</v>
      </c>
      <c r="Q376" s="263" t="s">
        <v>4121</v>
      </c>
      <c r="R376" s="263" t="s">
        <v>4121</v>
      </c>
      <c r="S376" s="263" t="s">
        <v>4121</v>
      </c>
      <c r="T376" s="263" t="s">
        <v>4121</v>
      </c>
      <c r="U376" s="263" t="s">
        <v>4121</v>
      </c>
      <c r="V376" s="263" t="s">
        <v>4121</v>
      </c>
      <c r="W376" s="263" t="s">
        <v>4121</v>
      </c>
      <c r="X376" s="263" t="s">
        <v>4121</v>
      </c>
      <c r="Y376" s="263" t="s">
        <v>4121</v>
      </c>
      <c r="Z376" s="263" t="s">
        <v>4121</v>
      </c>
      <c r="AA376" s="263" t="s">
        <v>4121</v>
      </c>
    </row>
    <row r="377" spans="1:27" x14ac:dyDescent="0.3">
      <c r="A377" s="263">
        <v>522084</v>
      </c>
      <c r="B377" s="268" t="s">
        <v>918</v>
      </c>
      <c r="C377" s="263" t="s">
        <v>4121</v>
      </c>
      <c r="D377" s="263" t="s">
        <v>4121</v>
      </c>
      <c r="E377" s="263" t="s">
        <v>4121</v>
      </c>
      <c r="F377" s="263" t="s">
        <v>4121</v>
      </c>
      <c r="G377" s="263" t="s">
        <v>4121</v>
      </c>
      <c r="H377" s="263" t="s">
        <v>4121</v>
      </c>
      <c r="I377" s="263" t="s">
        <v>4121</v>
      </c>
      <c r="J377" s="263" t="s">
        <v>4121</v>
      </c>
      <c r="K377" s="263" t="s">
        <v>4121</v>
      </c>
      <c r="L377" s="263" t="s">
        <v>4121</v>
      </c>
      <c r="M377" s="263" t="s">
        <v>4121</v>
      </c>
      <c r="N377" s="263" t="s">
        <v>4121</v>
      </c>
      <c r="O377" s="263" t="s">
        <v>4121</v>
      </c>
      <c r="P377" s="263" t="s">
        <v>4121</v>
      </c>
      <c r="Q377" s="263" t="s">
        <v>4121</v>
      </c>
      <c r="R377" s="263" t="s">
        <v>4121</v>
      </c>
      <c r="S377" s="263" t="s">
        <v>4121</v>
      </c>
      <c r="T377" s="263" t="s">
        <v>4121</v>
      </c>
      <c r="U377" s="263" t="s">
        <v>4121</v>
      </c>
      <c r="V377" s="263" t="s">
        <v>4121</v>
      </c>
      <c r="W377" s="263" t="s">
        <v>4121</v>
      </c>
      <c r="X377" s="263" t="s">
        <v>4121</v>
      </c>
      <c r="Y377" s="263" t="s">
        <v>4121</v>
      </c>
      <c r="Z377" s="263" t="s">
        <v>4121</v>
      </c>
      <c r="AA377" s="263" t="s">
        <v>4121</v>
      </c>
    </row>
    <row r="378" spans="1:27" x14ac:dyDescent="0.3">
      <c r="A378" s="263">
        <v>522202</v>
      </c>
      <c r="B378" s="268" t="s">
        <v>918</v>
      </c>
      <c r="C378" s="263" t="s">
        <v>4121</v>
      </c>
      <c r="D378" s="263" t="s">
        <v>4121</v>
      </c>
      <c r="E378" s="263" t="s">
        <v>4121</v>
      </c>
      <c r="F378" s="263" t="s">
        <v>4121</v>
      </c>
      <c r="G378" s="263" t="s">
        <v>4121</v>
      </c>
      <c r="H378" s="263" t="s">
        <v>4121</v>
      </c>
      <c r="I378" s="263" t="s">
        <v>4121</v>
      </c>
      <c r="J378" s="263" t="s">
        <v>4121</v>
      </c>
      <c r="K378" s="263" t="s">
        <v>4121</v>
      </c>
      <c r="L378" s="263" t="s">
        <v>4121</v>
      </c>
      <c r="M378" s="263" t="s">
        <v>4121</v>
      </c>
      <c r="N378" s="263" t="s">
        <v>4121</v>
      </c>
      <c r="O378" s="263" t="s">
        <v>4121</v>
      </c>
      <c r="P378" s="263" t="s">
        <v>4121</v>
      </c>
      <c r="Q378" s="263" t="s">
        <v>4121</v>
      </c>
      <c r="R378" s="263" t="s">
        <v>4121</v>
      </c>
      <c r="S378" s="263" t="s">
        <v>4121</v>
      </c>
      <c r="T378" s="263" t="s">
        <v>4121</v>
      </c>
      <c r="U378" s="263" t="s">
        <v>4121</v>
      </c>
      <c r="V378" s="263" t="s">
        <v>4121</v>
      </c>
      <c r="W378" s="263" t="s">
        <v>4121</v>
      </c>
      <c r="X378" s="263" t="s">
        <v>4121</v>
      </c>
      <c r="Y378" s="263" t="s">
        <v>4121</v>
      </c>
      <c r="Z378" s="263" t="s">
        <v>4121</v>
      </c>
      <c r="AA378" s="263" t="s">
        <v>4121</v>
      </c>
    </row>
    <row r="379" spans="1:27" x14ac:dyDescent="0.3">
      <c r="A379" s="263">
        <v>522447</v>
      </c>
      <c r="B379" s="268" t="s">
        <v>918</v>
      </c>
      <c r="C379" s="263" t="s">
        <v>4121</v>
      </c>
      <c r="D379" s="263" t="s">
        <v>4121</v>
      </c>
      <c r="E379" s="263" t="s">
        <v>4121</v>
      </c>
      <c r="F379" s="263" t="s">
        <v>4121</v>
      </c>
      <c r="G379" s="263" t="s">
        <v>4121</v>
      </c>
      <c r="H379" s="263" t="s">
        <v>4121</v>
      </c>
      <c r="I379" s="263" t="s">
        <v>4121</v>
      </c>
      <c r="J379" s="263" t="s">
        <v>4121</v>
      </c>
      <c r="K379" s="263" t="s">
        <v>4121</v>
      </c>
      <c r="L379" s="263" t="s">
        <v>4121</v>
      </c>
      <c r="M379" s="263" t="s">
        <v>4121</v>
      </c>
      <c r="N379" s="263" t="s">
        <v>4121</v>
      </c>
      <c r="O379" s="263" t="s">
        <v>4121</v>
      </c>
      <c r="P379" s="263" t="s">
        <v>4121</v>
      </c>
      <c r="Q379" s="263" t="s">
        <v>4121</v>
      </c>
      <c r="R379" s="263" t="s">
        <v>4121</v>
      </c>
      <c r="S379" s="263" t="s">
        <v>4121</v>
      </c>
      <c r="T379" s="263" t="s">
        <v>4121</v>
      </c>
      <c r="U379" s="263" t="s">
        <v>4121</v>
      </c>
      <c r="V379" s="263" t="s">
        <v>4121</v>
      </c>
      <c r="W379" s="263" t="s">
        <v>4121</v>
      </c>
      <c r="X379" s="263" t="s">
        <v>4121</v>
      </c>
      <c r="Y379" s="263" t="s">
        <v>4121</v>
      </c>
      <c r="Z379" s="263" t="s">
        <v>4121</v>
      </c>
      <c r="AA379" s="263" t="s">
        <v>4121</v>
      </c>
    </row>
    <row r="380" spans="1:27" x14ac:dyDescent="0.3">
      <c r="A380" s="263">
        <v>522476</v>
      </c>
      <c r="B380" s="268" t="s">
        <v>918</v>
      </c>
      <c r="C380" s="263" t="s">
        <v>4121</v>
      </c>
      <c r="D380" s="263" t="s">
        <v>4121</v>
      </c>
      <c r="E380" s="263" t="s">
        <v>4121</v>
      </c>
      <c r="F380" s="263" t="s">
        <v>4121</v>
      </c>
      <c r="G380" s="263" t="s">
        <v>4121</v>
      </c>
      <c r="H380" s="263" t="s">
        <v>4121</v>
      </c>
      <c r="I380" s="263" t="s">
        <v>4121</v>
      </c>
      <c r="J380" s="263" t="s">
        <v>4121</v>
      </c>
      <c r="K380" s="263" t="s">
        <v>4121</v>
      </c>
      <c r="L380" s="263" t="s">
        <v>4121</v>
      </c>
      <c r="M380" s="263" t="s">
        <v>4121</v>
      </c>
      <c r="N380" s="263" t="s">
        <v>4121</v>
      </c>
      <c r="O380" s="263" t="s">
        <v>4121</v>
      </c>
      <c r="P380" s="263" t="s">
        <v>4121</v>
      </c>
      <c r="Q380" s="263" t="s">
        <v>4121</v>
      </c>
      <c r="R380" s="263" t="s">
        <v>4121</v>
      </c>
      <c r="S380" s="263" t="s">
        <v>4121</v>
      </c>
      <c r="T380" s="263" t="s">
        <v>4121</v>
      </c>
      <c r="U380" s="263" t="s">
        <v>4121</v>
      </c>
      <c r="V380" s="263" t="s">
        <v>4121</v>
      </c>
      <c r="W380" s="263" t="s">
        <v>4121</v>
      </c>
      <c r="X380" s="263" t="s">
        <v>4121</v>
      </c>
      <c r="Y380" s="263" t="s">
        <v>4121</v>
      </c>
      <c r="Z380" s="263" t="s">
        <v>4121</v>
      </c>
      <c r="AA380" s="263" t="s">
        <v>4121</v>
      </c>
    </row>
    <row r="381" spans="1:27" x14ac:dyDescent="0.3">
      <c r="A381" s="263">
        <v>522568</v>
      </c>
      <c r="B381" s="268" t="s">
        <v>918</v>
      </c>
      <c r="C381" s="263" t="s">
        <v>4121</v>
      </c>
      <c r="D381" s="263" t="s">
        <v>4121</v>
      </c>
      <c r="E381" s="263" t="s">
        <v>4121</v>
      </c>
      <c r="F381" s="263" t="s">
        <v>4121</v>
      </c>
      <c r="G381" s="263" t="s">
        <v>4121</v>
      </c>
      <c r="H381" s="263" t="s">
        <v>4121</v>
      </c>
      <c r="I381" s="263" t="s">
        <v>4121</v>
      </c>
      <c r="J381" s="263" t="s">
        <v>4121</v>
      </c>
      <c r="K381" s="263" t="s">
        <v>4121</v>
      </c>
      <c r="L381" s="263" t="s">
        <v>4121</v>
      </c>
      <c r="M381" s="263" t="s">
        <v>4121</v>
      </c>
      <c r="N381" s="263" t="s">
        <v>4121</v>
      </c>
      <c r="O381" s="263" t="s">
        <v>4121</v>
      </c>
      <c r="P381" s="263" t="s">
        <v>4121</v>
      </c>
      <c r="Q381" s="263" t="s">
        <v>4121</v>
      </c>
      <c r="R381" s="263" t="s">
        <v>4121</v>
      </c>
      <c r="S381" s="263" t="s">
        <v>4121</v>
      </c>
      <c r="T381" s="263" t="s">
        <v>4121</v>
      </c>
      <c r="U381" s="263" t="s">
        <v>4121</v>
      </c>
      <c r="V381" s="263" t="s">
        <v>4121</v>
      </c>
      <c r="W381" s="263" t="s">
        <v>4121</v>
      </c>
      <c r="X381" s="263" t="s">
        <v>4121</v>
      </c>
      <c r="Y381" s="263" t="s">
        <v>4121</v>
      </c>
      <c r="Z381" s="263" t="s">
        <v>4121</v>
      </c>
      <c r="AA381" s="263" t="s">
        <v>4121</v>
      </c>
    </row>
    <row r="382" spans="1:27" x14ac:dyDescent="0.3">
      <c r="A382" s="263">
        <v>502879</v>
      </c>
      <c r="B382" s="268" t="s">
        <v>918</v>
      </c>
      <c r="C382" s="263" t="s">
        <v>4121</v>
      </c>
      <c r="D382" s="263" t="s">
        <v>4121</v>
      </c>
      <c r="E382" s="263" t="s">
        <v>4121</v>
      </c>
      <c r="F382" s="263" t="s">
        <v>4121</v>
      </c>
      <c r="G382" s="263" t="s">
        <v>4121</v>
      </c>
      <c r="H382" s="263" t="s">
        <v>4121</v>
      </c>
      <c r="I382" s="263" t="s">
        <v>4121</v>
      </c>
      <c r="J382" s="263" t="s">
        <v>4121</v>
      </c>
      <c r="K382" s="263" t="s">
        <v>4121</v>
      </c>
      <c r="L382" s="263" t="s">
        <v>4121</v>
      </c>
      <c r="M382" s="263" t="s">
        <v>4121</v>
      </c>
      <c r="N382" s="263" t="s">
        <v>4121</v>
      </c>
      <c r="O382" s="263" t="s">
        <v>4121</v>
      </c>
      <c r="P382" s="263" t="s">
        <v>4121</v>
      </c>
      <c r="Q382" s="263" t="s">
        <v>4121</v>
      </c>
      <c r="R382" s="263" t="s">
        <v>4121</v>
      </c>
      <c r="S382" s="263" t="s">
        <v>4121</v>
      </c>
      <c r="T382" s="263" t="s">
        <v>4121</v>
      </c>
      <c r="U382" s="263" t="s">
        <v>4121</v>
      </c>
      <c r="V382" s="263" t="s">
        <v>4121</v>
      </c>
      <c r="W382" s="263" t="s">
        <v>4121</v>
      </c>
      <c r="X382" s="263" t="s">
        <v>4121</v>
      </c>
      <c r="Y382" s="263" t="s">
        <v>4121</v>
      </c>
      <c r="Z382" s="263" t="s">
        <v>4121</v>
      </c>
      <c r="AA382" s="263" t="s">
        <v>4121</v>
      </c>
    </row>
    <row r="383" spans="1:27" x14ac:dyDescent="0.3">
      <c r="A383" s="263">
        <v>515426</v>
      </c>
      <c r="B383" s="268" t="s">
        <v>918</v>
      </c>
      <c r="C383" s="263" t="s">
        <v>4121</v>
      </c>
      <c r="D383" s="263" t="s">
        <v>4121</v>
      </c>
      <c r="E383" s="263" t="s">
        <v>4121</v>
      </c>
      <c r="F383" s="263" t="s">
        <v>4121</v>
      </c>
      <c r="G383" s="263" t="s">
        <v>4121</v>
      </c>
      <c r="H383" s="263" t="s">
        <v>4121</v>
      </c>
      <c r="I383" s="263" t="s">
        <v>4121</v>
      </c>
      <c r="J383" s="263" t="s">
        <v>4121</v>
      </c>
      <c r="K383" s="263" t="s">
        <v>4121</v>
      </c>
      <c r="L383" s="263" t="s">
        <v>4121</v>
      </c>
      <c r="M383" s="263" t="s">
        <v>4121</v>
      </c>
      <c r="N383" s="263" t="s">
        <v>4121</v>
      </c>
      <c r="O383" s="263" t="s">
        <v>4121</v>
      </c>
      <c r="P383" s="263" t="s">
        <v>4121</v>
      </c>
      <c r="Q383" s="263" t="s">
        <v>4121</v>
      </c>
      <c r="R383" s="263" t="s">
        <v>4121</v>
      </c>
      <c r="S383" s="263" t="s">
        <v>4121</v>
      </c>
      <c r="T383" s="263" t="s">
        <v>4121</v>
      </c>
      <c r="U383" s="263" t="s">
        <v>4121</v>
      </c>
      <c r="V383" s="263" t="s">
        <v>4121</v>
      </c>
      <c r="W383" s="263" t="s">
        <v>4121</v>
      </c>
      <c r="X383" s="263" t="s">
        <v>4121</v>
      </c>
      <c r="Y383" s="263" t="s">
        <v>4121</v>
      </c>
      <c r="Z383" s="263" t="s">
        <v>4121</v>
      </c>
      <c r="AA383" s="263" t="s">
        <v>4121</v>
      </c>
    </row>
    <row r="384" spans="1:27" x14ac:dyDescent="0.3">
      <c r="A384" s="263">
        <v>517077</v>
      </c>
      <c r="B384" s="268" t="s">
        <v>918</v>
      </c>
      <c r="C384" s="263" t="s">
        <v>4121</v>
      </c>
      <c r="D384" s="263" t="s">
        <v>4121</v>
      </c>
      <c r="E384" s="263" t="s">
        <v>4121</v>
      </c>
      <c r="F384" s="263" t="s">
        <v>4121</v>
      </c>
      <c r="G384" s="263" t="s">
        <v>4121</v>
      </c>
      <c r="H384" s="263" t="s">
        <v>4121</v>
      </c>
      <c r="I384" s="263" t="s">
        <v>4121</v>
      </c>
      <c r="J384" s="263" t="s">
        <v>4121</v>
      </c>
      <c r="K384" s="263" t="s">
        <v>4121</v>
      </c>
      <c r="L384" s="263" t="s">
        <v>4121</v>
      </c>
      <c r="M384" s="263" t="s">
        <v>4121</v>
      </c>
      <c r="N384" s="263" t="s">
        <v>4121</v>
      </c>
      <c r="O384" s="263" t="s">
        <v>4121</v>
      </c>
      <c r="P384" s="263" t="s">
        <v>4121</v>
      </c>
      <c r="Q384" s="263" t="s">
        <v>4121</v>
      </c>
      <c r="R384" s="263" t="s">
        <v>4121</v>
      </c>
      <c r="S384" s="263" t="s">
        <v>4121</v>
      </c>
      <c r="T384" s="263" t="s">
        <v>4121</v>
      </c>
      <c r="U384" s="263" t="s">
        <v>4121</v>
      </c>
      <c r="V384" s="263" t="s">
        <v>4121</v>
      </c>
      <c r="W384" s="263" t="s">
        <v>4121</v>
      </c>
      <c r="X384" s="263" t="s">
        <v>4121</v>
      </c>
      <c r="Y384" s="263" t="s">
        <v>4121</v>
      </c>
      <c r="Z384" s="263" t="s">
        <v>4121</v>
      </c>
      <c r="AA384" s="263" t="s">
        <v>4121</v>
      </c>
    </row>
    <row r="385" spans="1:27" x14ac:dyDescent="0.3">
      <c r="A385" s="263">
        <v>517814</v>
      </c>
      <c r="B385" s="268" t="s">
        <v>918</v>
      </c>
      <c r="C385" s="263" t="s">
        <v>4121</v>
      </c>
      <c r="D385" s="263" t="s">
        <v>4121</v>
      </c>
      <c r="E385" s="263" t="s">
        <v>4121</v>
      </c>
      <c r="F385" s="263" t="s">
        <v>4121</v>
      </c>
      <c r="G385" s="263" t="s">
        <v>4121</v>
      </c>
      <c r="H385" s="263" t="s">
        <v>4121</v>
      </c>
      <c r="I385" s="263" t="s">
        <v>4121</v>
      </c>
      <c r="J385" s="263" t="s">
        <v>4121</v>
      </c>
      <c r="K385" s="263" t="s">
        <v>4121</v>
      </c>
      <c r="L385" s="263" t="s">
        <v>4121</v>
      </c>
      <c r="M385" s="263" t="s">
        <v>4121</v>
      </c>
      <c r="N385" s="263" t="s">
        <v>4121</v>
      </c>
      <c r="O385" s="263" t="s">
        <v>4121</v>
      </c>
      <c r="P385" s="263" t="s">
        <v>4121</v>
      </c>
      <c r="Q385" s="263" t="s">
        <v>4121</v>
      </c>
      <c r="R385" s="263" t="s">
        <v>4121</v>
      </c>
      <c r="S385" s="263" t="s">
        <v>4121</v>
      </c>
      <c r="T385" s="263" t="s">
        <v>4121</v>
      </c>
      <c r="U385" s="263" t="s">
        <v>4121</v>
      </c>
      <c r="V385" s="263" t="s">
        <v>4121</v>
      </c>
      <c r="W385" s="263" t="s">
        <v>4121</v>
      </c>
      <c r="X385" s="263" t="s">
        <v>4121</v>
      </c>
      <c r="Y385" s="263" t="s">
        <v>4121</v>
      </c>
      <c r="Z385" s="263" t="s">
        <v>4121</v>
      </c>
      <c r="AA385" s="263" t="s">
        <v>4121</v>
      </c>
    </row>
    <row r="386" spans="1:27" x14ac:dyDescent="0.3">
      <c r="A386" s="263">
        <v>521279</v>
      </c>
      <c r="B386" s="268" t="s">
        <v>918</v>
      </c>
      <c r="C386" s="263" t="s">
        <v>4121</v>
      </c>
      <c r="D386" s="263" t="s">
        <v>4121</v>
      </c>
      <c r="E386" s="263" t="s">
        <v>4121</v>
      </c>
      <c r="F386" s="263" t="s">
        <v>4121</v>
      </c>
      <c r="G386" s="263" t="s">
        <v>4121</v>
      </c>
      <c r="H386" s="263" t="s">
        <v>4121</v>
      </c>
      <c r="I386" s="263" t="s">
        <v>4121</v>
      </c>
      <c r="J386" s="263" t="s">
        <v>4121</v>
      </c>
      <c r="K386" s="263" t="s">
        <v>4121</v>
      </c>
      <c r="L386" s="263" t="s">
        <v>4121</v>
      </c>
      <c r="M386" s="263" t="s">
        <v>4121</v>
      </c>
      <c r="N386" s="263" t="s">
        <v>4121</v>
      </c>
      <c r="O386" s="263" t="s">
        <v>4121</v>
      </c>
      <c r="P386" s="263" t="s">
        <v>4121</v>
      </c>
      <c r="Q386" s="263" t="s">
        <v>4121</v>
      </c>
      <c r="R386" s="263" t="s">
        <v>4121</v>
      </c>
      <c r="S386" s="263" t="s">
        <v>4121</v>
      </c>
      <c r="T386" s="263" t="s">
        <v>4121</v>
      </c>
      <c r="U386" s="263" t="s">
        <v>4121</v>
      </c>
      <c r="V386" s="263" t="s">
        <v>4121</v>
      </c>
      <c r="W386" s="263" t="s">
        <v>4121</v>
      </c>
      <c r="X386" s="263" t="s">
        <v>4121</v>
      </c>
      <c r="Y386" s="263" t="s">
        <v>4121</v>
      </c>
      <c r="Z386" s="263" t="s">
        <v>4121</v>
      </c>
      <c r="AA386" s="263" t="s">
        <v>4121</v>
      </c>
    </row>
    <row r="387" spans="1:27" x14ac:dyDescent="0.3">
      <c r="A387" s="263">
        <v>516403</v>
      </c>
      <c r="B387" s="268" t="s">
        <v>918</v>
      </c>
      <c r="C387" s="263" t="s">
        <v>4121</v>
      </c>
      <c r="D387" s="263" t="s">
        <v>4121</v>
      </c>
      <c r="E387" s="263" t="s">
        <v>4121</v>
      </c>
      <c r="F387" s="263" t="s">
        <v>4121</v>
      </c>
      <c r="G387" s="263" t="s">
        <v>4121</v>
      </c>
      <c r="H387" s="263" t="s">
        <v>4121</v>
      </c>
      <c r="I387" s="263" t="s">
        <v>4121</v>
      </c>
      <c r="J387" s="263" t="s">
        <v>4121</v>
      </c>
      <c r="K387" s="263" t="s">
        <v>4121</v>
      </c>
      <c r="L387" s="263" t="s">
        <v>4121</v>
      </c>
      <c r="M387" s="263" t="s">
        <v>4121</v>
      </c>
      <c r="N387" s="263" t="s">
        <v>4121</v>
      </c>
      <c r="O387" s="263" t="s">
        <v>4121</v>
      </c>
      <c r="P387" s="263" t="s">
        <v>4121</v>
      </c>
      <c r="Q387" s="263" t="s">
        <v>4121</v>
      </c>
      <c r="R387" s="263" t="s">
        <v>4121</v>
      </c>
      <c r="S387" s="263" t="s">
        <v>4121</v>
      </c>
      <c r="T387" s="263" t="s">
        <v>4121</v>
      </c>
      <c r="U387" s="263" t="s">
        <v>4121</v>
      </c>
      <c r="V387" s="263" t="s">
        <v>4121</v>
      </c>
      <c r="W387" s="263" t="s">
        <v>4121</v>
      </c>
      <c r="X387" s="263" t="s">
        <v>4121</v>
      </c>
      <c r="Y387" s="263" t="s">
        <v>4121</v>
      </c>
      <c r="Z387" s="263" t="s">
        <v>4121</v>
      </c>
      <c r="AA387" s="263" t="s">
        <v>4121</v>
      </c>
    </row>
    <row r="388" spans="1:27" x14ac:dyDescent="0.3">
      <c r="A388" s="263">
        <v>517216</v>
      </c>
      <c r="B388" s="268" t="s">
        <v>918</v>
      </c>
      <c r="C388" s="263" t="s">
        <v>4121</v>
      </c>
      <c r="D388" s="263" t="s">
        <v>4121</v>
      </c>
      <c r="E388" s="263" t="s">
        <v>4121</v>
      </c>
      <c r="F388" s="263" t="s">
        <v>4121</v>
      </c>
      <c r="G388" s="263" t="s">
        <v>4121</v>
      </c>
      <c r="H388" s="263" t="s">
        <v>4121</v>
      </c>
      <c r="I388" s="263" t="s">
        <v>4121</v>
      </c>
      <c r="J388" s="263" t="s">
        <v>4121</v>
      </c>
      <c r="K388" s="263" t="s">
        <v>4121</v>
      </c>
      <c r="L388" s="263" t="s">
        <v>4121</v>
      </c>
      <c r="M388" s="263" t="s">
        <v>4121</v>
      </c>
      <c r="N388" s="263" t="s">
        <v>4121</v>
      </c>
      <c r="O388" s="263" t="s">
        <v>4121</v>
      </c>
      <c r="P388" s="263" t="s">
        <v>4121</v>
      </c>
      <c r="Q388" s="263" t="s">
        <v>4121</v>
      </c>
      <c r="R388" s="263" t="s">
        <v>4121</v>
      </c>
      <c r="S388" s="263" t="s">
        <v>4121</v>
      </c>
      <c r="T388" s="263" t="s">
        <v>4121</v>
      </c>
      <c r="U388" s="263" t="s">
        <v>4121</v>
      </c>
      <c r="V388" s="263" t="s">
        <v>4121</v>
      </c>
      <c r="W388" s="263" t="s">
        <v>4121</v>
      </c>
      <c r="X388" s="263" t="s">
        <v>4121</v>
      </c>
      <c r="Y388" s="263" t="s">
        <v>4121</v>
      </c>
      <c r="Z388" s="263" t="s">
        <v>4121</v>
      </c>
      <c r="AA388" s="263" t="s">
        <v>4121</v>
      </c>
    </row>
    <row r="389" spans="1:27" x14ac:dyDescent="0.3">
      <c r="A389" s="263">
        <v>518110</v>
      </c>
      <c r="B389" s="268" t="s">
        <v>918</v>
      </c>
      <c r="C389" s="263" t="s">
        <v>4121</v>
      </c>
      <c r="D389" s="263" t="s">
        <v>4121</v>
      </c>
      <c r="E389" s="263" t="s">
        <v>4121</v>
      </c>
      <c r="F389" s="263" t="s">
        <v>4121</v>
      </c>
      <c r="G389" s="263" t="s">
        <v>4121</v>
      </c>
      <c r="H389" s="263" t="s">
        <v>4121</v>
      </c>
      <c r="I389" s="263" t="s">
        <v>4121</v>
      </c>
      <c r="J389" s="263" t="s">
        <v>4121</v>
      </c>
      <c r="K389" s="263" t="s">
        <v>4121</v>
      </c>
      <c r="L389" s="263" t="s">
        <v>4121</v>
      </c>
      <c r="M389" s="263" t="s">
        <v>4121</v>
      </c>
      <c r="N389" s="263" t="s">
        <v>4121</v>
      </c>
      <c r="O389" s="263" t="s">
        <v>4121</v>
      </c>
      <c r="P389" s="263" t="s">
        <v>4121</v>
      </c>
      <c r="Q389" s="263" t="s">
        <v>4121</v>
      </c>
      <c r="R389" s="263" t="s">
        <v>4121</v>
      </c>
      <c r="S389" s="263" t="s">
        <v>4121</v>
      </c>
      <c r="T389" s="263" t="s">
        <v>4121</v>
      </c>
      <c r="U389" s="263" t="s">
        <v>4121</v>
      </c>
      <c r="V389" s="263" t="s">
        <v>4121</v>
      </c>
      <c r="W389" s="263" t="s">
        <v>4121</v>
      </c>
      <c r="X389" s="263" t="s">
        <v>4121</v>
      </c>
      <c r="Y389" s="263" t="s">
        <v>4121</v>
      </c>
      <c r="Z389" s="263" t="s">
        <v>4121</v>
      </c>
      <c r="AA389" s="263" t="s">
        <v>4121</v>
      </c>
    </row>
    <row r="390" spans="1:27" x14ac:dyDescent="0.3">
      <c r="A390" s="263">
        <v>518735</v>
      </c>
      <c r="B390" s="268" t="s">
        <v>918</v>
      </c>
      <c r="C390" s="263" t="s">
        <v>4121</v>
      </c>
      <c r="D390" s="263" t="s">
        <v>4121</v>
      </c>
      <c r="E390" s="263" t="s">
        <v>4121</v>
      </c>
      <c r="F390" s="263" t="s">
        <v>4121</v>
      </c>
      <c r="G390" s="263" t="s">
        <v>4121</v>
      </c>
      <c r="H390" s="263" t="s">
        <v>4121</v>
      </c>
      <c r="I390" s="263" t="s">
        <v>4121</v>
      </c>
      <c r="J390" s="263" t="s">
        <v>4121</v>
      </c>
      <c r="K390" s="263" t="s">
        <v>4121</v>
      </c>
      <c r="L390" s="263" t="s">
        <v>4121</v>
      </c>
      <c r="M390" s="263" t="s">
        <v>4121</v>
      </c>
      <c r="N390" s="263" t="s">
        <v>4121</v>
      </c>
      <c r="O390" s="263" t="s">
        <v>4121</v>
      </c>
      <c r="P390" s="263" t="s">
        <v>4121</v>
      </c>
      <c r="Q390" s="263" t="s">
        <v>4121</v>
      </c>
      <c r="R390" s="263" t="s">
        <v>4121</v>
      </c>
      <c r="S390" s="263" t="s">
        <v>4121</v>
      </c>
      <c r="T390" s="263" t="s">
        <v>4121</v>
      </c>
      <c r="U390" s="263" t="s">
        <v>4121</v>
      </c>
      <c r="V390" s="263" t="s">
        <v>4121</v>
      </c>
      <c r="W390" s="263" t="s">
        <v>4121</v>
      </c>
      <c r="X390" s="263" t="s">
        <v>4121</v>
      </c>
      <c r="Y390" s="263" t="s">
        <v>4121</v>
      </c>
      <c r="Z390" s="263" t="s">
        <v>4121</v>
      </c>
      <c r="AA390" s="263" t="s">
        <v>4121</v>
      </c>
    </row>
    <row r="391" spans="1:27" x14ac:dyDescent="0.3">
      <c r="A391" s="263">
        <v>521690</v>
      </c>
      <c r="B391" s="268" t="s">
        <v>918</v>
      </c>
      <c r="C391" s="263" t="s">
        <v>4121</v>
      </c>
      <c r="D391" s="263" t="s">
        <v>4121</v>
      </c>
      <c r="E391" s="263" t="s">
        <v>4121</v>
      </c>
      <c r="F391" s="263" t="s">
        <v>4121</v>
      </c>
      <c r="G391" s="263" t="s">
        <v>4121</v>
      </c>
      <c r="H391" s="263" t="s">
        <v>4121</v>
      </c>
      <c r="I391" s="263" t="s">
        <v>4121</v>
      </c>
      <c r="J391" s="263" t="s">
        <v>4121</v>
      </c>
      <c r="K391" s="263" t="s">
        <v>4121</v>
      </c>
      <c r="L391" s="263" t="s">
        <v>4121</v>
      </c>
      <c r="M391" s="263" t="s">
        <v>4121</v>
      </c>
      <c r="N391" s="263" t="s">
        <v>4121</v>
      </c>
      <c r="O391" s="263" t="s">
        <v>4121</v>
      </c>
      <c r="P391" s="263" t="s">
        <v>4121</v>
      </c>
      <c r="Q391" s="263" t="s">
        <v>4121</v>
      </c>
      <c r="R391" s="263" t="s">
        <v>4121</v>
      </c>
      <c r="S391" s="263" t="s">
        <v>4121</v>
      </c>
      <c r="T391" s="263" t="s">
        <v>4121</v>
      </c>
      <c r="U391" s="263" t="s">
        <v>4121</v>
      </c>
      <c r="V391" s="263" t="s">
        <v>4121</v>
      </c>
      <c r="W391" s="263" t="s">
        <v>4121</v>
      </c>
      <c r="X391" s="263" t="s">
        <v>4121</v>
      </c>
      <c r="Y391" s="263" t="s">
        <v>4121</v>
      </c>
      <c r="Z391" s="263" t="s">
        <v>4121</v>
      </c>
      <c r="AA391" s="263" t="s">
        <v>4121</v>
      </c>
    </row>
    <row r="392" spans="1:27" x14ac:dyDescent="0.3">
      <c r="A392" s="263">
        <v>521882</v>
      </c>
      <c r="B392" s="268" t="s">
        <v>918</v>
      </c>
      <c r="C392" s="263" t="s">
        <v>4121</v>
      </c>
      <c r="D392" s="263" t="s">
        <v>4121</v>
      </c>
      <c r="E392" s="263" t="s">
        <v>4121</v>
      </c>
      <c r="F392" s="263" t="s">
        <v>4121</v>
      </c>
      <c r="G392" s="263" t="s">
        <v>4121</v>
      </c>
      <c r="H392" s="263" t="s">
        <v>4121</v>
      </c>
      <c r="I392" s="263" t="s">
        <v>4121</v>
      </c>
      <c r="J392" s="263" t="s">
        <v>4121</v>
      </c>
      <c r="K392" s="263" t="s">
        <v>4121</v>
      </c>
      <c r="L392" s="263" t="s">
        <v>4121</v>
      </c>
      <c r="M392" s="263" t="s">
        <v>4121</v>
      </c>
      <c r="N392" s="263" t="s">
        <v>4121</v>
      </c>
      <c r="O392" s="263" t="s">
        <v>4121</v>
      </c>
      <c r="P392" s="263" t="s">
        <v>4121</v>
      </c>
      <c r="Q392" s="263" t="s">
        <v>4121</v>
      </c>
      <c r="R392" s="263" t="s">
        <v>4121</v>
      </c>
      <c r="S392" s="263" t="s">
        <v>4121</v>
      </c>
      <c r="T392" s="263" t="s">
        <v>4121</v>
      </c>
      <c r="U392" s="263" t="s">
        <v>4121</v>
      </c>
      <c r="V392" s="263" t="s">
        <v>4121</v>
      </c>
      <c r="W392" s="263" t="s">
        <v>4121</v>
      </c>
      <c r="X392" s="263" t="s">
        <v>4121</v>
      </c>
      <c r="Y392" s="263" t="s">
        <v>4121</v>
      </c>
      <c r="Z392" s="263" t="s">
        <v>4121</v>
      </c>
      <c r="AA392" s="263" t="s">
        <v>4121</v>
      </c>
    </row>
    <row r="393" spans="1:27" x14ac:dyDescent="0.3">
      <c r="A393" s="263">
        <v>522498</v>
      </c>
      <c r="B393" s="268" t="s">
        <v>918</v>
      </c>
      <c r="C393" s="263" t="s">
        <v>4121</v>
      </c>
      <c r="D393" s="263" t="s">
        <v>4121</v>
      </c>
      <c r="E393" s="263" t="s">
        <v>4121</v>
      </c>
      <c r="F393" s="263" t="s">
        <v>4121</v>
      </c>
      <c r="G393" s="263" t="s">
        <v>4121</v>
      </c>
      <c r="H393" s="263" t="s">
        <v>4121</v>
      </c>
      <c r="I393" s="263" t="s">
        <v>4121</v>
      </c>
      <c r="J393" s="263" t="s">
        <v>4121</v>
      </c>
      <c r="K393" s="263" t="s">
        <v>4121</v>
      </c>
      <c r="L393" s="263" t="s">
        <v>4121</v>
      </c>
      <c r="M393" s="263" t="s">
        <v>4121</v>
      </c>
      <c r="N393" s="263" t="s">
        <v>4121</v>
      </c>
      <c r="O393" s="263" t="s">
        <v>4121</v>
      </c>
      <c r="P393" s="263" t="s">
        <v>4121</v>
      </c>
      <c r="Q393" s="263" t="s">
        <v>4121</v>
      </c>
      <c r="R393" s="263" t="s">
        <v>4121</v>
      </c>
      <c r="S393" s="263" t="s">
        <v>4121</v>
      </c>
      <c r="T393" s="263" t="s">
        <v>4121</v>
      </c>
      <c r="U393" s="263" t="s">
        <v>4121</v>
      </c>
      <c r="V393" s="263" t="s">
        <v>4121</v>
      </c>
      <c r="W393" s="263" t="s">
        <v>4121</v>
      </c>
      <c r="X393" s="263" t="s">
        <v>4121</v>
      </c>
      <c r="Y393" s="263" t="s">
        <v>4121</v>
      </c>
      <c r="Z393" s="263" t="s">
        <v>4121</v>
      </c>
      <c r="AA393" s="263" t="s">
        <v>4121</v>
      </c>
    </row>
    <row r="394" spans="1:27" x14ac:dyDescent="0.3">
      <c r="A394" s="263">
        <v>522676</v>
      </c>
      <c r="B394" s="268" t="s">
        <v>918</v>
      </c>
      <c r="C394" s="263" t="s">
        <v>4121</v>
      </c>
      <c r="D394" s="263" t="s">
        <v>4121</v>
      </c>
      <c r="E394" s="263" t="s">
        <v>4121</v>
      </c>
      <c r="F394" s="263" t="s">
        <v>4121</v>
      </c>
      <c r="G394" s="263" t="s">
        <v>4121</v>
      </c>
      <c r="H394" s="263" t="s">
        <v>4121</v>
      </c>
      <c r="I394" s="263" t="s">
        <v>4121</v>
      </c>
      <c r="J394" s="263" t="s">
        <v>4121</v>
      </c>
      <c r="K394" s="263" t="s">
        <v>4121</v>
      </c>
      <c r="L394" s="263" t="s">
        <v>4121</v>
      </c>
      <c r="M394" s="263" t="s">
        <v>4121</v>
      </c>
      <c r="N394" s="263" t="s">
        <v>4121</v>
      </c>
      <c r="O394" s="263" t="s">
        <v>4121</v>
      </c>
      <c r="P394" s="263" t="s">
        <v>4121</v>
      </c>
      <c r="Q394" s="263" t="s">
        <v>4121</v>
      </c>
      <c r="R394" s="263" t="s">
        <v>4121</v>
      </c>
      <c r="S394" s="263" t="s">
        <v>4121</v>
      </c>
      <c r="T394" s="263" t="s">
        <v>4121</v>
      </c>
      <c r="U394" s="263" t="s">
        <v>4121</v>
      </c>
      <c r="V394" s="263" t="s">
        <v>4121</v>
      </c>
      <c r="W394" s="263" t="s">
        <v>4121</v>
      </c>
      <c r="X394" s="263" t="s">
        <v>4121</v>
      </c>
      <c r="Y394" s="263" t="s">
        <v>4121</v>
      </c>
      <c r="Z394" s="263" t="s">
        <v>4121</v>
      </c>
      <c r="AA394" s="263" t="s">
        <v>4121</v>
      </c>
    </row>
    <row r="395" spans="1:27" x14ac:dyDescent="0.3">
      <c r="A395" s="263">
        <v>514487</v>
      </c>
      <c r="B395" s="268" t="s">
        <v>918</v>
      </c>
      <c r="C395" s="263" t="s">
        <v>4121</v>
      </c>
      <c r="D395" s="263" t="s">
        <v>4121</v>
      </c>
      <c r="E395" s="263" t="s">
        <v>4121</v>
      </c>
      <c r="F395" s="263" t="s">
        <v>4121</v>
      </c>
      <c r="G395" s="263" t="s">
        <v>4121</v>
      </c>
      <c r="H395" s="263" t="s">
        <v>4121</v>
      </c>
      <c r="I395" s="263" t="s">
        <v>4121</v>
      </c>
      <c r="J395" s="263" t="s">
        <v>4121</v>
      </c>
      <c r="K395" s="263" t="s">
        <v>4121</v>
      </c>
      <c r="L395" s="263" t="s">
        <v>4121</v>
      </c>
      <c r="M395" s="263" t="s">
        <v>4121</v>
      </c>
      <c r="N395" s="263" t="s">
        <v>4121</v>
      </c>
      <c r="O395" s="263" t="s">
        <v>4121</v>
      </c>
      <c r="P395" s="263" t="s">
        <v>4121</v>
      </c>
      <c r="Q395" s="263" t="s">
        <v>4121</v>
      </c>
      <c r="R395" s="263" t="s">
        <v>4121</v>
      </c>
      <c r="S395" s="263" t="s">
        <v>4121</v>
      </c>
      <c r="T395" s="263" t="s">
        <v>4121</v>
      </c>
      <c r="U395" s="263" t="s">
        <v>4121</v>
      </c>
      <c r="V395" s="263" t="s">
        <v>4121</v>
      </c>
      <c r="W395" s="263" t="s">
        <v>4121</v>
      </c>
      <c r="X395" s="263" t="s">
        <v>4121</v>
      </c>
      <c r="Y395" s="263" t="s">
        <v>4121</v>
      </c>
      <c r="Z395" s="263" t="s">
        <v>4121</v>
      </c>
      <c r="AA395" s="263" t="s">
        <v>4121</v>
      </c>
    </row>
    <row r="396" spans="1:27" x14ac:dyDescent="0.3">
      <c r="A396" s="263">
        <v>514643</v>
      </c>
      <c r="B396" s="268" t="s">
        <v>918</v>
      </c>
      <c r="C396" s="263" t="s">
        <v>4121</v>
      </c>
      <c r="D396" s="263" t="s">
        <v>4121</v>
      </c>
      <c r="E396" s="263" t="s">
        <v>4121</v>
      </c>
      <c r="F396" s="263" t="s">
        <v>4121</v>
      </c>
      <c r="G396" s="263" t="s">
        <v>4121</v>
      </c>
      <c r="H396" s="263" t="s">
        <v>4121</v>
      </c>
      <c r="I396" s="263" t="s">
        <v>4121</v>
      </c>
      <c r="J396" s="263" t="s">
        <v>4121</v>
      </c>
      <c r="K396" s="263" t="s">
        <v>4121</v>
      </c>
      <c r="L396" s="263" t="s">
        <v>4121</v>
      </c>
      <c r="M396" s="263" t="s">
        <v>4121</v>
      </c>
      <c r="N396" s="263" t="s">
        <v>4121</v>
      </c>
      <c r="O396" s="263" t="s">
        <v>4121</v>
      </c>
      <c r="P396" s="263" t="s">
        <v>4121</v>
      </c>
      <c r="Q396" s="263" t="s">
        <v>4121</v>
      </c>
      <c r="R396" s="263" t="s">
        <v>4121</v>
      </c>
      <c r="S396" s="263" t="s">
        <v>4121</v>
      </c>
      <c r="T396" s="263" t="s">
        <v>4121</v>
      </c>
      <c r="U396" s="263" t="s">
        <v>4121</v>
      </c>
      <c r="V396" s="263" t="s">
        <v>4121</v>
      </c>
      <c r="W396" s="263" t="s">
        <v>4121</v>
      </c>
      <c r="X396" s="263" t="s">
        <v>4121</v>
      </c>
      <c r="Y396" s="263" t="s">
        <v>4121</v>
      </c>
      <c r="Z396" s="263" t="s">
        <v>4121</v>
      </c>
      <c r="AA396" s="263" t="s">
        <v>4121</v>
      </c>
    </row>
    <row r="397" spans="1:27" x14ac:dyDescent="0.3">
      <c r="A397" s="263">
        <v>504418</v>
      </c>
      <c r="B397" s="268" t="s">
        <v>918</v>
      </c>
      <c r="C397" s="263" t="s">
        <v>4121</v>
      </c>
      <c r="D397" s="263" t="s">
        <v>4121</v>
      </c>
      <c r="E397" s="263" t="s">
        <v>4121</v>
      </c>
      <c r="F397" s="263" t="s">
        <v>4121</v>
      </c>
      <c r="G397" s="263" t="s">
        <v>4121</v>
      </c>
      <c r="H397" s="263" t="s">
        <v>4121</v>
      </c>
      <c r="I397" s="263" t="s">
        <v>4121</v>
      </c>
      <c r="J397" s="263" t="s">
        <v>4121</v>
      </c>
      <c r="K397" s="263" t="s">
        <v>4121</v>
      </c>
      <c r="L397" s="263" t="s">
        <v>4121</v>
      </c>
      <c r="M397" s="263" t="s">
        <v>4121</v>
      </c>
      <c r="N397" s="263" t="s">
        <v>4121</v>
      </c>
      <c r="O397" s="263" t="s">
        <v>4121</v>
      </c>
      <c r="P397" s="263" t="s">
        <v>4121</v>
      </c>
      <c r="Q397" s="263" t="s">
        <v>4121</v>
      </c>
      <c r="R397" s="263" t="s">
        <v>4121</v>
      </c>
      <c r="S397" s="263" t="s">
        <v>4121</v>
      </c>
      <c r="T397" s="263" t="s">
        <v>4121</v>
      </c>
      <c r="U397" s="263" t="s">
        <v>4121</v>
      </c>
      <c r="V397" s="263" t="s">
        <v>4121</v>
      </c>
      <c r="W397" s="263" t="s">
        <v>4121</v>
      </c>
      <c r="X397" s="263" t="s">
        <v>4121</v>
      </c>
      <c r="Y397" s="263" t="s">
        <v>4121</v>
      </c>
      <c r="Z397" s="263" t="s">
        <v>4121</v>
      </c>
      <c r="AA397" s="263" t="s">
        <v>4121</v>
      </c>
    </row>
    <row r="398" spans="1:27" x14ac:dyDescent="0.3">
      <c r="A398" s="263">
        <v>505709</v>
      </c>
      <c r="B398" s="268" t="s">
        <v>918</v>
      </c>
      <c r="C398" s="263" t="s">
        <v>4121</v>
      </c>
      <c r="D398" s="263" t="s">
        <v>4121</v>
      </c>
      <c r="E398" s="263" t="s">
        <v>4121</v>
      </c>
      <c r="F398" s="263" t="s">
        <v>4121</v>
      </c>
      <c r="G398" s="263" t="s">
        <v>4121</v>
      </c>
      <c r="H398" s="263" t="s">
        <v>4121</v>
      </c>
      <c r="I398" s="263" t="s">
        <v>4121</v>
      </c>
      <c r="J398" s="263" t="s">
        <v>4121</v>
      </c>
      <c r="K398" s="263" t="s">
        <v>4121</v>
      </c>
      <c r="L398" s="263" t="s">
        <v>4121</v>
      </c>
      <c r="M398" s="263" t="s">
        <v>4121</v>
      </c>
      <c r="N398" s="263" t="s">
        <v>4121</v>
      </c>
      <c r="O398" s="263" t="s">
        <v>4121</v>
      </c>
      <c r="P398" s="263" t="s">
        <v>4121</v>
      </c>
      <c r="Q398" s="263" t="s">
        <v>4121</v>
      </c>
      <c r="R398" s="263" t="s">
        <v>4121</v>
      </c>
      <c r="S398" s="263" t="s">
        <v>4121</v>
      </c>
      <c r="T398" s="263" t="s">
        <v>4121</v>
      </c>
      <c r="U398" s="263" t="s">
        <v>4121</v>
      </c>
      <c r="V398" s="263" t="s">
        <v>4121</v>
      </c>
      <c r="W398" s="263" t="s">
        <v>4121</v>
      </c>
      <c r="X398" s="263" t="s">
        <v>4121</v>
      </c>
      <c r="Y398" s="263" t="s">
        <v>4121</v>
      </c>
      <c r="Z398" s="263" t="s">
        <v>4121</v>
      </c>
      <c r="AA398" s="263" t="s">
        <v>4121</v>
      </c>
    </row>
    <row r="399" spans="1:27" x14ac:dyDescent="0.3">
      <c r="A399" s="263">
        <v>508122</v>
      </c>
      <c r="B399" s="268" t="s">
        <v>918</v>
      </c>
      <c r="C399" s="263" t="s">
        <v>4121</v>
      </c>
      <c r="D399" s="263" t="s">
        <v>4121</v>
      </c>
      <c r="E399" s="263" t="s">
        <v>4121</v>
      </c>
      <c r="F399" s="263" t="s">
        <v>4121</v>
      </c>
      <c r="G399" s="263" t="s">
        <v>4121</v>
      </c>
      <c r="H399" s="263" t="s">
        <v>4121</v>
      </c>
      <c r="I399" s="263" t="s">
        <v>4121</v>
      </c>
      <c r="J399" s="263" t="s">
        <v>4121</v>
      </c>
      <c r="K399" s="263" t="s">
        <v>4121</v>
      </c>
      <c r="L399" s="263" t="s">
        <v>4121</v>
      </c>
      <c r="M399" s="263" t="s">
        <v>4121</v>
      </c>
      <c r="N399" s="263" t="s">
        <v>4121</v>
      </c>
      <c r="O399" s="263" t="s">
        <v>4121</v>
      </c>
      <c r="P399" s="263" t="s">
        <v>4121</v>
      </c>
      <c r="Q399" s="263" t="s">
        <v>4121</v>
      </c>
      <c r="R399" s="263" t="s">
        <v>4121</v>
      </c>
      <c r="S399" s="263" t="s">
        <v>4121</v>
      </c>
      <c r="T399" s="263" t="s">
        <v>4121</v>
      </c>
      <c r="U399" s="263" t="s">
        <v>4121</v>
      </c>
      <c r="V399" s="263" t="s">
        <v>4121</v>
      </c>
      <c r="W399" s="263" t="s">
        <v>4121</v>
      </c>
      <c r="X399" s="263" t="s">
        <v>4121</v>
      </c>
      <c r="Y399" s="263" t="s">
        <v>4121</v>
      </c>
      <c r="Z399" s="263" t="s">
        <v>4121</v>
      </c>
      <c r="AA399" s="263" t="s">
        <v>4121</v>
      </c>
    </row>
    <row r="400" spans="1:27" x14ac:dyDescent="0.3">
      <c r="A400" s="263">
        <v>513988</v>
      </c>
      <c r="B400" s="268" t="s">
        <v>918</v>
      </c>
      <c r="C400" s="263" t="s">
        <v>4121</v>
      </c>
      <c r="D400" s="263" t="s">
        <v>4121</v>
      </c>
      <c r="E400" s="263" t="s">
        <v>4121</v>
      </c>
      <c r="F400" s="263" t="s">
        <v>4121</v>
      </c>
      <c r="G400" s="263" t="s">
        <v>4121</v>
      </c>
      <c r="H400" s="263" t="s">
        <v>4121</v>
      </c>
      <c r="I400" s="263" t="s">
        <v>4121</v>
      </c>
      <c r="J400" s="263" t="s">
        <v>4121</v>
      </c>
      <c r="K400" s="263" t="s">
        <v>4121</v>
      </c>
      <c r="L400" s="263" t="s">
        <v>4121</v>
      </c>
      <c r="M400" s="263" t="s">
        <v>4121</v>
      </c>
      <c r="N400" s="263" t="s">
        <v>4121</v>
      </c>
      <c r="O400" s="263" t="s">
        <v>4121</v>
      </c>
      <c r="P400" s="263" t="s">
        <v>4121</v>
      </c>
      <c r="Q400" s="263" t="s">
        <v>4121</v>
      </c>
      <c r="R400" s="263" t="s">
        <v>4121</v>
      </c>
      <c r="S400" s="263" t="s">
        <v>4121</v>
      </c>
      <c r="T400" s="263" t="s">
        <v>4121</v>
      </c>
      <c r="U400" s="263" t="s">
        <v>4121</v>
      </c>
      <c r="V400" s="263" t="s">
        <v>4121</v>
      </c>
      <c r="W400" s="263" t="s">
        <v>4121</v>
      </c>
      <c r="X400" s="263" t="s">
        <v>4121</v>
      </c>
      <c r="Y400" s="263" t="s">
        <v>4121</v>
      </c>
      <c r="Z400" s="263" t="s">
        <v>4121</v>
      </c>
      <c r="AA400" s="263" t="s">
        <v>4121</v>
      </c>
    </row>
    <row r="401" spans="1:27" x14ac:dyDescent="0.3">
      <c r="A401" s="263">
        <v>514007</v>
      </c>
      <c r="B401" s="268" t="s">
        <v>918</v>
      </c>
      <c r="C401" s="263" t="s">
        <v>4121</v>
      </c>
      <c r="D401" s="263" t="s">
        <v>4121</v>
      </c>
      <c r="E401" s="263" t="s">
        <v>4121</v>
      </c>
      <c r="F401" s="263" t="s">
        <v>4121</v>
      </c>
      <c r="G401" s="263" t="s">
        <v>4121</v>
      </c>
      <c r="H401" s="263" t="s">
        <v>4121</v>
      </c>
      <c r="I401" s="263" t="s">
        <v>4121</v>
      </c>
      <c r="J401" s="263" t="s">
        <v>4121</v>
      </c>
      <c r="K401" s="263" t="s">
        <v>4121</v>
      </c>
      <c r="L401" s="263" t="s">
        <v>4121</v>
      </c>
      <c r="M401" s="263" t="s">
        <v>4121</v>
      </c>
      <c r="N401" s="263" t="s">
        <v>4121</v>
      </c>
      <c r="O401" s="263" t="s">
        <v>4121</v>
      </c>
      <c r="P401" s="263" t="s">
        <v>4121</v>
      </c>
      <c r="Q401" s="263" t="s">
        <v>4121</v>
      </c>
      <c r="R401" s="263" t="s">
        <v>4121</v>
      </c>
      <c r="S401" s="263" t="s">
        <v>4121</v>
      </c>
      <c r="T401" s="263" t="s">
        <v>4121</v>
      </c>
      <c r="U401" s="263" t="s">
        <v>4121</v>
      </c>
      <c r="V401" s="263" t="s">
        <v>4121</v>
      </c>
      <c r="W401" s="263" t="s">
        <v>4121</v>
      </c>
      <c r="X401" s="263" t="s">
        <v>4121</v>
      </c>
      <c r="Y401" s="263" t="s">
        <v>4121</v>
      </c>
      <c r="Z401" s="263" t="s">
        <v>4121</v>
      </c>
      <c r="AA401" s="263" t="s">
        <v>4121</v>
      </c>
    </row>
    <row r="402" spans="1:27" x14ac:dyDescent="0.3">
      <c r="A402" s="263">
        <v>515015</v>
      </c>
      <c r="B402" s="268" t="s">
        <v>918</v>
      </c>
      <c r="C402" s="263" t="s">
        <v>4121</v>
      </c>
      <c r="D402" s="263" t="s">
        <v>4121</v>
      </c>
      <c r="E402" s="263" t="s">
        <v>4121</v>
      </c>
      <c r="F402" s="263" t="s">
        <v>4121</v>
      </c>
      <c r="G402" s="263" t="s">
        <v>4121</v>
      </c>
      <c r="H402" s="263" t="s">
        <v>4121</v>
      </c>
      <c r="I402" s="263" t="s">
        <v>4121</v>
      </c>
      <c r="J402" s="263" t="s">
        <v>4121</v>
      </c>
      <c r="K402" s="263" t="s">
        <v>4121</v>
      </c>
      <c r="L402" s="263" t="s">
        <v>4121</v>
      </c>
      <c r="M402" s="263" t="s">
        <v>4121</v>
      </c>
      <c r="N402" s="263" t="s">
        <v>4121</v>
      </c>
      <c r="O402" s="263" t="s">
        <v>4121</v>
      </c>
      <c r="P402" s="263" t="s">
        <v>4121</v>
      </c>
      <c r="Q402" s="263" t="s">
        <v>4121</v>
      </c>
      <c r="R402" s="263" t="s">
        <v>4121</v>
      </c>
      <c r="S402" s="263" t="s">
        <v>4121</v>
      </c>
      <c r="T402" s="263" t="s">
        <v>4121</v>
      </c>
      <c r="U402" s="263" t="s">
        <v>4121</v>
      </c>
      <c r="V402" s="263" t="s">
        <v>4121</v>
      </c>
      <c r="W402" s="263" t="s">
        <v>4121</v>
      </c>
      <c r="X402" s="263" t="s">
        <v>4121</v>
      </c>
      <c r="Y402" s="263" t="s">
        <v>4121</v>
      </c>
      <c r="Z402" s="263" t="s">
        <v>4121</v>
      </c>
      <c r="AA402" s="263" t="s">
        <v>4121</v>
      </c>
    </row>
    <row r="403" spans="1:27" x14ac:dyDescent="0.3">
      <c r="A403" s="263">
        <v>515153</v>
      </c>
      <c r="B403" s="268" t="s">
        <v>918</v>
      </c>
      <c r="C403" s="263" t="s">
        <v>4121</v>
      </c>
      <c r="D403" s="263" t="s">
        <v>4121</v>
      </c>
      <c r="E403" s="263" t="s">
        <v>4121</v>
      </c>
      <c r="F403" s="263" t="s">
        <v>4121</v>
      </c>
      <c r="G403" s="263" t="s">
        <v>4121</v>
      </c>
      <c r="H403" s="263" t="s">
        <v>4121</v>
      </c>
      <c r="I403" s="263" t="s">
        <v>4121</v>
      </c>
      <c r="J403" s="263" t="s">
        <v>4121</v>
      </c>
      <c r="K403" s="263" t="s">
        <v>4121</v>
      </c>
      <c r="L403" s="263" t="s">
        <v>4121</v>
      </c>
      <c r="M403" s="263" t="s">
        <v>4121</v>
      </c>
      <c r="N403" s="263" t="s">
        <v>4121</v>
      </c>
      <c r="O403" s="263" t="s">
        <v>4121</v>
      </c>
      <c r="P403" s="263" t="s">
        <v>4121</v>
      </c>
      <c r="Q403" s="263" t="s">
        <v>4121</v>
      </c>
      <c r="R403" s="263" t="s">
        <v>4121</v>
      </c>
      <c r="S403" s="263" t="s">
        <v>4121</v>
      </c>
      <c r="T403" s="263" t="s">
        <v>4121</v>
      </c>
      <c r="U403" s="263" t="s">
        <v>4121</v>
      </c>
      <c r="V403" s="263" t="s">
        <v>4121</v>
      </c>
      <c r="W403" s="263" t="s">
        <v>4121</v>
      </c>
      <c r="X403" s="263" t="s">
        <v>4121</v>
      </c>
      <c r="Y403" s="263" t="s">
        <v>4121</v>
      </c>
      <c r="Z403" s="263" t="s">
        <v>4121</v>
      </c>
      <c r="AA403" s="263" t="s">
        <v>4121</v>
      </c>
    </row>
    <row r="404" spans="1:27" x14ac:dyDescent="0.3">
      <c r="A404" s="263">
        <v>515784</v>
      </c>
      <c r="B404" s="268" t="s">
        <v>918</v>
      </c>
      <c r="C404" s="263" t="s">
        <v>4121</v>
      </c>
      <c r="D404" s="263" t="s">
        <v>4121</v>
      </c>
      <c r="E404" s="263" t="s">
        <v>4121</v>
      </c>
      <c r="F404" s="263" t="s">
        <v>4121</v>
      </c>
      <c r="G404" s="263" t="s">
        <v>4121</v>
      </c>
      <c r="H404" s="263" t="s">
        <v>4121</v>
      </c>
      <c r="I404" s="263" t="s">
        <v>4121</v>
      </c>
      <c r="J404" s="263" t="s">
        <v>4121</v>
      </c>
      <c r="K404" s="263" t="s">
        <v>4121</v>
      </c>
      <c r="L404" s="263" t="s">
        <v>4121</v>
      </c>
      <c r="M404" s="263" t="s">
        <v>4121</v>
      </c>
      <c r="N404" s="263" t="s">
        <v>4121</v>
      </c>
      <c r="O404" s="263" t="s">
        <v>4121</v>
      </c>
      <c r="P404" s="263" t="s">
        <v>4121</v>
      </c>
      <c r="Q404" s="263" t="s">
        <v>4121</v>
      </c>
      <c r="R404" s="263" t="s">
        <v>4121</v>
      </c>
      <c r="S404" s="263" t="s">
        <v>4121</v>
      </c>
      <c r="T404" s="263" t="s">
        <v>4121</v>
      </c>
      <c r="U404" s="263" t="s">
        <v>4121</v>
      </c>
      <c r="V404" s="263" t="s">
        <v>4121</v>
      </c>
      <c r="W404" s="263" t="s">
        <v>4121</v>
      </c>
      <c r="X404" s="263" t="s">
        <v>4121</v>
      </c>
      <c r="Y404" s="263" t="s">
        <v>4121</v>
      </c>
      <c r="Z404" s="263" t="s">
        <v>4121</v>
      </c>
      <c r="AA404" s="263" t="s">
        <v>4121</v>
      </c>
    </row>
    <row r="405" spans="1:27" x14ac:dyDescent="0.3">
      <c r="A405" s="263">
        <v>516006</v>
      </c>
      <c r="B405" s="268" t="s">
        <v>918</v>
      </c>
      <c r="C405" s="263" t="s">
        <v>4121</v>
      </c>
      <c r="D405" s="263" t="s">
        <v>4121</v>
      </c>
      <c r="E405" s="263" t="s">
        <v>4121</v>
      </c>
      <c r="F405" s="263" t="s">
        <v>4121</v>
      </c>
      <c r="G405" s="263" t="s">
        <v>4121</v>
      </c>
      <c r="H405" s="263" t="s">
        <v>4121</v>
      </c>
      <c r="I405" s="263" t="s">
        <v>4121</v>
      </c>
      <c r="J405" s="263" t="s">
        <v>4121</v>
      </c>
      <c r="K405" s="263" t="s">
        <v>4121</v>
      </c>
      <c r="L405" s="263" t="s">
        <v>4121</v>
      </c>
      <c r="M405" s="263" t="s">
        <v>4121</v>
      </c>
      <c r="N405" s="263" t="s">
        <v>4121</v>
      </c>
      <c r="O405" s="263" t="s">
        <v>4121</v>
      </c>
      <c r="P405" s="263" t="s">
        <v>4121</v>
      </c>
      <c r="Q405" s="263" t="s">
        <v>4121</v>
      </c>
      <c r="R405" s="263" t="s">
        <v>4121</v>
      </c>
      <c r="S405" s="263" t="s">
        <v>4121</v>
      </c>
      <c r="T405" s="263" t="s">
        <v>4121</v>
      </c>
      <c r="U405" s="263" t="s">
        <v>4121</v>
      </c>
      <c r="V405" s="263" t="s">
        <v>4121</v>
      </c>
      <c r="W405" s="263" t="s">
        <v>4121</v>
      </c>
      <c r="X405" s="263" t="s">
        <v>4121</v>
      </c>
      <c r="Y405" s="263" t="s">
        <v>4121</v>
      </c>
      <c r="Z405" s="263" t="s">
        <v>4121</v>
      </c>
      <c r="AA405" s="263" t="s">
        <v>4121</v>
      </c>
    </row>
    <row r="406" spans="1:27" x14ac:dyDescent="0.3">
      <c r="A406" s="263">
        <v>516607</v>
      </c>
      <c r="B406" s="268" t="s">
        <v>918</v>
      </c>
      <c r="C406" s="263" t="s">
        <v>4121</v>
      </c>
      <c r="D406" s="263" t="s">
        <v>4121</v>
      </c>
      <c r="E406" s="263" t="s">
        <v>4121</v>
      </c>
      <c r="F406" s="263" t="s">
        <v>4121</v>
      </c>
      <c r="G406" s="263" t="s">
        <v>4121</v>
      </c>
      <c r="H406" s="263" t="s">
        <v>4121</v>
      </c>
      <c r="I406" s="263" t="s">
        <v>4121</v>
      </c>
      <c r="J406" s="263" t="s">
        <v>4121</v>
      </c>
      <c r="K406" s="263" t="s">
        <v>4121</v>
      </c>
      <c r="L406" s="263" t="s">
        <v>4121</v>
      </c>
      <c r="M406" s="263" t="s">
        <v>4121</v>
      </c>
      <c r="N406" s="263" t="s">
        <v>4121</v>
      </c>
      <c r="O406" s="263" t="s">
        <v>4121</v>
      </c>
      <c r="P406" s="263" t="s">
        <v>4121</v>
      </c>
      <c r="Q406" s="263" t="s">
        <v>4121</v>
      </c>
      <c r="R406" s="263" t="s">
        <v>4121</v>
      </c>
      <c r="S406" s="263" t="s">
        <v>4121</v>
      </c>
      <c r="T406" s="263" t="s">
        <v>4121</v>
      </c>
      <c r="U406" s="263" t="s">
        <v>4121</v>
      </c>
      <c r="V406" s="263" t="s">
        <v>4121</v>
      </c>
      <c r="W406" s="263" t="s">
        <v>4121</v>
      </c>
      <c r="X406" s="263" t="s">
        <v>4121</v>
      </c>
      <c r="Y406" s="263" t="s">
        <v>4121</v>
      </c>
      <c r="Z406" s="263" t="s">
        <v>4121</v>
      </c>
      <c r="AA406" s="263" t="s">
        <v>4121</v>
      </c>
    </row>
    <row r="407" spans="1:27" x14ac:dyDescent="0.3">
      <c r="A407" s="263">
        <v>516869</v>
      </c>
      <c r="B407" s="268" t="s">
        <v>918</v>
      </c>
      <c r="C407" s="263" t="s">
        <v>4121</v>
      </c>
      <c r="D407" s="263" t="s">
        <v>4121</v>
      </c>
      <c r="E407" s="263" t="s">
        <v>4121</v>
      </c>
      <c r="F407" s="263" t="s">
        <v>4121</v>
      </c>
      <c r="G407" s="263" t="s">
        <v>4121</v>
      </c>
      <c r="H407" s="263" t="s">
        <v>4121</v>
      </c>
      <c r="I407" s="263" t="s">
        <v>4121</v>
      </c>
      <c r="J407" s="263" t="s">
        <v>4121</v>
      </c>
      <c r="K407" s="263" t="s">
        <v>4121</v>
      </c>
      <c r="L407" s="263" t="s">
        <v>4121</v>
      </c>
      <c r="M407" s="263" t="s">
        <v>4121</v>
      </c>
      <c r="N407" s="263" t="s">
        <v>4121</v>
      </c>
      <c r="O407" s="263" t="s">
        <v>4121</v>
      </c>
      <c r="P407" s="263" t="s">
        <v>4121</v>
      </c>
      <c r="Q407" s="263" t="s">
        <v>4121</v>
      </c>
      <c r="R407" s="263" t="s">
        <v>4121</v>
      </c>
      <c r="S407" s="263" t="s">
        <v>4121</v>
      </c>
      <c r="T407" s="263" t="s">
        <v>4121</v>
      </c>
      <c r="U407" s="263" t="s">
        <v>4121</v>
      </c>
      <c r="V407" s="263" t="s">
        <v>4121</v>
      </c>
      <c r="W407" s="263" t="s">
        <v>4121</v>
      </c>
      <c r="X407" s="263" t="s">
        <v>4121</v>
      </c>
      <c r="Y407" s="263" t="s">
        <v>4121</v>
      </c>
      <c r="Z407" s="263" t="s">
        <v>4121</v>
      </c>
      <c r="AA407" s="263" t="s">
        <v>4121</v>
      </c>
    </row>
    <row r="408" spans="1:27" x14ac:dyDescent="0.3">
      <c r="A408" s="263">
        <v>516920</v>
      </c>
      <c r="B408" s="268" t="s">
        <v>918</v>
      </c>
      <c r="C408" s="263" t="s">
        <v>4121</v>
      </c>
      <c r="D408" s="263" t="s">
        <v>4121</v>
      </c>
      <c r="E408" s="263" t="s">
        <v>4121</v>
      </c>
      <c r="F408" s="263" t="s">
        <v>4121</v>
      </c>
      <c r="G408" s="263" t="s">
        <v>4121</v>
      </c>
      <c r="H408" s="263" t="s">
        <v>4121</v>
      </c>
      <c r="I408" s="263" t="s">
        <v>4121</v>
      </c>
      <c r="J408" s="263" t="s">
        <v>4121</v>
      </c>
      <c r="K408" s="263" t="s">
        <v>4121</v>
      </c>
      <c r="L408" s="263" t="s">
        <v>4121</v>
      </c>
      <c r="M408" s="263" t="s">
        <v>4121</v>
      </c>
      <c r="N408" s="263" t="s">
        <v>4121</v>
      </c>
      <c r="O408" s="263" t="s">
        <v>4121</v>
      </c>
      <c r="P408" s="263" t="s">
        <v>4121</v>
      </c>
      <c r="Q408" s="263" t="s">
        <v>4121</v>
      </c>
      <c r="R408" s="263" t="s">
        <v>4121</v>
      </c>
      <c r="S408" s="263" t="s">
        <v>4121</v>
      </c>
      <c r="T408" s="263" t="s">
        <v>4121</v>
      </c>
      <c r="U408" s="263" t="s">
        <v>4121</v>
      </c>
      <c r="V408" s="263" t="s">
        <v>4121</v>
      </c>
      <c r="W408" s="263" t="s">
        <v>4121</v>
      </c>
      <c r="X408" s="263" t="s">
        <v>4121</v>
      </c>
      <c r="Y408" s="263" t="s">
        <v>4121</v>
      </c>
      <c r="Z408" s="263" t="s">
        <v>4121</v>
      </c>
      <c r="AA408" s="263" t="s">
        <v>4121</v>
      </c>
    </row>
    <row r="409" spans="1:27" x14ac:dyDescent="0.3">
      <c r="A409" s="263">
        <v>516932</v>
      </c>
      <c r="B409" s="268" t="s">
        <v>918</v>
      </c>
      <c r="C409" s="263" t="s">
        <v>4121</v>
      </c>
      <c r="D409" s="263" t="s">
        <v>4121</v>
      </c>
      <c r="E409" s="263" t="s">
        <v>4121</v>
      </c>
      <c r="F409" s="263" t="s">
        <v>4121</v>
      </c>
      <c r="G409" s="263" t="s">
        <v>4121</v>
      </c>
      <c r="H409" s="263" t="s">
        <v>4121</v>
      </c>
      <c r="I409" s="263" t="s">
        <v>4121</v>
      </c>
      <c r="J409" s="263" t="s">
        <v>4121</v>
      </c>
      <c r="K409" s="263" t="s">
        <v>4121</v>
      </c>
      <c r="L409" s="263" t="s">
        <v>4121</v>
      </c>
      <c r="M409" s="263" t="s">
        <v>4121</v>
      </c>
      <c r="N409" s="263" t="s">
        <v>4121</v>
      </c>
      <c r="O409" s="263" t="s">
        <v>4121</v>
      </c>
      <c r="P409" s="263" t="s">
        <v>4121</v>
      </c>
      <c r="Q409" s="263" t="s">
        <v>4121</v>
      </c>
      <c r="R409" s="263" t="s">
        <v>4121</v>
      </c>
      <c r="S409" s="263" t="s">
        <v>4121</v>
      </c>
      <c r="T409" s="263" t="s">
        <v>4121</v>
      </c>
      <c r="U409" s="263" t="s">
        <v>4121</v>
      </c>
      <c r="V409" s="263" t="s">
        <v>4121</v>
      </c>
      <c r="W409" s="263" t="s">
        <v>4121</v>
      </c>
      <c r="X409" s="263" t="s">
        <v>4121</v>
      </c>
      <c r="Y409" s="263" t="s">
        <v>4121</v>
      </c>
      <c r="Z409" s="263" t="s">
        <v>4121</v>
      </c>
      <c r="AA409" s="263" t="s">
        <v>4121</v>
      </c>
    </row>
    <row r="410" spans="1:27" x14ac:dyDescent="0.3">
      <c r="A410" s="263">
        <v>516998</v>
      </c>
      <c r="B410" s="268" t="s">
        <v>918</v>
      </c>
      <c r="C410" s="263" t="s">
        <v>4121</v>
      </c>
      <c r="D410" s="263" t="s">
        <v>4121</v>
      </c>
      <c r="E410" s="263" t="s">
        <v>4121</v>
      </c>
      <c r="F410" s="263" t="s">
        <v>4121</v>
      </c>
      <c r="G410" s="263" t="s">
        <v>4121</v>
      </c>
      <c r="H410" s="263" t="s">
        <v>4121</v>
      </c>
      <c r="I410" s="263" t="s">
        <v>4121</v>
      </c>
      <c r="J410" s="263" t="s">
        <v>4121</v>
      </c>
      <c r="K410" s="263" t="s">
        <v>4121</v>
      </c>
      <c r="L410" s="263" t="s">
        <v>4121</v>
      </c>
      <c r="M410" s="263" t="s">
        <v>4121</v>
      </c>
      <c r="N410" s="263" t="s">
        <v>4121</v>
      </c>
      <c r="O410" s="263" t="s">
        <v>4121</v>
      </c>
      <c r="P410" s="263" t="s">
        <v>4121</v>
      </c>
      <c r="Q410" s="263" t="s">
        <v>4121</v>
      </c>
      <c r="R410" s="263" t="s">
        <v>4121</v>
      </c>
      <c r="S410" s="263" t="s">
        <v>4121</v>
      </c>
      <c r="T410" s="263" t="s">
        <v>4121</v>
      </c>
      <c r="U410" s="263" t="s">
        <v>4121</v>
      </c>
      <c r="V410" s="263" t="s">
        <v>4121</v>
      </c>
      <c r="W410" s="263" t="s">
        <v>4121</v>
      </c>
      <c r="X410" s="263" t="s">
        <v>4121</v>
      </c>
      <c r="Y410" s="263" t="s">
        <v>4121</v>
      </c>
      <c r="Z410" s="263" t="s">
        <v>4121</v>
      </c>
      <c r="AA410" s="263" t="s">
        <v>4121</v>
      </c>
    </row>
    <row r="411" spans="1:27" x14ac:dyDescent="0.3">
      <c r="A411" s="263">
        <v>517053</v>
      </c>
      <c r="B411" s="268" t="s">
        <v>918</v>
      </c>
      <c r="C411" s="263" t="s">
        <v>4121</v>
      </c>
      <c r="D411" s="263" t="s">
        <v>4121</v>
      </c>
      <c r="E411" s="263" t="s">
        <v>4121</v>
      </c>
      <c r="F411" s="263" t="s">
        <v>4121</v>
      </c>
      <c r="G411" s="263" t="s">
        <v>4121</v>
      </c>
      <c r="H411" s="263" t="s">
        <v>4121</v>
      </c>
      <c r="I411" s="263" t="s">
        <v>4121</v>
      </c>
      <c r="J411" s="263" t="s">
        <v>4121</v>
      </c>
      <c r="K411" s="263" t="s">
        <v>4121</v>
      </c>
      <c r="L411" s="263" t="s">
        <v>4121</v>
      </c>
      <c r="M411" s="263" t="s">
        <v>4121</v>
      </c>
      <c r="N411" s="263" t="s">
        <v>4121</v>
      </c>
      <c r="O411" s="263" t="s">
        <v>4121</v>
      </c>
      <c r="P411" s="263" t="s">
        <v>4121</v>
      </c>
      <c r="Q411" s="263" t="s">
        <v>4121</v>
      </c>
      <c r="R411" s="263" t="s">
        <v>4121</v>
      </c>
      <c r="S411" s="263" t="s">
        <v>4121</v>
      </c>
      <c r="T411" s="263" t="s">
        <v>4121</v>
      </c>
      <c r="U411" s="263" t="s">
        <v>4121</v>
      </c>
      <c r="V411" s="263" t="s">
        <v>4121</v>
      </c>
      <c r="W411" s="263" t="s">
        <v>4121</v>
      </c>
      <c r="X411" s="263" t="s">
        <v>4121</v>
      </c>
      <c r="Y411" s="263" t="s">
        <v>4121</v>
      </c>
      <c r="Z411" s="263" t="s">
        <v>4121</v>
      </c>
      <c r="AA411" s="263" t="s">
        <v>4121</v>
      </c>
    </row>
    <row r="412" spans="1:27" x14ac:dyDescent="0.3">
      <c r="A412" s="263">
        <v>517127</v>
      </c>
      <c r="B412" s="268" t="s">
        <v>918</v>
      </c>
      <c r="C412" s="263" t="s">
        <v>4121</v>
      </c>
      <c r="D412" s="263" t="s">
        <v>4121</v>
      </c>
      <c r="E412" s="263" t="s">
        <v>4121</v>
      </c>
      <c r="F412" s="263" t="s">
        <v>4121</v>
      </c>
      <c r="G412" s="263" t="s">
        <v>4121</v>
      </c>
      <c r="H412" s="263" t="s">
        <v>4121</v>
      </c>
      <c r="I412" s="263" t="s">
        <v>4121</v>
      </c>
      <c r="J412" s="263" t="s">
        <v>4121</v>
      </c>
      <c r="K412" s="263" t="s">
        <v>4121</v>
      </c>
      <c r="L412" s="263" t="s">
        <v>4121</v>
      </c>
      <c r="M412" s="263" t="s">
        <v>4121</v>
      </c>
      <c r="N412" s="263" t="s">
        <v>4121</v>
      </c>
      <c r="O412" s="263" t="s">
        <v>4121</v>
      </c>
      <c r="P412" s="263" t="s">
        <v>4121</v>
      </c>
      <c r="Q412" s="263" t="s">
        <v>4121</v>
      </c>
      <c r="R412" s="263" t="s">
        <v>4121</v>
      </c>
      <c r="S412" s="263" t="s">
        <v>4121</v>
      </c>
      <c r="T412" s="263" t="s">
        <v>4121</v>
      </c>
      <c r="U412" s="263" t="s">
        <v>4121</v>
      </c>
      <c r="V412" s="263" t="s">
        <v>4121</v>
      </c>
      <c r="W412" s="263" t="s">
        <v>4121</v>
      </c>
      <c r="X412" s="263" t="s">
        <v>4121</v>
      </c>
      <c r="Y412" s="263" t="s">
        <v>4121</v>
      </c>
      <c r="Z412" s="263" t="s">
        <v>4121</v>
      </c>
      <c r="AA412" s="263" t="s">
        <v>4121</v>
      </c>
    </row>
    <row r="413" spans="1:27" x14ac:dyDescent="0.3">
      <c r="A413" s="263">
        <v>517148</v>
      </c>
      <c r="B413" s="268" t="s">
        <v>918</v>
      </c>
      <c r="C413" s="263" t="s">
        <v>4121</v>
      </c>
      <c r="D413" s="263" t="s">
        <v>4121</v>
      </c>
      <c r="E413" s="263" t="s">
        <v>4121</v>
      </c>
      <c r="F413" s="263" t="s">
        <v>4121</v>
      </c>
      <c r="G413" s="263" t="s">
        <v>4121</v>
      </c>
      <c r="H413" s="263" t="s">
        <v>4121</v>
      </c>
      <c r="I413" s="263" t="s">
        <v>4121</v>
      </c>
      <c r="J413" s="263" t="s">
        <v>4121</v>
      </c>
      <c r="K413" s="263" t="s">
        <v>4121</v>
      </c>
      <c r="L413" s="263" t="s">
        <v>4121</v>
      </c>
      <c r="M413" s="263" t="s">
        <v>4121</v>
      </c>
      <c r="N413" s="263" t="s">
        <v>4121</v>
      </c>
      <c r="O413" s="263" t="s">
        <v>4121</v>
      </c>
      <c r="P413" s="263" t="s">
        <v>4121</v>
      </c>
      <c r="Q413" s="263" t="s">
        <v>4121</v>
      </c>
      <c r="R413" s="263" t="s">
        <v>4121</v>
      </c>
      <c r="S413" s="263" t="s">
        <v>4121</v>
      </c>
      <c r="T413" s="263" t="s">
        <v>4121</v>
      </c>
      <c r="U413" s="263" t="s">
        <v>4121</v>
      </c>
      <c r="V413" s="263" t="s">
        <v>4121</v>
      </c>
      <c r="W413" s="263" t="s">
        <v>4121</v>
      </c>
      <c r="X413" s="263" t="s">
        <v>4121</v>
      </c>
      <c r="Y413" s="263" t="s">
        <v>4121</v>
      </c>
      <c r="Z413" s="263" t="s">
        <v>4121</v>
      </c>
      <c r="AA413" s="263" t="s">
        <v>4121</v>
      </c>
    </row>
    <row r="414" spans="1:27" x14ac:dyDescent="0.3">
      <c r="A414" s="263">
        <v>517401</v>
      </c>
      <c r="B414" s="268" t="s">
        <v>918</v>
      </c>
      <c r="C414" s="263" t="s">
        <v>4121</v>
      </c>
      <c r="D414" s="263" t="s">
        <v>4121</v>
      </c>
      <c r="E414" s="263" t="s">
        <v>4121</v>
      </c>
      <c r="F414" s="263" t="s">
        <v>4121</v>
      </c>
      <c r="G414" s="263" t="s">
        <v>4121</v>
      </c>
      <c r="H414" s="263" t="s">
        <v>4121</v>
      </c>
      <c r="I414" s="263" t="s">
        <v>4121</v>
      </c>
      <c r="J414" s="263" t="s">
        <v>4121</v>
      </c>
      <c r="K414" s="263" t="s">
        <v>4121</v>
      </c>
      <c r="L414" s="263" t="s">
        <v>4121</v>
      </c>
      <c r="M414" s="263" t="s">
        <v>4121</v>
      </c>
      <c r="N414" s="263" t="s">
        <v>4121</v>
      </c>
      <c r="O414" s="263" t="s">
        <v>4121</v>
      </c>
      <c r="P414" s="263" t="s">
        <v>4121</v>
      </c>
      <c r="Q414" s="263" t="s">
        <v>4121</v>
      </c>
      <c r="R414" s="263" t="s">
        <v>4121</v>
      </c>
      <c r="S414" s="263" t="s">
        <v>4121</v>
      </c>
      <c r="T414" s="263" t="s">
        <v>4121</v>
      </c>
      <c r="U414" s="263" t="s">
        <v>4121</v>
      </c>
      <c r="V414" s="263" t="s">
        <v>4121</v>
      </c>
      <c r="W414" s="263" t="s">
        <v>4121</v>
      </c>
      <c r="X414" s="263" t="s">
        <v>4121</v>
      </c>
      <c r="Y414" s="263" t="s">
        <v>4121</v>
      </c>
      <c r="Z414" s="263" t="s">
        <v>4121</v>
      </c>
      <c r="AA414" s="263" t="s">
        <v>4121</v>
      </c>
    </row>
    <row r="415" spans="1:27" x14ac:dyDescent="0.3">
      <c r="A415" s="263">
        <v>517462</v>
      </c>
      <c r="B415" s="268" t="s">
        <v>918</v>
      </c>
      <c r="C415" s="263" t="s">
        <v>4121</v>
      </c>
      <c r="D415" s="263" t="s">
        <v>4121</v>
      </c>
      <c r="E415" s="263" t="s">
        <v>4121</v>
      </c>
      <c r="F415" s="263" t="s">
        <v>4121</v>
      </c>
      <c r="G415" s="263" t="s">
        <v>4121</v>
      </c>
      <c r="H415" s="263" t="s">
        <v>4121</v>
      </c>
      <c r="I415" s="263" t="s">
        <v>4121</v>
      </c>
      <c r="J415" s="263" t="s">
        <v>4121</v>
      </c>
      <c r="K415" s="263" t="s">
        <v>4121</v>
      </c>
      <c r="L415" s="263" t="s">
        <v>4121</v>
      </c>
      <c r="M415" s="263" t="s">
        <v>4121</v>
      </c>
      <c r="N415" s="263" t="s">
        <v>4121</v>
      </c>
      <c r="O415" s="263" t="s">
        <v>4121</v>
      </c>
      <c r="P415" s="263" t="s">
        <v>4121</v>
      </c>
      <c r="Q415" s="263" t="s">
        <v>4121</v>
      </c>
      <c r="R415" s="263" t="s">
        <v>4121</v>
      </c>
      <c r="S415" s="263" t="s">
        <v>4121</v>
      </c>
      <c r="T415" s="263" t="s">
        <v>4121</v>
      </c>
      <c r="U415" s="263" t="s">
        <v>4121</v>
      </c>
      <c r="V415" s="263" t="s">
        <v>4121</v>
      </c>
      <c r="W415" s="263" t="s">
        <v>4121</v>
      </c>
      <c r="X415" s="263" t="s">
        <v>4121</v>
      </c>
      <c r="Y415" s="263" t="s">
        <v>4121</v>
      </c>
      <c r="Z415" s="263" t="s">
        <v>4121</v>
      </c>
      <c r="AA415" s="263" t="s">
        <v>4121</v>
      </c>
    </row>
    <row r="416" spans="1:27" x14ac:dyDescent="0.3">
      <c r="A416" s="263">
        <v>517629</v>
      </c>
      <c r="B416" s="268" t="s">
        <v>918</v>
      </c>
      <c r="C416" s="263" t="s">
        <v>4121</v>
      </c>
      <c r="D416" s="263" t="s">
        <v>4121</v>
      </c>
      <c r="E416" s="263" t="s">
        <v>4121</v>
      </c>
      <c r="F416" s="263" t="s">
        <v>4121</v>
      </c>
      <c r="G416" s="263" t="s">
        <v>4121</v>
      </c>
      <c r="H416" s="263" t="s">
        <v>4121</v>
      </c>
      <c r="I416" s="263" t="s">
        <v>4121</v>
      </c>
      <c r="J416" s="263" t="s">
        <v>4121</v>
      </c>
      <c r="K416" s="263" t="s">
        <v>4121</v>
      </c>
      <c r="L416" s="263" t="s">
        <v>4121</v>
      </c>
      <c r="M416" s="263" t="s">
        <v>4121</v>
      </c>
      <c r="N416" s="263" t="s">
        <v>4121</v>
      </c>
      <c r="O416" s="263" t="s">
        <v>4121</v>
      </c>
      <c r="P416" s="263" t="s">
        <v>4121</v>
      </c>
      <c r="Q416" s="263" t="s">
        <v>4121</v>
      </c>
      <c r="R416" s="263" t="s">
        <v>4121</v>
      </c>
      <c r="S416" s="263" t="s">
        <v>4121</v>
      </c>
      <c r="T416" s="263" t="s">
        <v>4121</v>
      </c>
      <c r="U416" s="263" t="s">
        <v>4121</v>
      </c>
      <c r="V416" s="263" t="s">
        <v>4121</v>
      </c>
      <c r="W416" s="263" t="s">
        <v>4121</v>
      </c>
      <c r="X416" s="263" t="s">
        <v>4121</v>
      </c>
      <c r="Y416" s="263" t="s">
        <v>4121</v>
      </c>
      <c r="Z416" s="263" t="s">
        <v>4121</v>
      </c>
      <c r="AA416" s="263" t="s">
        <v>4121</v>
      </c>
    </row>
    <row r="417" spans="1:27" x14ac:dyDescent="0.3">
      <c r="A417" s="263">
        <v>517707</v>
      </c>
      <c r="B417" s="268" t="s">
        <v>918</v>
      </c>
      <c r="C417" s="263" t="s">
        <v>4121</v>
      </c>
      <c r="D417" s="263" t="s">
        <v>4121</v>
      </c>
      <c r="E417" s="263" t="s">
        <v>4121</v>
      </c>
      <c r="F417" s="263" t="s">
        <v>4121</v>
      </c>
      <c r="G417" s="263" t="s">
        <v>4121</v>
      </c>
      <c r="H417" s="263" t="s">
        <v>4121</v>
      </c>
      <c r="I417" s="263" t="s">
        <v>4121</v>
      </c>
      <c r="J417" s="263" t="s">
        <v>4121</v>
      </c>
      <c r="K417" s="263" t="s">
        <v>4121</v>
      </c>
      <c r="L417" s="263" t="s">
        <v>4121</v>
      </c>
      <c r="M417" s="263" t="s">
        <v>4121</v>
      </c>
      <c r="N417" s="263" t="s">
        <v>4121</v>
      </c>
      <c r="O417" s="263" t="s">
        <v>4121</v>
      </c>
      <c r="P417" s="263" t="s">
        <v>4121</v>
      </c>
      <c r="Q417" s="263" t="s">
        <v>4121</v>
      </c>
      <c r="R417" s="263" t="s">
        <v>4121</v>
      </c>
      <c r="S417" s="263" t="s">
        <v>4121</v>
      </c>
      <c r="T417" s="263" t="s">
        <v>4121</v>
      </c>
      <c r="U417" s="263" t="s">
        <v>4121</v>
      </c>
      <c r="V417" s="263" t="s">
        <v>4121</v>
      </c>
      <c r="W417" s="263" t="s">
        <v>4121</v>
      </c>
      <c r="X417" s="263" t="s">
        <v>4121</v>
      </c>
      <c r="Y417" s="263" t="s">
        <v>4121</v>
      </c>
      <c r="Z417" s="263" t="s">
        <v>4121</v>
      </c>
      <c r="AA417" s="263" t="s">
        <v>4121</v>
      </c>
    </row>
    <row r="418" spans="1:27" x14ac:dyDescent="0.3">
      <c r="A418" s="263">
        <v>517776</v>
      </c>
      <c r="B418" s="268" t="s">
        <v>918</v>
      </c>
      <c r="C418" s="263" t="s">
        <v>4121</v>
      </c>
      <c r="D418" s="263" t="s">
        <v>4121</v>
      </c>
      <c r="E418" s="263" t="s">
        <v>4121</v>
      </c>
      <c r="F418" s="263" t="s">
        <v>4121</v>
      </c>
      <c r="G418" s="263" t="s">
        <v>4121</v>
      </c>
      <c r="H418" s="263" t="s">
        <v>4121</v>
      </c>
      <c r="I418" s="263" t="s">
        <v>4121</v>
      </c>
      <c r="J418" s="263" t="s">
        <v>4121</v>
      </c>
      <c r="K418" s="263" t="s">
        <v>4121</v>
      </c>
      <c r="L418" s="263" t="s">
        <v>4121</v>
      </c>
      <c r="M418" s="263" t="s">
        <v>4121</v>
      </c>
      <c r="N418" s="263" t="s">
        <v>4121</v>
      </c>
      <c r="O418" s="263" t="s">
        <v>4121</v>
      </c>
      <c r="P418" s="263" t="s">
        <v>4121</v>
      </c>
      <c r="Q418" s="263" t="s">
        <v>4121</v>
      </c>
      <c r="R418" s="263" t="s">
        <v>4121</v>
      </c>
      <c r="S418" s="263" t="s">
        <v>4121</v>
      </c>
      <c r="T418" s="263" t="s">
        <v>4121</v>
      </c>
      <c r="U418" s="263" t="s">
        <v>4121</v>
      </c>
      <c r="V418" s="263" t="s">
        <v>4121</v>
      </c>
      <c r="W418" s="263" t="s">
        <v>4121</v>
      </c>
      <c r="X418" s="263" t="s">
        <v>4121</v>
      </c>
      <c r="Y418" s="263" t="s">
        <v>4121</v>
      </c>
      <c r="Z418" s="263" t="s">
        <v>4121</v>
      </c>
      <c r="AA418" s="263" t="s">
        <v>4121</v>
      </c>
    </row>
    <row r="419" spans="1:27" x14ac:dyDescent="0.3">
      <c r="A419" s="263">
        <v>518070</v>
      </c>
      <c r="B419" s="268" t="s">
        <v>918</v>
      </c>
      <c r="C419" s="263" t="s">
        <v>4121</v>
      </c>
      <c r="D419" s="263" t="s">
        <v>4121</v>
      </c>
      <c r="E419" s="263" t="s">
        <v>4121</v>
      </c>
      <c r="F419" s="263" t="s">
        <v>4121</v>
      </c>
      <c r="G419" s="263" t="s">
        <v>4121</v>
      </c>
      <c r="H419" s="263" t="s">
        <v>4121</v>
      </c>
      <c r="I419" s="263" t="s">
        <v>4121</v>
      </c>
      <c r="J419" s="263" t="s">
        <v>4121</v>
      </c>
      <c r="K419" s="263" t="s">
        <v>4121</v>
      </c>
      <c r="L419" s="263" t="s">
        <v>4121</v>
      </c>
      <c r="M419" s="263" t="s">
        <v>4121</v>
      </c>
      <c r="N419" s="263" t="s">
        <v>4121</v>
      </c>
      <c r="O419" s="263" t="s">
        <v>4121</v>
      </c>
      <c r="P419" s="263" t="s">
        <v>4121</v>
      </c>
      <c r="Q419" s="263" t="s">
        <v>4121</v>
      </c>
      <c r="R419" s="263" t="s">
        <v>4121</v>
      </c>
      <c r="S419" s="263" t="s">
        <v>4121</v>
      </c>
      <c r="T419" s="263" t="s">
        <v>4121</v>
      </c>
      <c r="U419" s="263" t="s">
        <v>4121</v>
      </c>
      <c r="V419" s="263" t="s">
        <v>4121</v>
      </c>
      <c r="W419" s="263" t="s">
        <v>4121</v>
      </c>
      <c r="X419" s="263" t="s">
        <v>4121</v>
      </c>
      <c r="Y419" s="263" t="s">
        <v>4121</v>
      </c>
      <c r="Z419" s="263" t="s">
        <v>4121</v>
      </c>
      <c r="AA419" s="263" t="s">
        <v>4121</v>
      </c>
    </row>
    <row r="420" spans="1:27" x14ac:dyDescent="0.3">
      <c r="A420" s="263">
        <v>518101</v>
      </c>
      <c r="B420" s="268" t="s">
        <v>918</v>
      </c>
      <c r="C420" s="263" t="s">
        <v>4121</v>
      </c>
      <c r="D420" s="263" t="s">
        <v>4121</v>
      </c>
      <c r="E420" s="263" t="s">
        <v>4121</v>
      </c>
      <c r="F420" s="263" t="s">
        <v>4121</v>
      </c>
      <c r="G420" s="263" t="s">
        <v>4121</v>
      </c>
      <c r="H420" s="263" t="s">
        <v>4121</v>
      </c>
      <c r="I420" s="263" t="s">
        <v>4121</v>
      </c>
      <c r="J420" s="263" t="s">
        <v>4121</v>
      </c>
      <c r="K420" s="263" t="s">
        <v>4121</v>
      </c>
      <c r="L420" s="263" t="s">
        <v>4121</v>
      </c>
      <c r="M420" s="263" t="s">
        <v>4121</v>
      </c>
      <c r="N420" s="263" t="s">
        <v>4121</v>
      </c>
      <c r="O420" s="263" t="s">
        <v>4121</v>
      </c>
      <c r="P420" s="263" t="s">
        <v>4121</v>
      </c>
      <c r="Q420" s="263" t="s">
        <v>4121</v>
      </c>
      <c r="R420" s="263" t="s">
        <v>4121</v>
      </c>
      <c r="S420" s="263" t="s">
        <v>4121</v>
      </c>
      <c r="T420" s="263" t="s">
        <v>4121</v>
      </c>
      <c r="U420" s="263" t="s">
        <v>4121</v>
      </c>
      <c r="V420" s="263" t="s">
        <v>4121</v>
      </c>
      <c r="W420" s="263" t="s">
        <v>4121</v>
      </c>
      <c r="X420" s="263" t="s">
        <v>4121</v>
      </c>
      <c r="Y420" s="263" t="s">
        <v>4121</v>
      </c>
      <c r="Z420" s="263" t="s">
        <v>4121</v>
      </c>
      <c r="AA420" s="263" t="s">
        <v>4121</v>
      </c>
    </row>
    <row r="421" spans="1:27" x14ac:dyDescent="0.3">
      <c r="A421" s="263">
        <v>518354</v>
      </c>
      <c r="B421" s="268" t="s">
        <v>918</v>
      </c>
      <c r="C421" s="263" t="s">
        <v>4121</v>
      </c>
      <c r="D421" s="263" t="s">
        <v>4121</v>
      </c>
      <c r="E421" s="263" t="s">
        <v>4121</v>
      </c>
      <c r="F421" s="263" t="s">
        <v>4121</v>
      </c>
      <c r="G421" s="263" t="s">
        <v>4121</v>
      </c>
      <c r="H421" s="263" t="s">
        <v>4121</v>
      </c>
      <c r="I421" s="263" t="s">
        <v>4121</v>
      </c>
      <c r="J421" s="263" t="s">
        <v>4121</v>
      </c>
      <c r="K421" s="263" t="s">
        <v>4121</v>
      </c>
      <c r="L421" s="263" t="s">
        <v>4121</v>
      </c>
      <c r="M421" s="263" t="s">
        <v>4121</v>
      </c>
      <c r="N421" s="263" t="s">
        <v>4121</v>
      </c>
      <c r="O421" s="263" t="s">
        <v>4121</v>
      </c>
      <c r="P421" s="263" t="s">
        <v>4121</v>
      </c>
      <c r="Q421" s="263" t="s">
        <v>4121</v>
      </c>
      <c r="R421" s="263" t="s">
        <v>4121</v>
      </c>
      <c r="S421" s="263" t="s">
        <v>4121</v>
      </c>
      <c r="T421" s="263" t="s">
        <v>4121</v>
      </c>
      <c r="U421" s="263" t="s">
        <v>4121</v>
      </c>
      <c r="V421" s="263" t="s">
        <v>4121</v>
      </c>
      <c r="W421" s="263" t="s">
        <v>4121</v>
      </c>
      <c r="X421" s="263" t="s">
        <v>4121</v>
      </c>
      <c r="Y421" s="263" t="s">
        <v>4121</v>
      </c>
      <c r="Z421" s="263" t="s">
        <v>4121</v>
      </c>
      <c r="AA421" s="263" t="s">
        <v>4121</v>
      </c>
    </row>
    <row r="422" spans="1:27" x14ac:dyDescent="0.3">
      <c r="A422" s="263">
        <v>519216</v>
      </c>
      <c r="B422" s="268" t="s">
        <v>918</v>
      </c>
      <c r="C422" s="263" t="s">
        <v>4121</v>
      </c>
      <c r="D422" s="263" t="s">
        <v>4121</v>
      </c>
      <c r="E422" s="263" t="s">
        <v>4121</v>
      </c>
      <c r="F422" s="263" t="s">
        <v>4121</v>
      </c>
      <c r="G422" s="263" t="s">
        <v>4121</v>
      </c>
      <c r="H422" s="263" t="s">
        <v>4121</v>
      </c>
      <c r="I422" s="263" t="s">
        <v>4121</v>
      </c>
      <c r="J422" s="263" t="s">
        <v>4121</v>
      </c>
      <c r="K422" s="263" t="s">
        <v>4121</v>
      </c>
      <c r="L422" s="263" t="s">
        <v>4121</v>
      </c>
      <c r="M422" s="263" t="s">
        <v>4121</v>
      </c>
      <c r="N422" s="263" t="s">
        <v>4121</v>
      </c>
      <c r="O422" s="263" t="s">
        <v>4121</v>
      </c>
      <c r="P422" s="263" t="s">
        <v>4121</v>
      </c>
      <c r="Q422" s="263" t="s">
        <v>4121</v>
      </c>
      <c r="R422" s="263" t="s">
        <v>4121</v>
      </c>
      <c r="S422" s="263" t="s">
        <v>4121</v>
      </c>
      <c r="T422" s="263" t="s">
        <v>4121</v>
      </c>
      <c r="U422" s="263" t="s">
        <v>4121</v>
      </c>
      <c r="V422" s="263" t="s">
        <v>4121</v>
      </c>
      <c r="W422" s="263" t="s">
        <v>4121</v>
      </c>
      <c r="X422" s="263" t="s">
        <v>4121</v>
      </c>
      <c r="Y422" s="263" t="s">
        <v>4121</v>
      </c>
      <c r="Z422" s="263" t="s">
        <v>4121</v>
      </c>
      <c r="AA422" s="263" t="s">
        <v>4121</v>
      </c>
    </row>
    <row r="423" spans="1:27" x14ac:dyDescent="0.3">
      <c r="A423" s="263">
        <v>519324</v>
      </c>
      <c r="B423" s="268" t="s">
        <v>918</v>
      </c>
      <c r="C423" s="263" t="s">
        <v>4121</v>
      </c>
      <c r="D423" s="263" t="s">
        <v>4121</v>
      </c>
      <c r="E423" s="263" t="s">
        <v>4121</v>
      </c>
      <c r="F423" s="263" t="s">
        <v>4121</v>
      </c>
      <c r="G423" s="263" t="s">
        <v>4121</v>
      </c>
      <c r="H423" s="263" t="s">
        <v>4121</v>
      </c>
      <c r="I423" s="263" t="s">
        <v>4121</v>
      </c>
      <c r="J423" s="263" t="s">
        <v>4121</v>
      </c>
      <c r="K423" s="263" t="s">
        <v>4121</v>
      </c>
      <c r="L423" s="263" t="s">
        <v>4121</v>
      </c>
      <c r="M423" s="263" t="s">
        <v>4121</v>
      </c>
      <c r="N423" s="263" t="s">
        <v>4121</v>
      </c>
      <c r="O423" s="263" t="s">
        <v>4121</v>
      </c>
      <c r="P423" s="263" t="s">
        <v>4121</v>
      </c>
      <c r="Q423" s="263" t="s">
        <v>4121</v>
      </c>
      <c r="R423" s="263" t="s">
        <v>4121</v>
      </c>
      <c r="S423" s="263" t="s">
        <v>4121</v>
      </c>
      <c r="T423" s="263" t="s">
        <v>4121</v>
      </c>
      <c r="U423" s="263" t="s">
        <v>4121</v>
      </c>
      <c r="V423" s="263" t="s">
        <v>4121</v>
      </c>
      <c r="W423" s="263" t="s">
        <v>4121</v>
      </c>
      <c r="X423" s="263" t="s">
        <v>4121</v>
      </c>
      <c r="Y423" s="263" t="s">
        <v>4121</v>
      </c>
      <c r="Z423" s="263" t="s">
        <v>4121</v>
      </c>
      <c r="AA423" s="263" t="s">
        <v>4121</v>
      </c>
    </row>
    <row r="424" spans="1:27" x14ac:dyDescent="0.3">
      <c r="A424" s="263">
        <v>519389</v>
      </c>
      <c r="B424" s="268" t="s">
        <v>918</v>
      </c>
      <c r="C424" s="263" t="s">
        <v>4121</v>
      </c>
      <c r="D424" s="263" t="s">
        <v>4121</v>
      </c>
      <c r="E424" s="263" t="s">
        <v>4121</v>
      </c>
      <c r="F424" s="263" t="s">
        <v>4121</v>
      </c>
      <c r="G424" s="263" t="s">
        <v>4121</v>
      </c>
      <c r="H424" s="263" t="s">
        <v>4121</v>
      </c>
      <c r="I424" s="263" t="s">
        <v>4121</v>
      </c>
      <c r="J424" s="263" t="s">
        <v>4121</v>
      </c>
      <c r="K424" s="263" t="s">
        <v>4121</v>
      </c>
      <c r="L424" s="263" t="s">
        <v>4121</v>
      </c>
      <c r="M424" s="263" t="s">
        <v>4121</v>
      </c>
      <c r="N424" s="263" t="s">
        <v>4121</v>
      </c>
      <c r="O424" s="263" t="s">
        <v>4121</v>
      </c>
      <c r="P424" s="263" t="s">
        <v>4121</v>
      </c>
      <c r="Q424" s="263" t="s">
        <v>4121</v>
      </c>
      <c r="R424" s="263" t="s">
        <v>4121</v>
      </c>
      <c r="S424" s="263" t="s">
        <v>4121</v>
      </c>
      <c r="T424" s="263" t="s">
        <v>4121</v>
      </c>
      <c r="U424" s="263" t="s">
        <v>4121</v>
      </c>
      <c r="V424" s="263" t="s">
        <v>4121</v>
      </c>
      <c r="W424" s="263" t="s">
        <v>4121</v>
      </c>
      <c r="X424" s="263" t="s">
        <v>4121</v>
      </c>
      <c r="Y424" s="263" t="s">
        <v>4121</v>
      </c>
      <c r="Z424" s="263" t="s">
        <v>4121</v>
      </c>
      <c r="AA424" s="263" t="s">
        <v>4121</v>
      </c>
    </row>
    <row r="425" spans="1:27" x14ac:dyDescent="0.3">
      <c r="A425" s="263">
        <v>519438</v>
      </c>
      <c r="B425" s="268" t="s">
        <v>918</v>
      </c>
      <c r="C425" s="263" t="s">
        <v>4121</v>
      </c>
      <c r="D425" s="263" t="s">
        <v>4121</v>
      </c>
      <c r="E425" s="263" t="s">
        <v>4121</v>
      </c>
      <c r="F425" s="263" t="s">
        <v>4121</v>
      </c>
      <c r="G425" s="263" t="s">
        <v>4121</v>
      </c>
      <c r="H425" s="263" t="s">
        <v>4121</v>
      </c>
      <c r="I425" s="263" t="s">
        <v>4121</v>
      </c>
      <c r="J425" s="263" t="s">
        <v>4121</v>
      </c>
      <c r="K425" s="263" t="s">
        <v>4121</v>
      </c>
      <c r="L425" s="263" t="s">
        <v>4121</v>
      </c>
      <c r="M425" s="263" t="s">
        <v>4121</v>
      </c>
      <c r="N425" s="263" t="s">
        <v>4121</v>
      </c>
      <c r="O425" s="263" t="s">
        <v>4121</v>
      </c>
      <c r="P425" s="263" t="s">
        <v>4121</v>
      </c>
      <c r="Q425" s="263" t="s">
        <v>4121</v>
      </c>
      <c r="R425" s="263" t="s">
        <v>4121</v>
      </c>
      <c r="S425" s="263" t="s">
        <v>4121</v>
      </c>
      <c r="T425" s="263" t="s">
        <v>4121</v>
      </c>
      <c r="U425" s="263" t="s">
        <v>4121</v>
      </c>
      <c r="V425" s="263" t="s">
        <v>4121</v>
      </c>
      <c r="W425" s="263" t="s">
        <v>4121</v>
      </c>
      <c r="X425" s="263" t="s">
        <v>4121</v>
      </c>
      <c r="Y425" s="263" t="s">
        <v>4121</v>
      </c>
      <c r="Z425" s="263" t="s">
        <v>4121</v>
      </c>
      <c r="AA425" s="263" t="s">
        <v>4121</v>
      </c>
    </row>
    <row r="426" spans="1:27" x14ac:dyDescent="0.3">
      <c r="A426" s="263">
        <v>519681</v>
      </c>
      <c r="B426" s="268" t="s">
        <v>918</v>
      </c>
      <c r="C426" s="263" t="s">
        <v>4121</v>
      </c>
      <c r="D426" s="263" t="s">
        <v>4121</v>
      </c>
      <c r="E426" s="263" t="s">
        <v>4121</v>
      </c>
      <c r="F426" s="263" t="s">
        <v>4121</v>
      </c>
      <c r="G426" s="263" t="s">
        <v>4121</v>
      </c>
      <c r="H426" s="263" t="s">
        <v>4121</v>
      </c>
      <c r="I426" s="263" t="s">
        <v>4121</v>
      </c>
      <c r="J426" s="263" t="s">
        <v>4121</v>
      </c>
      <c r="K426" s="263" t="s">
        <v>4121</v>
      </c>
      <c r="L426" s="263" t="s">
        <v>4121</v>
      </c>
      <c r="M426" s="263" t="s">
        <v>4121</v>
      </c>
      <c r="N426" s="263" t="s">
        <v>4121</v>
      </c>
      <c r="O426" s="263" t="s">
        <v>4121</v>
      </c>
      <c r="P426" s="263" t="s">
        <v>4121</v>
      </c>
      <c r="Q426" s="263" t="s">
        <v>4121</v>
      </c>
      <c r="R426" s="263" t="s">
        <v>4121</v>
      </c>
      <c r="S426" s="263" t="s">
        <v>4121</v>
      </c>
      <c r="T426" s="263" t="s">
        <v>4121</v>
      </c>
      <c r="U426" s="263" t="s">
        <v>4121</v>
      </c>
      <c r="V426" s="263" t="s">
        <v>4121</v>
      </c>
      <c r="W426" s="263" t="s">
        <v>4121</v>
      </c>
      <c r="X426" s="263" t="s">
        <v>4121</v>
      </c>
      <c r="Y426" s="263" t="s">
        <v>4121</v>
      </c>
      <c r="Z426" s="263" t="s">
        <v>4121</v>
      </c>
      <c r="AA426" s="263" t="s">
        <v>4121</v>
      </c>
    </row>
    <row r="427" spans="1:27" x14ac:dyDescent="0.3">
      <c r="A427" s="263">
        <v>520067</v>
      </c>
      <c r="B427" s="268" t="s">
        <v>918</v>
      </c>
      <c r="C427" s="263" t="s">
        <v>4121</v>
      </c>
      <c r="D427" s="263" t="s">
        <v>4121</v>
      </c>
      <c r="E427" s="263" t="s">
        <v>4121</v>
      </c>
      <c r="F427" s="263" t="s">
        <v>4121</v>
      </c>
      <c r="G427" s="263" t="s">
        <v>4121</v>
      </c>
      <c r="H427" s="263" t="s">
        <v>4121</v>
      </c>
      <c r="I427" s="263" t="s">
        <v>4121</v>
      </c>
      <c r="J427" s="263" t="s">
        <v>4121</v>
      </c>
      <c r="K427" s="263" t="s">
        <v>4121</v>
      </c>
      <c r="L427" s="263" t="s">
        <v>4121</v>
      </c>
      <c r="M427" s="263" t="s">
        <v>4121</v>
      </c>
      <c r="N427" s="263" t="s">
        <v>4121</v>
      </c>
      <c r="O427" s="263" t="s">
        <v>4121</v>
      </c>
      <c r="P427" s="263" t="s">
        <v>4121</v>
      </c>
      <c r="Q427" s="263" t="s">
        <v>4121</v>
      </c>
      <c r="R427" s="263" t="s">
        <v>4121</v>
      </c>
      <c r="S427" s="263" t="s">
        <v>4121</v>
      </c>
      <c r="T427" s="263" t="s">
        <v>4121</v>
      </c>
      <c r="U427" s="263" t="s">
        <v>4121</v>
      </c>
      <c r="V427" s="263" t="s">
        <v>4121</v>
      </c>
      <c r="W427" s="263" t="s">
        <v>4121</v>
      </c>
      <c r="X427" s="263" t="s">
        <v>4121</v>
      </c>
      <c r="Y427" s="263" t="s">
        <v>4121</v>
      </c>
      <c r="Z427" s="263" t="s">
        <v>4121</v>
      </c>
      <c r="AA427" s="263" t="s">
        <v>4121</v>
      </c>
    </row>
    <row r="428" spans="1:27" x14ac:dyDescent="0.3">
      <c r="A428" s="263">
        <v>520229</v>
      </c>
      <c r="B428" s="268" t="s">
        <v>918</v>
      </c>
      <c r="C428" s="263" t="s">
        <v>4121</v>
      </c>
      <c r="D428" s="263" t="s">
        <v>4121</v>
      </c>
      <c r="E428" s="263" t="s">
        <v>4121</v>
      </c>
      <c r="F428" s="263" t="s">
        <v>4121</v>
      </c>
      <c r="G428" s="263" t="s">
        <v>4121</v>
      </c>
      <c r="H428" s="263" t="s">
        <v>4121</v>
      </c>
      <c r="I428" s="263" t="s">
        <v>4121</v>
      </c>
      <c r="J428" s="263" t="s">
        <v>4121</v>
      </c>
      <c r="K428" s="263" t="s">
        <v>4121</v>
      </c>
      <c r="L428" s="263" t="s">
        <v>4121</v>
      </c>
      <c r="M428" s="263" t="s">
        <v>4121</v>
      </c>
      <c r="N428" s="263" t="s">
        <v>4121</v>
      </c>
      <c r="O428" s="263" t="s">
        <v>4121</v>
      </c>
      <c r="P428" s="263" t="s">
        <v>4121</v>
      </c>
      <c r="Q428" s="263" t="s">
        <v>4121</v>
      </c>
      <c r="R428" s="263" t="s">
        <v>4121</v>
      </c>
      <c r="S428" s="263" t="s">
        <v>4121</v>
      </c>
      <c r="T428" s="263" t="s">
        <v>4121</v>
      </c>
      <c r="U428" s="263" t="s">
        <v>4121</v>
      </c>
      <c r="V428" s="263" t="s">
        <v>4121</v>
      </c>
      <c r="W428" s="263" t="s">
        <v>4121</v>
      </c>
      <c r="X428" s="263" t="s">
        <v>4121</v>
      </c>
      <c r="Y428" s="263" t="s">
        <v>4121</v>
      </c>
      <c r="Z428" s="263" t="s">
        <v>4121</v>
      </c>
      <c r="AA428" s="263" t="s">
        <v>4121</v>
      </c>
    </row>
    <row r="429" spans="1:27" x14ac:dyDescent="0.3">
      <c r="A429" s="263">
        <v>520367</v>
      </c>
      <c r="B429" s="268" t="s">
        <v>918</v>
      </c>
      <c r="C429" s="263" t="s">
        <v>4121</v>
      </c>
      <c r="D429" s="263" t="s">
        <v>4121</v>
      </c>
      <c r="E429" s="263" t="s">
        <v>4121</v>
      </c>
      <c r="F429" s="263" t="s">
        <v>4121</v>
      </c>
      <c r="G429" s="263" t="s">
        <v>4121</v>
      </c>
      <c r="H429" s="263" t="s">
        <v>4121</v>
      </c>
      <c r="I429" s="263" t="s">
        <v>4121</v>
      </c>
      <c r="J429" s="263" t="s">
        <v>4121</v>
      </c>
      <c r="K429" s="263" t="s">
        <v>4121</v>
      </c>
      <c r="L429" s="263" t="s">
        <v>4121</v>
      </c>
      <c r="M429" s="263" t="s">
        <v>4121</v>
      </c>
      <c r="N429" s="263" t="s">
        <v>4121</v>
      </c>
      <c r="O429" s="263" t="s">
        <v>4121</v>
      </c>
      <c r="P429" s="263" t="s">
        <v>4121</v>
      </c>
      <c r="Q429" s="263" t="s">
        <v>4121</v>
      </c>
      <c r="R429" s="263" t="s">
        <v>4121</v>
      </c>
      <c r="S429" s="263" t="s">
        <v>4121</v>
      </c>
      <c r="T429" s="263" t="s">
        <v>4121</v>
      </c>
      <c r="U429" s="263" t="s">
        <v>4121</v>
      </c>
      <c r="V429" s="263" t="s">
        <v>4121</v>
      </c>
      <c r="W429" s="263" t="s">
        <v>4121</v>
      </c>
      <c r="X429" s="263" t="s">
        <v>4121</v>
      </c>
      <c r="Y429" s="263" t="s">
        <v>4121</v>
      </c>
      <c r="Z429" s="263" t="s">
        <v>4121</v>
      </c>
      <c r="AA429" s="263" t="s">
        <v>4121</v>
      </c>
    </row>
    <row r="430" spans="1:27" x14ac:dyDescent="0.3">
      <c r="A430" s="263">
        <v>520966</v>
      </c>
      <c r="B430" s="268" t="s">
        <v>918</v>
      </c>
      <c r="C430" s="263" t="s">
        <v>4121</v>
      </c>
      <c r="D430" s="263" t="s">
        <v>4121</v>
      </c>
      <c r="E430" s="263" t="s">
        <v>4121</v>
      </c>
      <c r="F430" s="263" t="s">
        <v>4121</v>
      </c>
      <c r="G430" s="263" t="s">
        <v>4121</v>
      </c>
      <c r="H430" s="263" t="s">
        <v>4121</v>
      </c>
      <c r="I430" s="263" t="s">
        <v>4121</v>
      </c>
      <c r="J430" s="263" t="s">
        <v>4121</v>
      </c>
      <c r="K430" s="263" t="s">
        <v>4121</v>
      </c>
      <c r="L430" s="263" t="s">
        <v>4121</v>
      </c>
      <c r="M430" s="263" t="s">
        <v>4121</v>
      </c>
      <c r="N430" s="263" t="s">
        <v>4121</v>
      </c>
      <c r="O430" s="263" t="s">
        <v>4121</v>
      </c>
      <c r="P430" s="263" t="s">
        <v>4121</v>
      </c>
      <c r="Q430" s="263" t="s">
        <v>4121</v>
      </c>
      <c r="R430" s="263" t="s">
        <v>4121</v>
      </c>
      <c r="S430" s="263" t="s">
        <v>4121</v>
      </c>
      <c r="T430" s="263" t="s">
        <v>4121</v>
      </c>
      <c r="U430" s="263" t="s">
        <v>4121</v>
      </c>
      <c r="V430" s="263" t="s">
        <v>4121</v>
      </c>
      <c r="W430" s="263" t="s">
        <v>4121</v>
      </c>
      <c r="X430" s="263" t="s">
        <v>4121</v>
      </c>
      <c r="Y430" s="263" t="s">
        <v>4121</v>
      </c>
      <c r="Z430" s="263" t="s">
        <v>4121</v>
      </c>
      <c r="AA430" s="263" t="s">
        <v>4121</v>
      </c>
    </row>
    <row r="431" spans="1:27" x14ac:dyDescent="0.3">
      <c r="A431" s="263">
        <v>521195</v>
      </c>
      <c r="B431" s="268" t="s">
        <v>918</v>
      </c>
      <c r="C431" s="263" t="s">
        <v>4121</v>
      </c>
      <c r="D431" s="263" t="s">
        <v>4121</v>
      </c>
      <c r="E431" s="263" t="s">
        <v>4121</v>
      </c>
      <c r="F431" s="263" t="s">
        <v>4121</v>
      </c>
      <c r="G431" s="263" t="s">
        <v>4121</v>
      </c>
      <c r="H431" s="263" t="s">
        <v>4121</v>
      </c>
      <c r="I431" s="263" t="s">
        <v>4121</v>
      </c>
      <c r="J431" s="263" t="s">
        <v>4121</v>
      </c>
      <c r="K431" s="263" t="s">
        <v>4121</v>
      </c>
      <c r="L431" s="263" t="s">
        <v>4121</v>
      </c>
      <c r="M431" s="263" t="s">
        <v>4121</v>
      </c>
      <c r="N431" s="263" t="s">
        <v>4121</v>
      </c>
      <c r="O431" s="263" t="s">
        <v>4121</v>
      </c>
      <c r="P431" s="263" t="s">
        <v>4121</v>
      </c>
      <c r="Q431" s="263" t="s">
        <v>4121</v>
      </c>
      <c r="R431" s="263" t="s">
        <v>4121</v>
      </c>
      <c r="S431" s="263" t="s">
        <v>4121</v>
      </c>
      <c r="T431" s="263" t="s">
        <v>4121</v>
      </c>
      <c r="U431" s="263" t="s">
        <v>4121</v>
      </c>
      <c r="V431" s="263" t="s">
        <v>4121</v>
      </c>
      <c r="W431" s="263" t="s">
        <v>4121</v>
      </c>
      <c r="X431" s="263" t="s">
        <v>4121</v>
      </c>
      <c r="Y431" s="263" t="s">
        <v>4121</v>
      </c>
      <c r="Z431" s="263" t="s">
        <v>4121</v>
      </c>
      <c r="AA431" s="263" t="s">
        <v>4121</v>
      </c>
    </row>
    <row r="432" spans="1:27" x14ac:dyDescent="0.3">
      <c r="A432" s="263">
        <v>521251</v>
      </c>
      <c r="B432" s="268" t="s">
        <v>918</v>
      </c>
      <c r="C432" s="263" t="s">
        <v>4121</v>
      </c>
      <c r="D432" s="263" t="s">
        <v>4121</v>
      </c>
      <c r="E432" s="263" t="s">
        <v>4121</v>
      </c>
      <c r="F432" s="263" t="s">
        <v>4121</v>
      </c>
      <c r="G432" s="263" t="s">
        <v>4121</v>
      </c>
      <c r="H432" s="263" t="s">
        <v>4121</v>
      </c>
      <c r="I432" s="263" t="s">
        <v>4121</v>
      </c>
      <c r="J432" s="263" t="s">
        <v>4121</v>
      </c>
      <c r="K432" s="263" t="s">
        <v>4121</v>
      </c>
      <c r="L432" s="263" t="s">
        <v>4121</v>
      </c>
      <c r="M432" s="263" t="s">
        <v>4121</v>
      </c>
      <c r="N432" s="263" t="s">
        <v>4121</v>
      </c>
      <c r="O432" s="263" t="s">
        <v>4121</v>
      </c>
      <c r="P432" s="263" t="s">
        <v>4121</v>
      </c>
      <c r="Q432" s="263" t="s">
        <v>4121</v>
      </c>
      <c r="R432" s="263" t="s">
        <v>4121</v>
      </c>
      <c r="S432" s="263" t="s">
        <v>4121</v>
      </c>
      <c r="T432" s="263" t="s">
        <v>4121</v>
      </c>
      <c r="U432" s="263" t="s">
        <v>4121</v>
      </c>
      <c r="V432" s="263" t="s">
        <v>4121</v>
      </c>
      <c r="W432" s="263" t="s">
        <v>4121</v>
      </c>
      <c r="X432" s="263" t="s">
        <v>4121</v>
      </c>
      <c r="Y432" s="263" t="s">
        <v>4121</v>
      </c>
      <c r="Z432" s="263" t="s">
        <v>4121</v>
      </c>
      <c r="AA432" s="263" t="s">
        <v>4121</v>
      </c>
    </row>
    <row r="433" spans="1:27" x14ac:dyDescent="0.3">
      <c r="A433" s="263">
        <v>521716</v>
      </c>
      <c r="B433" s="268" t="s">
        <v>918</v>
      </c>
      <c r="C433" s="263" t="s">
        <v>4121</v>
      </c>
      <c r="D433" s="263" t="s">
        <v>4121</v>
      </c>
      <c r="E433" s="263" t="s">
        <v>4121</v>
      </c>
      <c r="F433" s="263" t="s">
        <v>4121</v>
      </c>
      <c r="G433" s="263" t="s">
        <v>4121</v>
      </c>
      <c r="H433" s="263" t="s">
        <v>4121</v>
      </c>
      <c r="I433" s="263" t="s">
        <v>4121</v>
      </c>
      <c r="J433" s="263" t="s">
        <v>4121</v>
      </c>
      <c r="K433" s="263" t="s">
        <v>4121</v>
      </c>
      <c r="L433" s="263" t="s">
        <v>4121</v>
      </c>
      <c r="M433" s="263" t="s">
        <v>4121</v>
      </c>
      <c r="N433" s="263" t="s">
        <v>4121</v>
      </c>
      <c r="O433" s="263" t="s">
        <v>4121</v>
      </c>
      <c r="P433" s="263" t="s">
        <v>4121</v>
      </c>
      <c r="Q433" s="263" t="s">
        <v>4121</v>
      </c>
      <c r="R433" s="263" t="s">
        <v>4121</v>
      </c>
      <c r="S433" s="263" t="s">
        <v>4121</v>
      </c>
      <c r="T433" s="263" t="s">
        <v>4121</v>
      </c>
      <c r="U433" s="263" t="s">
        <v>4121</v>
      </c>
      <c r="V433" s="263" t="s">
        <v>4121</v>
      </c>
      <c r="W433" s="263" t="s">
        <v>4121</v>
      </c>
      <c r="X433" s="263" t="s">
        <v>4121</v>
      </c>
      <c r="Y433" s="263" t="s">
        <v>4121</v>
      </c>
      <c r="Z433" s="263" t="s">
        <v>4121</v>
      </c>
      <c r="AA433" s="263" t="s">
        <v>4121</v>
      </c>
    </row>
    <row r="434" spans="1:27" x14ac:dyDescent="0.3">
      <c r="A434" s="263">
        <v>521863</v>
      </c>
      <c r="B434" s="268" t="s">
        <v>918</v>
      </c>
      <c r="C434" s="263" t="s">
        <v>4121</v>
      </c>
      <c r="D434" s="263" t="s">
        <v>4121</v>
      </c>
      <c r="E434" s="263" t="s">
        <v>4121</v>
      </c>
      <c r="F434" s="263" t="s">
        <v>4121</v>
      </c>
      <c r="G434" s="263" t="s">
        <v>4121</v>
      </c>
      <c r="H434" s="263" t="s">
        <v>4121</v>
      </c>
      <c r="I434" s="263" t="s">
        <v>4121</v>
      </c>
      <c r="J434" s="263" t="s">
        <v>4121</v>
      </c>
      <c r="K434" s="263" t="s">
        <v>4121</v>
      </c>
      <c r="L434" s="263" t="s">
        <v>4121</v>
      </c>
      <c r="M434" s="263" t="s">
        <v>4121</v>
      </c>
      <c r="N434" s="263" t="s">
        <v>4121</v>
      </c>
      <c r="O434" s="263" t="s">
        <v>4121</v>
      </c>
      <c r="P434" s="263" t="s">
        <v>4121</v>
      </c>
      <c r="Q434" s="263" t="s">
        <v>4121</v>
      </c>
      <c r="R434" s="263" t="s">
        <v>4121</v>
      </c>
      <c r="S434" s="263" t="s">
        <v>4121</v>
      </c>
      <c r="T434" s="263" t="s">
        <v>4121</v>
      </c>
      <c r="U434" s="263" t="s">
        <v>4121</v>
      </c>
      <c r="V434" s="263" t="s">
        <v>4121</v>
      </c>
      <c r="W434" s="263" t="s">
        <v>4121</v>
      </c>
      <c r="X434" s="263" t="s">
        <v>4121</v>
      </c>
      <c r="Y434" s="263" t="s">
        <v>4121</v>
      </c>
      <c r="Z434" s="263" t="s">
        <v>4121</v>
      </c>
      <c r="AA434" s="263" t="s">
        <v>4121</v>
      </c>
    </row>
    <row r="435" spans="1:27" x14ac:dyDescent="0.3">
      <c r="A435" s="263">
        <v>521994</v>
      </c>
      <c r="B435" s="268" t="s">
        <v>918</v>
      </c>
      <c r="C435" s="263" t="s">
        <v>4121</v>
      </c>
      <c r="D435" s="263" t="s">
        <v>4121</v>
      </c>
      <c r="E435" s="263" t="s">
        <v>4121</v>
      </c>
      <c r="F435" s="263" t="s">
        <v>4121</v>
      </c>
      <c r="G435" s="263" t="s">
        <v>4121</v>
      </c>
      <c r="H435" s="263" t="s">
        <v>4121</v>
      </c>
      <c r="I435" s="263" t="s">
        <v>4121</v>
      </c>
      <c r="J435" s="263" t="s">
        <v>4121</v>
      </c>
      <c r="K435" s="263" t="s">
        <v>4121</v>
      </c>
      <c r="L435" s="263" t="s">
        <v>4121</v>
      </c>
      <c r="M435" s="263" t="s">
        <v>4121</v>
      </c>
      <c r="N435" s="263" t="s">
        <v>4121</v>
      </c>
      <c r="O435" s="263" t="s">
        <v>4121</v>
      </c>
      <c r="P435" s="263" t="s">
        <v>4121</v>
      </c>
      <c r="Q435" s="263" t="s">
        <v>4121</v>
      </c>
      <c r="R435" s="263" t="s">
        <v>4121</v>
      </c>
      <c r="S435" s="263" t="s">
        <v>4121</v>
      </c>
      <c r="T435" s="263" t="s">
        <v>4121</v>
      </c>
      <c r="U435" s="263" t="s">
        <v>4121</v>
      </c>
      <c r="V435" s="263" t="s">
        <v>4121</v>
      </c>
      <c r="W435" s="263" t="s">
        <v>4121</v>
      </c>
      <c r="X435" s="263" t="s">
        <v>4121</v>
      </c>
      <c r="Y435" s="263" t="s">
        <v>4121</v>
      </c>
      <c r="Z435" s="263" t="s">
        <v>4121</v>
      </c>
      <c r="AA435" s="263" t="s">
        <v>4121</v>
      </c>
    </row>
    <row r="436" spans="1:27" x14ac:dyDescent="0.3">
      <c r="A436" s="263">
        <v>522189</v>
      </c>
      <c r="B436" s="268" t="s">
        <v>918</v>
      </c>
      <c r="C436" s="263" t="s">
        <v>4121</v>
      </c>
      <c r="D436" s="263" t="s">
        <v>4121</v>
      </c>
      <c r="E436" s="263" t="s">
        <v>4121</v>
      </c>
      <c r="F436" s="263" t="s">
        <v>4121</v>
      </c>
      <c r="G436" s="263" t="s">
        <v>4121</v>
      </c>
      <c r="H436" s="263" t="s">
        <v>4121</v>
      </c>
      <c r="I436" s="263" t="s">
        <v>4121</v>
      </c>
      <c r="J436" s="263" t="s">
        <v>4121</v>
      </c>
      <c r="K436" s="263" t="s">
        <v>4121</v>
      </c>
      <c r="L436" s="263" t="s">
        <v>4121</v>
      </c>
      <c r="M436" s="263" t="s">
        <v>4121</v>
      </c>
      <c r="N436" s="263" t="s">
        <v>4121</v>
      </c>
      <c r="O436" s="263" t="s">
        <v>4121</v>
      </c>
      <c r="P436" s="263" t="s">
        <v>4121</v>
      </c>
      <c r="Q436" s="263" t="s">
        <v>4121</v>
      </c>
      <c r="R436" s="263" t="s">
        <v>4121</v>
      </c>
      <c r="S436" s="263" t="s">
        <v>4121</v>
      </c>
      <c r="T436" s="263" t="s">
        <v>4121</v>
      </c>
      <c r="U436" s="263" t="s">
        <v>4121</v>
      </c>
      <c r="V436" s="263" t="s">
        <v>4121</v>
      </c>
      <c r="W436" s="263" t="s">
        <v>4121</v>
      </c>
      <c r="X436" s="263" t="s">
        <v>4121</v>
      </c>
      <c r="Y436" s="263" t="s">
        <v>4121</v>
      </c>
      <c r="Z436" s="263" t="s">
        <v>4121</v>
      </c>
      <c r="AA436" s="263" t="s">
        <v>4121</v>
      </c>
    </row>
    <row r="437" spans="1:27" x14ac:dyDescent="0.3">
      <c r="A437" s="263">
        <v>522232</v>
      </c>
      <c r="B437" s="268" t="s">
        <v>918</v>
      </c>
      <c r="C437" s="263" t="s">
        <v>4121</v>
      </c>
      <c r="D437" s="263" t="s">
        <v>4121</v>
      </c>
      <c r="E437" s="263" t="s">
        <v>4121</v>
      </c>
      <c r="F437" s="263" t="s">
        <v>4121</v>
      </c>
      <c r="G437" s="263" t="s">
        <v>4121</v>
      </c>
      <c r="H437" s="263" t="s">
        <v>4121</v>
      </c>
      <c r="I437" s="263" t="s">
        <v>4121</v>
      </c>
      <c r="J437" s="263" t="s">
        <v>4121</v>
      </c>
      <c r="K437" s="263" t="s">
        <v>4121</v>
      </c>
      <c r="L437" s="263" t="s">
        <v>4121</v>
      </c>
      <c r="M437" s="263" t="s">
        <v>4121</v>
      </c>
      <c r="N437" s="263" t="s">
        <v>4121</v>
      </c>
      <c r="O437" s="263" t="s">
        <v>4121</v>
      </c>
      <c r="P437" s="263" t="s">
        <v>4121</v>
      </c>
      <c r="Q437" s="263" t="s">
        <v>4121</v>
      </c>
      <c r="R437" s="263" t="s">
        <v>4121</v>
      </c>
      <c r="S437" s="263" t="s">
        <v>4121</v>
      </c>
      <c r="T437" s="263" t="s">
        <v>4121</v>
      </c>
      <c r="U437" s="263" t="s">
        <v>4121</v>
      </c>
      <c r="V437" s="263" t="s">
        <v>4121</v>
      </c>
      <c r="W437" s="263" t="s">
        <v>4121</v>
      </c>
      <c r="X437" s="263" t="s">
        <v>4121</v>
      </c>
      <c r="Y437" s="263" t="s">
        <v>4121</v>
      </c>
      <c r="Z437" s="263" t="s">
        <v>4121</v>
      </c>
      <c r="AA437" s="263" t="s">
        <v>4121</v>
      </c>
    </row>
    <row r="438" spans="1:27" x14ac:dyDescent="0.3">
      <c r="A438" s="263">
        <v>522480</v>
      </c>
      <c r="B438" s="268" t="s">
        <v>918</v>
      </c>
      <c r="C438" s="263" t="s">
        <v>4121</v>
      </c>
      <c r="D438" s="263" t="s">
        <v>4121</v>
      </c>
      <c r="E438" s="263" t="s">
        <v>4121</v>
      </c>
      <c r="F438" s="263" t="s">
        <v>4121</v>
      </c>
      <c r="G438" s="263" t="s">
        <v>4121</v>
      </c>
      <c r="H438" s="263" t="s">
        <v>4121</v>
      </c>
      <c r="I438" s="263" t="s">
        <v>4121</v>
      </c>
      <c r="J438" s="263" t="s">
        <v>4121</v>
      </c>
      <c r="K438" s="263" t="s">
        <v>4121</v>
      </c>
      <c r="L438" s="263" t="s">
        <v>4121</v>
      </c>
      <c r="M438" s="263" t="s">
        <v>4121</v>
      </c>
      <c r="N438" s="263" t="s">
        <v>4121</v>
      </c>
      <c r="O438" s="263" t="s">
        <v>4121</v>
      </c>
      <c r="P438" s="263" t="s">
        <v>4121</v>
      </c>
      <c r="Q438" s="263" t="s">
        <v>4121</v>
      </c>
      <c r="R438" s="263" t="s">
        <v>4121</v>
      </c>
      <c r="S438" s="263" t="s">
        <v>4121</v>
      </c>
      <c r="T438" s="263" t="s">
        <v>4121</v>
      </c>
      <c r="U438" s="263" t="s">
        <v>4121</v>
      </c>
      <c r="V438" s="263" t="s">
        <v>4121</v>
      </c>
      <c r="W438" s="263" t="s">
        <v>4121</v>
      </c>
      <c r="X438" s="263" t="s">
        <v>4121</v>
      </c>
      <c r="Y438" s="263" t="s">
        <v>4121</v>
      </c>
      <c r="Z438" s="263" t="s">
        <v>4121</v>
      </c>
      <c r="AA438" s="263" t="s">
        <v>4121</v>
      </c>
    </row>
    <row r="439" spans="1:27" x14ac:dyDescent="0.3">
      <c r="A439" s="263">
        <v>522578</v>
      </c>
      <c r="B439" s="268" t="s">
        <v>918</v>
      </c>
      <c r="C439" s="263" t="s">
        <v>4121</v>
      </c>
      <c r="D439" s="263" t="s">
        <v>4121</v>
      </c>
      <c r="E439" s="263" t="s">
        <v>4121</v>
      </c>
      <c r="F439" s="263" t="s">
        <v>4121</v>
      </c>
      <c r="G439" s="263" t="s">
        <v>4121</v>
      </c>
      <c r="H439" s="263" t="s">
        <v>4121</v>
      </c>
      <c r="I439" s="263" t="s">
        <v>4121</v>
      </c>
      <c r="J439" s="263" t="s">
        <v>4121</v>
      </c>
      <c r="K439" s="263" t="s">
        <v>4121</v>
      </c>
      <c r="L439" s="263" t="s">
        <v>4121</v>
      </c>
      <c r="M439" s="263" t="s">
        <v>4121</v>
      </c>
      <c r="N439" s="263" t="s">
        <v>4121</v>
      </c>
      <c r="O439" s="263" t="s">
        <v>4121</v>
      </c>
      <c r="P439" s="263" t="s">
        <v>4121</v>
      </c>
      <c r="Q439" s="263" t="s">
        <v>4121</v>
      </c>
      <c r="R439" s="263" t="s">
        <v>4121</v>
      </c>
      <c r="S439" s="263" t="s">
        <v>4121</v>
      </c>
      <c r="T439" s="263" t="s">
        <v>4121</v>
      </c>
      <c r="U439" s="263" t="s">
        <v>4121</v>
      </c>
      <c r="V439" s="263" t="s">
        <v>4121</v>
      </c>
      <c r="W439" s="263" t="s">
        <v>4121</v>
      </c>
      <c r="X439" s="263" t="s">
        <v>4121</v>
      </c>
      <c r="Y439" s="263" t="s">
        <v>4121</v>
      </c>
      <c r="Z439" s="263" t="s">
        <v>4121</v>
      </c>
      <c r="AA439" s="263" t="s">
        <v>4121</v>
      </c>
    </row>
    <row r="440" spans="1:27" x14ac:dyDescent="0.3">
      <c r="A440" s="263">
        <v>522701</v>
      </c>
      <c r="B440" s="268" t="s">
        <v>918</v>
      </c>
      <c r="C440" s="263" t="s">
        <v>4121</v>
      </c>
      <c r="D440" s="263" t="s">
        <v>4121</v>
      </c>
      <c r="E440" s="263" t="s">
        <v>4121</v>
      </c>
      <c r="F440" s="263" t="s">
        <v>4121</v>
      </c>
      <c r="G440" s="263" t="s">
        <v>4121</v>
      </c>
      <c r="H440" s="263" t="s">
        <v>4121</v>
      </c>
      <c r="I440" s="263" t="s">
        <v>4121</v>
      </c>
      <c r="J440" s="263" t="s">
        <v>4121</v>
      </c>
      <c r="K440" s="263" t="s">
        <v>4121</v>
      </c>
      <c r="L440" s="263" t="s">
        <v>4121</v>
      </c>
      <c r="M440" s="263" t="s">
        <v>4121</v>
      </c>
      <c r="N440" s="263" t="s">
        <v>4121</v>
      </c>
      <c r="O440" s="263" t="s">
        <v>4121</v>
      </c>
      <c r="P440" s="263" t="s">
        <v>4121</v>
      </c>
      <c r="Q440" s="263" t="s">
        <v>4121</v>
      </c>
      <c r="R440" s="263" t="s">
        <v>4121</v>
      </c>
      <c r="S440" s="263" t="s">
        <v>4121</v>
      </c>
      <c r="T440" s="263" t="s">
        <v>4121</v>
      </c>
      <c r="U440" s="263" t="s">
        <v>4121</v>
      </c>
      <c r="V440" s="263" t="s">
        <v>4121</v>
      </c>
      <c r="W440" s="263" t="s">
        <v>4121</v>
      </c>
      <c r="X440" s="263" t="s">
        <v>4121</v>
      </c>
      <c r="Y440" s="263" t="s">
        <v>4121</v>
      </c>
      <c r="Z440" s="263" t="s">
        <v>4121</v>
      </c>
      <c r="AA440" s="263" t="s">
        <v>4121</v>
      </c>
    </row>
    <row r="441" spans="1:27" x14ac:dyDescent="0.3">
      <c r="A441" s="263">
        <v>515957</v>
      </c>
      <c r="B441" s="268" t="s">
        <v>918</v>
      </c>
      <c r="C441" s="263" t="s">
        <v>4121</v>
      </c>
      <c r="D441" s="263" t="s">
        <v>4121</v>
      </c>
      <c r="E441" s="263" t="s">
        <v>4121</v>
      </c>
      <c r="F441" s="263" t="s">
        <v>4121</v>
      </c>
      <c r="G441" s="263" t="s">
        <v>4121</v>
      </c>
      <c r="H441" s="263" t="s">
        <v>4121</v>
      </c>
      <c r="I441" s="263" t="s">
        <v>4121</v>
      </c>
      <c r="J441" s="263" t="s">
        <v>4121</v>
      </c>
      <c r="K441" s="263" t="s">
        <v>4121</v>
      </c>
      <c r="L441" s="263" t="s">
        <v>4121</v>
      </c>
      <c r="M441" s="263" t="s">
        <v>4121</v>
      </c>
      <c r="N441" s="263" t="s">
        <v>4121</v>
      </c>
      <c r="O441" s="263" t="s">
        <v>4121</v>
      </c>
      <c r="P441" s="263" t="s">
        <v>4121</v>
      </c>
      <c r="Q441" s="263" t="s">
        <v>4121</v>
      </c>
      <c r="R441" s="263" t="s">
        <v>4121</v>
      </c>
      <c r="S441" s="263" t="s">
        <v>4121</v>
      </c>
      <c r="T441" s="263" t="s">
        <v>4121</v>
      </c>
      <c r="U441" s="263" t="s">
        <v>4121</v>
      </c>
      <c r="V441" s="263" t="s">
        <v>4121</v>
      </c>
      <c r="W441" s="263" t="s">
        <v>4121</v>
      </c>
      <c r="X441" s="263" t="s">
        <v>4121</v>
      </c>
      <c r="Y441" s="263" t="s">
        <v>4121</v>
      </c>
      <c r="Z441" s="263" t="s">
        <v>4121</v>
      </c>
      <c r="AA441" s="263" t="s">
        <v>4121</v>
      </c>
    </row>
    <row r="442" spans="1:27" x14ac:dyDescent="0.3">
      <c r="A442" s="263">
        <v>521137</v>
      </c>
      <c r="B442" s="268" t="s">
        <v>918</v>
      </c>
      <c r="C442" s="263" t="s">
        <v>4121</v>
      </c>
      <c r="D442" s="263" t="s">
        <v>4121</v>
      </c>
      <c r="E442" s="263" t="s">
        <v>4121</v>
      </c>
      <c r="F442" s="263" t="s">
        <v>4121</v>
      </c>
      <c r="G442" s="263" t="s">
        <v>4121</v>
      </c>
      <c r="H442" s="263" t="s">
        <v>4121</v>
      </c>
      <c r="I442" s="263" t="s">
        <v>4121</v>
      </c>
      <c r="J442" s="263" t="s">
        <v>4121</v>
      </c>
      <c r="K442" s="263" t="s">
        <v>4121</v>
      </c>
      <c r="L442" s="263" t="s">
        <v>4121</v>
      </c>
      <c r="M442" s="263" t="s">
        <v>4121</v>
      </c>
      <c r="N442" s="263" t="s">
        <v>4121</v>
      </c>
      <c r="O442" s="263" t="s">
        <v>4121</v>
      </c>
      <c r="P442" s="263" t="s">
        <v>4121</v>
      </c>
      <c r="Q442" s="263" t="s">
        <v>4121</v>
      </c>
      <c r="R442" s="263" t="s">
        <v>4121</v>
      </c>
      <c r="S442" s="263" t="s">
        <v>4121</v>
      </c>
      <c r="T442" s="263" t="s">
        <v>4121</v>
      </c>
      <c r="U442" s="263" t="s">
        <v>4121</v>
      </c>
      <c r="V442" s="263" t="s">
        <v>4121</v>
      </c>
      <c r="W442" s="263" t="s">
        <v>4121</v>
      </c>
      <c r="X442" s="263" t="s">
        <v>4121</v>
      </c>
      <c r="Y442" s="263" t="s">
        <v>4121</v>
      </c>
      <c r="Z442" s="263" t="s">
        <v>4121</v>
      </c>
      <c r="AA442" s="263" t="s">
        <v>4121</v>
      </c>
    </row>
    <row r="443" spans="1:27" x14ac:dyDescent="0.3">
      <c r="A443" s="263">
        <v>516946</v>
      </c>
      <c r="B443" s="268" t="s">
        <v>918</v>
      </c>
      <c r="C443" s="263" t="s">
        <v>4121</v>
      </c>
      <c r="D443" s="263" t="s">
        <v>4121</v>
      </c>
      <c r="E443" s="263" t="s">
        <v>4121</v>
      </c>
      <c r="F443" s="263" t="s">
        <v>4121</v>
      </c>
      <c r="G443" s="263" t="s">
        <v>4121</v>
      </c>
      <c r="H443" s="263" t="s">
        <v>4121</v>
      </c>
      <c r="I443" s="263" t="s">
        <v>4121</v>
      </c>
      <c r="J443" s="263" t="s">
        <v>4121</v>
      </c>
      <c r="K443" s="263" t="s">
        <v>4121</v>
      </c>
      <c r="L443" s="263" t="s">
        <v>4121</v>
      </c>
      <c r="M443" s="263" t="s">
        <v>4121</v>
      </c>
      <c r="N443" s="263" t="s">
        <v>4121</v>
      </c>
      <c r="O443" s="263" t="s">
        <v>4121</v>
      </c>
      <c r="P443" s="263" t="s">
        <v>4121</v>
      </c>
      <c r="Q443" s="263" t="s">
        <v>4121</v>
      </c>
      <c r="R443" s="263" t="s">
        <v>4121</v>
      </c>
      <c r="S443" s="263" t="s">
        <v>4121</v>
      </c>
      <c r="T443" s="263" t="s">
        <v>4121</v>
      </c>
      <c r="U443" s="263" t="s">
        <v>4121</v>
      </c>
      <c r="V443" s="263" t="s">
        <v>4121</v>
      </c>
      <c r="W443" s="263" t="s">
        <v>4121</v>
      </c>
      <c r="X443" s="263" t="s">
        <v>4121</v>
      </c>
      <c r="Y443" s="263" t="s">
        <v>4121</v>
      </c>
      <c r="Z443" s="263" t="s">
        <v>4121</v>
      </c>
      <c r="AA443" s="263" t="s">
        <v>4121</v>
      </c>
    </row>
    <row r="444" spans="1:27" x14ac:dyDescent="0.3">
      <c r="A444" s="263">
        <v>517446</v>
      </c>
      <c r="B444" s="268" t="s">
        <v>918</v>
      </c>
      <c r="C444" s="263" t="s">
        <v>4121</v>
      </c>
      <c r="D444" s="263" t="s">
        <v>4121</v>
      </c>
      <c r="E444" s="263" t="s">
        <v>4121</v>
      </c>
      <c r="F444" s="263" t="s">
        <v>4121</v>
      </c>
      <c r="G444" s="263" t="s">
        <v>4121</v>
      </c>
      <c r="H444" s="263" t="s">
        <v>4121</v>
      </c>
      <c r="I444" s="263" t="s">
        <v>4121</v>
      </c>
      <c r="J444" s="263" t="s">
        <v>4121</v>
      </c>
      <c r="K444" s="263" t="s">
        <v>4121</v>
      </c>
      <c r="L444" s="263" t="s">
        <v>4121</v>
      </c>
      <c r="M444" s="263" t="s">
        <v>4121</v>
      </c>
      <c r="N444" s="263" t="s">
        <v>4121</v>
      </c>
      <c r="O444" s="263" t="s">
        <v>4121</v>
      </c>
      <c r="P444" s="263" t="s">
        <v>4121</v>
      </c>
      <c r="Q444" s="263" t="s">
        <v>4121</v>
      </c>
      <c r="R444" s="263" t="s">
        <v>4121</v>
      </c>
      <c r="S444" s="263" t="s">
        <v>4121</v>
      </c>
      <c r="T444" s="263" t="s">
        <v>4121</v>
      </c>
      <c r="U444" s="263" t="s">
        <v>4121</v>
      </c>
      <c r="V444" s="263" t="s">
        <v>4121</v>
      </c>
      <c r="W444" s="263" t="s">
        <v>4121</v>
      </c>
      <c r="X444" s="263" t="s">
        <v>4121</v>
      </c>
      <c r="Y444" s="263" t="s">
        <v>4121</v>
      </c>
      <c r="Z444" s="263" t="s">
        <v>4121</v>
      </c>
      <c r="AA444" s="263" t="s">
        <v>4121</v>
      </c>
    </row>
    <row r="445" spans="1:27" x14ac:dyDescent="0.3">
      <c r="A445" s="263">
        <v>518408</v>
      </c>
      <c r="B445" s="268" t="s">
        <v>918</v>
      </c>
      <c r="C445" s="263" t="s">
        <v>4121</v>
      </c>
      <c r="D445" s="263" t="s">
        <v>4121</v>
      </c>
      <c r="E445" s="263" t="s">
        <v>4121</v>
      </c>
      <c r="F445" s="263" t="s">
        <v>4121</v>
      </c>
      <c r="G445" s="263" t="s">
        <v>4121</v>
      </c>
      <c r="H445" s="263" t="s">
        <v>4121</v>
      </c>
      <c r="I445" s="263" t="s">
        <v>4121</v>
      </c>
      <c r="J445" s="263" t="s">
        <v>4121</v>
      </c>
      <c r="K445" s="263" t="s">
        <v>4121</v>
      </c>
      <c r="L445" s="263" t="s">
        <v>4121</v>
      </c>
      <c r="M445" s="263" t="s">
        <v>4121</v>
      </c>
      <c r="N445" s="263" t="s">
        <v>4121</v>
      </c>
      <c r="O445" s="263" t="s">
        <v>4121</v>
      </c>
      <c r="P445" s="263" t="s">
        <v>4121</v>
      </c>
      <c r="Q445" s="263" t="s">
        <v>4121</v>
      </c>
      <c r="R445" s="263" t="s">
        <v>4121</v>
      </c>
      <c r="S445" s="263" t="s">
        <v>4121</v>
      </c>
      <c r="T445" s="263" t="s">
        <v>4121</v>
      </c>
      <c r="U445" s="263" t="s">
        <v>4121</v>
      </c>
      <c r="V445" s="263" t="s">
        <v>4121</v>
      </c>
      <c r="W445" s="263" t="s">
        <v>4121</v>
      </c>
      <c r="X445" s="263" t="s">
        <v>4121</v>
      </c>
      <c r="Y445" s="263" t="s">
        <v>4121</v>
      </c>
      <c r="Z445" s="263" t="s">
        <v>4121</v>
      </c>
      <c r="AA445" s="263" t="s">
        <v>4121</v>
      </c>
    </row>
    <row r="446" spans="1:27" x14ac:dyDescent="0.3">
      <c r="A446" s="263">
        <v>518877</v>
      </c>
      <c r="B446" s="268" t="s">
        <v>918</v>
      </c>
      <c r="C446" s="263" t="s">
        <v>4121</v>
      </c>
      <c r="D446" s="263" t="s">
        <v>4121</v>
      </c>
      <c r="E446" s="263" t="s">
        <v>4121</v>
      </c>
      <c r="F446" s="263" t="s">
        <v>4121</v>
      </c>
      <c r="G446" s="263" t="s">
        <v>4121</v>
      </c>
      <c r="H446" s="263" t="s">
        <v>4121</v>
      </c>
      <c r="I446" s="263" t="s">
        <v>4121</v>
      </c>
      <c r="J446" s="263" t="s">
        <v>4121</v>
      </c>
      <c r="K446" s="263" t="s">
        <v>4121</v>
      </c>
      <c r="L446" s="263" t="s">
        <v>4121</v>
      </c>
      <c r="M446" s="263" t="s">
        <v>4121</v>
      </c>
      <c r="N446" s="263" t="s">
        <v>4121</v>
      </c>
      <c r="O446" s="263" t="s">
        <v>4121</v>
      </c>
      <c r="P446" s="263" t="s">
        <v>4121</v>
      </c>
      <c r="Q446" s="263" t="s">
        <v>4121</v>
      </c>
      <c r="R446" s="263" t="s">
        <v>4121</v>
      </c>
      <c r="S446" s="263" t="s">
        <v>4121</v>
      </c>
      <c r="T446" s="263" t="s">
        <v>4121</v>
      </c>
      <c r="U446" s="263" t="s">
        <v>4121</v>
      </c>
      <c r="V446" s="263" t="s">
        <v>4121</v>
      </c>
      <c r="W446" s="263" t="s">
        <v>4121</v>
      </c>
      <c r="X446" s="263" t="s">
        <v>4121</v>
      </c>
      <c r="Y446" s="263" t="s">
        <v>4121</v>
      </c>
      <c r="Z446" s="263" t="s">
        <v>4121</v>
      </c>
      <c r="AA446" s="263" t="s">
        <v>4121</v>
      </c>
    </row>
    <row r="447" spans="1:27" x14ac:dyDescent="0.3">
      <c r="A447" s="263">
        <v>518956</v>
      </c>
      <c r="B447" s="268" t="s">
        <v>918</v>
      </c>
      <c r="C447" s="263" t="s">
        <v>4121</v>
      </c>
      <c r="D447" s="263" t="s">
        <v>4121</v>
      </c>
      <c r="E447" s="263" t="s">
        <v>4121</v>
      </c>
      <c r="F447" s="263" t="s">
        <v>4121</v>
      </c>
      <c r="G447" s="263" t="s">
        <v>4121</v>
      </c>
      <c r="H447" s="263" t="s">
        <v>4121</v>
      </c>
      <c r="I447" s="263" t="s">
        <v>4121</v>
      </c>
      <c r="J447" s="263" t="s">
        <v>4121</v>
      </c>
      <c r="K447" s="263" t="s">
        <v>4121</v>
      </c>
      <c r="L447" s="263" t="s">
        <v>4121</v>
      </c>
      <c r="M447" s="263" t="s">
        <v>4121</v>
      </c>
      <c r="N447" s="263" t="s">
        <v>4121</v>
      </c>
      <c r="O447" s="263" t="s">
        <v>4121</v>
      </c>
      <c r="P447" s="263" t="s">
        <v>4121</v>
      </c>
      <c r="Q447" s="263" t="s">
        <v>4121</v>
      </c>
      <c r="R447" s="263" t="s">
        <v>4121</v>
      </c>
      <c r="S447" s="263" t="s">
        <v>4121</v>
      </c>
      <c r="T447" s="263" t="s">
        <v>4121</v>
      </c>
      <c r="U447" s="263" t="s">
        <v>4121</v>
      </c>
      <c r="V447" s="263" t="s">
        <v>4121</v>
      </c>
      <c r="W447" s="263" t="s">
        <v>4121</v>
      </c>
      <c r="X447" s="263" t="s">
        <v>4121</v>
      </c>
      <c r="Y447" s="263" t="s">
        <v>4121</v>
      </c>
      <c r="Z447" s="263" t="s">
        <v>4121</v>
      </c>
      <c r="AA447" s="263" t="s">
        <v>4121</v>
      </c>
    </row>
    <row r="448" spans="1:27" x14ac:dyDescent="0.3">
      <c r="A448" s="263">
        <v>518968</v>
      </c>
      <c r="B448" s="268" t="s">
        <v>918</v>
      </c>
      <c r="C448" s="263" t="s">
        <v>4121</v>
      </c>
      <c r="D448" s="263" t="s">
        <v>4121</v>
      </c>
      <c r="E448" s="263" t="s">
        <v>4121</v>
      </c>
      <c r="F448" s="263" t="s">
        <v>4121</v>
      </c>
      <c r="G448" s="263" t="s">
        <v>4121</v>
      </c>
      <c r="H448" s="263" t="s">
        <v>4121</v>
      </c>
      <c r="I448" s="263" t="s">
        <v>4121</v>
      </c>
      <c r="J448" s="263" t="s">
        <v>4121</v>
      </c>
      <c r="K448" s="263" t="s">
        <v>4121</v>
      </c>
      <c r="L448" s="263" t="s">
        <v>4121</v>
      </c>
      <c r="M448" s="263" t="s">
        <v>4121</v>
      </c>
      <c r="N448" s="263" t="s">
        <v>4121</v>
      </c>
      <c r="O448" s="263" t="s">
        <v>4121</v>
      </c>
      <c r="P448" s="263" t="s">
        <v>4121</v>
      </c>
      <c r="Q448" s="263" t="s">
        <v>4121</v>
      </c>
      <c r="R448" s="263" t="s">
        <v>4121</v>
      </c>
      <c r="S448" s="263" t="s">
        <v>4121</v>
      </c>
      <c r="T448" s="263" t="s">
        <v>4121</v>
      </c>
      <c r="U448" s="263" t="s">
        <v>4121</v>
      </c>
      <c r="V448" s="263" t="s">
        <v>4121</v>
      </c>
      <c r="W448" s="263" t="s">
        <v>4121</v>
      </c>
      <c r="X448" s="263" t="s">
        <v>4121</v>
      </c>
      <c r="Y448" s="263" t="s">
        <v>4121</v>
      </c>
      <c r="Z448" s="263" t="s">
        <v>4121</v>
      </c>
      <c r="AA448" s="263" t="s">
        <v>4121</v>
      </c>
    </row>
    <row r="449" spans="1:27" x14ac:dyDescent="0.3">
      <c r="A449" s="263">
        <v>519304</v>
      </c>
      <c r="B449" s="268" t="s">
        <v>918</v>
      </c>
      <c r="C449" s="263" t="s">
        <v>4121</v>
      </c>
      <c r="D449" s="263" t="s">
        <v>4121</v>
      </c>
      <c r="E449" s="263" t="s">
        <v>4121</v>
      </c>
      <c r="F449" s="263" t="s">
        <v>4121</v>
      </c>
      <c r="G449" s="263" t="s">
        <v>4121</v>
      </c>
      <c r="H449" s="263" t="s">
        <v>4121</v>
      </c>
      <c r="I449" s="263" t="s">
        <v>4121</v>
      </c>
      <c r="J449" s="263" t="s">
        <v>4121</v>
      </c>
      <c r="K449" s="263" t="s">
        <v>4121</v>
      </c>
      <c r="L449" s="263" t="s">
        <v>4121</v>
      </c>
      <c r="M449" s="263" t="s">
        <v>4121</v>
      </c>
      <c r="N449" s="263" t="s">
        <v>4121</v>
      </c>
      <c r="O449" s="263" t="s">
        <v>4121</v>
      </c>
      <c r="P449" s="263" t="s">
        <v>4121</v>
      </c>
      <c r="Q449" s="263" t="s">
        <v>4121</v>
      </c>
      <c r="R449" s="263" t="s">
        <v>4121</v>
      </c>
      <c r="S449" s="263" t="s">
        <v>4121</v>
      </c>
      <c r="T449" s="263" t="s">
        <v>4121</v>
      </c>
      <c r="U449" s="263" t="s">
        <v>4121</v>
      </c>
      <c r="V449" s="263" t="s">
        <v>4121</v>
      </c>
      <c r="W449" s="263" t="s">
        <v>4121</v>
      </c>
      <c r="X449" s="263" t="s">
        <v>4121</v>
      </c>
      <c r="Y449" s="263" t="s">
        <v>4121</v>
      </c>
      <c r="Z449" s="263" t="s">
        <v>4121</v>
      </c>
      <c r="AA449" s="263" t="s">
        <v>4121</v>
      </c>
    </row>
    <row r="450" spans="1:27" x14ac:dyDescent="0.3">
      <c r="A450" s="263">
        <v>519396</v>
      </c>
      <c r="B450" s="268" t="s">
        <v>918</v>
      </c>
      <c r="C450" s="263" t="s">
        <v>4121</v>
      </c>
      <c r="D450" s="263" t="s">
        <v>4121</v>
      </c>
      <c r="E450" s="263" t="s">
        <v>4121</v>
      </c>
      <c r="F450" s="263" t="s">
        <v>4121</v>
      </c>
      <c r="G450" s="263" t="s">
        <v>4121</v>
      </c>
      <c r="H450" s="263" t="s">
        <v>4121</v>
      </c>
      <c r="I450" s="263" t="s">
        <v>4121</v>
      </c>
      <c r="J450" s="263" t="s">
        <v>4121</v>
      </c>
      <c r="K450" s="263" t="s">
        <v>4121</v>
      </c>
      <c r="L450" s="263" t="s">
        <v>4121</v>
      </c>
      <c r="M450" s="263" t="s">
        <v>4121</v>
      </c>
      <c r="N450" s="263" t="s">
        <v>4121</v>
      </c>
      <c r="O450" s="263" t="s">
        <v>4121</v>
      </c>
      <c r="P450" s="263" t="s">
        <v>4121</v>
      </c>
      <c r="Q450" s="263" t="s">
        <v>4121</v>
      </c>
      <c r="R450" s="263" t="s">
        <v>4121</v>
      </c>
      <c r="S450" s="263" t="s">
        <v>4121</v>
      </c>
      <c r="T450" s="263" t="s">
        <v>4121</v>
      </c>
      <c r="U450" s="263" t="s">
        <v>4121</v>
      </c>
      <c r="V450" s="263" t="s">
        <v>4121</v>
      </c>
      <c r="W450" s="263" t="s">
        <v>4121</v>
      </c>
      <c r="X450" s="263" t="s">
        <v>4121</v>
      </c>
      <c r="Y450" s="263" t="s">
        <v>4121</v>
      </c>
      <c r="Z450" s="263" t="s">
        <v>4121</v>
      </c>
      <c r="AA450" s="263" t="s">
        <v>4121</v>
      </c>
    </row>
    <row r="451" spans="1:27" x14ac:dyDescent="0.3">
      <c r="A451" s="263">
        <v>519677</v>
      </c>
      <c r="B451" s="268" t="s">
        <v>918</v>
      </c>
      <c r="C451" s="263" t="s">
        <v>4121</v>
      </c>
      <c r="D451" s="263" t="s">
        <v>4121</v>
      </c>
      <c r="E451" s="263" t="s">
        <v>4121</v>
      </c>
      <c r="F451" s="263" t="s">
        <v>4121</v>
      </c>
      <c r="G451" s="263" t="s">
        <v>4121</v>
      </c>
      <c r="H451" s="263" t="s">
        <v>4121</v>
      </c>
      <c r="I451" s="263" t="s">
        <v>4121</v>
      </c>
      <c r="J451" s="263" t="s">
        <v>4121</v>
      </c>
      <c r="K451" s="263" t="s">
        <v>4121</v>
      </c>
      <c r="L451" s="263" t="s">
        <v>4121</v>
      </c>
      <c r="M451" s="263" t="s">
        <v>4121</v>
      </c>
      <c r="N451" s="263" t="s">
        <v>4121</v>
      </c>
      <c r="O451" s="263" t="s">
        <v>4121</v>
      </c>
      <c r="P451" s="263" t="s">
        <v>4121</v>
      </c>
      <c r="Q451" s="263" t="s">
        <v>4121</v>
      </c>
      <c r="R451" s="263" t="s">
        <v>4121</v>
      </c>
      <c r="S451" s="263" t="s">
        <v>4121</v>
      </c>
      <c r="T451" s="263" t="s">
        <v>4121</v>
      </c>
      <c r="U451" s="263" t="s">
        <v>4121</v>
      </c>
      <c r="V451" s="263" t="s">
        <v>4121</v>
      </c>
      <c r="W451" s="263" t="s">
        <v>4121</v>
      </c>
      <c r="X451" s="263" t="s">
        <v>4121</v>
      </c>
      <c r="Y451" s="263" t="s">
        <v>4121</v>
      </c>
      <c r="Z451" s="263" t="s">
        <v>4121</v>
      </c>
      <c r="AA451" s="263" t="s">
        <v>4121</v>
      </c>
    </row>
    <row r="452" spans="1:27" x14ac:dyDescent="0.3">
      <c r="A452" s="263">
        <v>519914</v>
      </c>
      <c r="B452" s="268" t="s">
        <v>918</v>
      </c>
      <c r="C452" s="263" t="s">
        <v>4121</v>
      </c>
      <c r="D452" s="263" t="s">
        <v>4121</v>
      </c>
      <c r="E452" s="263" t="s">
        <v>4121</v>
      </c>
      <c r="F452" s="263" t="s">
        <v>4121</v>
      </c>
      <c r="G452" s="263" t="s">
        <v>4121</v>
      </c>
      <c r="H452" s="263" t="s">
        <v>4121</v>
      </c>
      <c r="I452" s="263" t="s">
        <v>4121</v>
      </c>
      <c r="J452" s="263" t="s">
        <v>4121</v>
      </c>
      <c r="K452" s="263" t="s">
        <v>4121</v>
      </c>
      <c r="L452" s="263" t="s">
        <v>4121</v>
      </c>
      <c r="M452" s="263" t="s">
        <v>4121</v>
      </c>
      <c r="N452" s="263" t="s">
        <v>4121</v>
      </c>
      <c r="O452" s="263" t="s">
        <v>4121</v>
      </c>
      <c r="P452" s="263" t="s">
        <v>4121</v>
      </c>
      <c r="Q452" s="263" t="s">
        <v>4121</v>
      </c>
      <c r="R452" s="263" t="s">
        <v>4121</v>
      </c>
      <c r="S452" s="263" t="s">
        <v>4121</v>
      </c>
      <c r="T452" s="263" t="s">
        <v>4121</v>
      </c>
      <c r="U452" s="263" t="s">
        <v>4121</v>
      </c>
      <c r="V452" s="263" t="s">
        <v>4121</v>
      </c>
      <c r="W452" s="263" t="s">
        <v>4121</v>
      </c>
      <c r="X452" s="263" t="s">
        <v>4121</v>
      </c>
      <c r="Y452" s="263" t="s">
        <v>4121</v>
      </c>
      <c r="Z452" s="263" t="s">
        <v>4121</v>
      </c>
      <c r="AA452" s="263" t="s">
        <v>4121</v>
      </c>
    </row>
    <row r="453" spans="1:27" x14ac:dyDescent="0.3">
      <c r="A453" s="263">
        <v>520023</v>
      </c>
      <c r="B453" s="268" t="s">
        <v>918</v>
      </c>
      <c r="C453" s="263" t="s">
        <v>4121</v>
      </c>
      <c r="D453" s="263" t="s">
        <v>4121</v>
      </c>
      <c r="E453" s="263" t="s">
        <v>4121</v>
      </c>
      <c r="F453" s="263" t="s">
        <v>4121</v>
      </c>
      <c r="G453" s="263" t="s">
        <v>4121</v>
      </c>
      <c r="H453" s="263" t="s">
        <v>4121</v>
      </c>
      <c r="I453" s="263" t="s">
        <v>4121</v>
      </c>
      <c r="J453" s="263" t="s">
        <v>4121</v>
      </c>
      <c r="K453" s="263" t="s">
        <v>4121</v>
      </c>
      <c r="L453" s="263" t="s">
        <v>4121</v>
      </c>
      <c r="M453" s="263" t="s">
        <v>4121</v>
      </c>
      <c r="N453" s="263" t="s">
        <v>4121</v>
      </c>
      <c r="O453" s="263" t="s">
        <v>4121</v>
      </c>
      <c r="P453" s="263" t="s">
        <v>4121</v>
      </c>
      <c r="Q453" s="263" t="s">
        <v>4121</v>
      </c>
      <c r="R453" s="263" t="s">
        <v>4121</v>
      </c>
      <c r="S453" s="263" t="s">
        <v>4121</v>
      </c>
      <c r="T453" s="263" t="s">
        <v>4121</v>
      </c>
      <c r="U453" s="263" t="s">
        <v>4121</v>
      </c>
      <c r="V453" s="263" t="s">
        <v>4121</v>
      </c>
      <c r="W453" s="263" t="s">
        <v>4121</v>
      </c>
      <c r="X453" s="263" t="s">
        <v>4121</v>
      </c>
      <c r="Y453" s="263" t="s">
        <v>4121</v>
      </c>
      <c r="Z453" s="263" t="s">
        <v>4121</v>
      </c>
      <c r="AA453" s="263" t="s">
        <v>4121</v>
      </c>
    </row>
    <row r="454" spans="1:27" x14ac:dyDescent="0.3">
      <c r="A454" s="263">
        <v>520043</v>
      </c>
      <c r="B454" s="268" t="s">
        <v>918</v>
      </c>
      <c r="C454" s="263" t="s">
        <v>4121</v>
      </c>
      <c r="D454" s="263" t="s">
        <v>4121</v>
      </c>
      <c r="E454" s="263" t="s">
        <v>4121</v>
      </c>
      <c r="F454" s="263" t="s">
        <v>4121</v>
      </c>
      <c r="G454" s="263" t="s">
        <v>4121</v>
      </c>
      <c r="H454" s="263" t="s">
        <v>4121</v>
      </c>
      <c r="I454" s="263" t="s">
        <v>4121</v>
      </c>
      <c r="J454" s="263" t="s">
        <v>4121</v>
      </c>
      <c r="K454" s="263" t="s">
        <v>4121</v>
      </c>
      <c r="L454" s="263" t="s">
        <v>4121</v>
      </c>
      <c r="M454" s="263" t="s">
        <v>4121</v>
      </c>
      <c r="N454" s="263" t="s">
        <v>4121</v>
      </c>
      <c r="O454" s="263" t="s">
        <v>4121</v>
      </c>
      <c r="P454" s="263" t="s">
        <v>4121</v>
      </c>
      <c r="Q454" s="263" t="s">
        <v>4121</v>
      </c>
      <c r="R454" s="263" t="s">
        <v>4121</v>
      </c>
      <c r="S454" s="263" t="s">
        <v>4121</v>
      </c>
      <c r="T454" s="263" t="s">
        <v>4121</v>
      </c>
      <c r="U454" s="263" t="s">
        <v>4121</v>
      </c>
      <c r="V454" s="263" t="s">
        <v>4121</v>
      </c>
      <c r="W454" s="263" t="s">
        <v>4121</v>
      </c>
      <c r="X454" s="263" t="s">
        <v>4121</v>
      </c>
      <c r="Y454" s="263" t="s">
        <v>4121</v>
      </c>
      <c r="Z454" s="263" t="s">
        <v>4121</v>
      </c>
      <c r="AA454" s="263" t="s">
        <v>4121</v>
      </c>
    </row>
    <row r="455" spans="1:27" x14ac:dyDescent="0.3">
      <c r="A455" s="263">
        <v>520485</v>
      </c>
      <c r="B455" s="268" t="s">
        <v>918</v>
      </c>
      <c r="C455" s="263" t="s">
        <v>4121</v>
      </c>
      <c r="D455" s="263" t="s">
        <v>4121</v>
      </c>
      <c r="E455" s="263" t="s">
        <v>4121</v>
      </c>
      <c r="F455" s="263" t="s">
        <v>4121</v>
      </c>
      <c r="G455" s="263" t="s">
        <v>4121</v>
      </c>
      <c r="H455" s="263" t="s">
        <v>4121</v>
      </c>
      <c r="I455" s="263" t="s">
        <v>4121</v>
      </c>
      <c r="J455" s="263" t="s">
        <v>4121</v>
      </c>
      <c r="K455" s="263" t="s">
        <v>4121</v>
      </c>
      <c r="L455" s="263" t="s">
        <v>4121</v>
      </c>
      <c r="M455" s="263" t="s">
        <v>4121</v>
      </c>
      <c r="N455" s="263" t="s">
        <v>4121</v>
      </c>
      <c r="O455" s="263" t="s">
        <v>4121</v>
      </c>
      <c r="P455" s="263" t="s">
        <v>4121</v>
      </c>
      <c r="Q455" s="263" t="s">
        <v>4121</v>
      </c>
      <c r="R455" s="263" t="s">
        <v>4121</v>
      </c>
      <c r="S455" s="263" t="s">
        <v>4121</v>
      </c>
      <c r="T455" s="263" t="s">
        <v>4121</v>
      </c>
      <c r="U455" s="263" t="s">
        <v>4121</v>
      </c>
      <c r="V455" s="263" t="s">
        <v>4121</v>
      </c>
      <c r="W455" s="263" t="s">
        <v>4121</v>
      </c>
      <c r="X455" s="263" t="s">
        <v>4121</v>
      </c>
      <c r="Y455" s="263" t="s">
        <v>4121</v>
      </c>
      <c r="Z455" s="263" t="s">
        <v>4121</v>
      </c>
      <c r="AA455" s="263" t="s">
        <v>4121</v>
      </c>
    </row>
    <row r="456" spans="1:27" x14ac:dyDescent="0.3">
      <c r="A456" s="263">
        <v>520699</v>
      </c>
      <c r="B456" s="268" t="s">
        <v>918</v>
      </c>
      <c r="C456" s="263" t="s">
        <v>4121</v>
      </c>
      <c r="D456" s="263" t="s">
        <v>4121</v>
      </c>
      <c r="E456" s="263" t="s">
        <v>4121</v>
      </c>
      <c r="F456" s="263" t="s">
        <v>4121</v>
      </c>
      <c r="G456" s="263" t="s">
        <v>4121</v>
      </c>
      <c r="H456" s="263" t="s">
        <v>4121</v>
      </c>
      <c r="I456" s="263" t="s">
        <v>4121</v>
      </c>
      <c r="J456" s="263" t="s">
        <v>4121</v>
      </c>
      <c r="K456" s="263" t="s">
        <v>4121</v>
      </c>
      <c r="L456" s="263" t="s">
        <v>4121</v>
      </c>
      <c r="M456" s="263" t="s">
        <v>4121</v>
      </c>
      <c r="N456" s="263" t="s">
        <v>4121</v>
      </c>
      <c r="O456" s="263" t="s">
        <v>4121</v>
      </c>
      <c r="P456" s="263" t="s">
        <v>4121</v>
      </c>
      <c r="Q456" s="263" t="s">
        <v>4121</v>
      </c>
      <c r="R456" s="263" t="s">
        <v>4121</v>
      </c>
      <c r="S456" s="263" t="s">
        <v>4121</v>
      </c>
      <c r="T456" s="263" t="s">
        <v>4121</v>
      </c>
      <c r="U456" s="263" t="s">
        <v>4121</v>
      </c>
      <c r="V456" s="263" t="s">
        <v>4121</v>
      </c>
      <c r="W456" s="263" t="s">
        <v>4121</v>
      </c>
      <c r="X456" s="263" t="s">
        <v>4121</v>
      </c>
      <c r="Y456" s="263" t="s">
        <v>4121</v>
      </c>
      <c r="Z456" s="263" t="s">
        <v>4121</v>
      </c>
      <c r="AA456" s="263" t="s">
        <v>4121</v>
      </c>
    </row>
    <row r="457" spans="1:27" x14ac:dyDescent="0.3">
      <c r="A457" s="263">
        <v>520939</v>
      </c>
      <c r="B457" s="268" t="s">
        <v>918</v>
      </c>
      <c r="C457" s="263" t="s">
        <v>4121</v>
      </c>
      <c r="D457" s="263" t="s">
        <v>4121</v>
      </c>
      <c r="E457" s="263" t="s">
        <v>4121</v>
      </c>
      <c r="F457" s="263" t="s">
        <v>4121</v>
      </c>
      <c r="G457" s="263" t="s">
        <v>4121</v>
      </c>
      <c r="H457" s="263" t="s">
        <v>4121</v>
      </c>
      <c r="I457" s="263" t="s">
        <v>4121</v>
      </c>
      <c r="J457" s="263" t="s">
        <v>4121</v>
      </c>
      <c r="K457" s="263" t="s">
        <v>4121</v>
      </c>
      <c r="L457" s="263" t="s">
        <v>4121</v>
      </c>
      <c r="M457" s="263" t="s">
        <v>4121</v>
      </c>
      <c r="N457" s="263" t="s">
        <v>4121</v>
      </c>
      <c r="O457" s="263" t="s">
        <v>4121</v>
      </c>
      <c r="P457" s="263" t="s">
        <v>4121</v>
      </c>
      <c r="Q457" s="263" t="s">
        <v>4121</v>
      </c>
      <c r="R457" s="263" t="s">
        <v>4121</v>
      </c>
      <c r="S457" s="263" t="s">
        <v>4121</v>
      </c>
      <c r="T457" s="263" t="s">
        <v>4121</v>
      </c>
      <c r="U457" s="263" t="s">
        <v>4121</v>
      </c>
      <c r="V457" s="263" t="s">
        <v>4121</v>
      </c>
      <c r="W457" s="263" t="s">
        <v>4121</v>
      </c>
      <c r="X457" s="263" t="s">
        <v>4121</v>
      </c>
      <c r="Y457" s="263" t="s">
        <v>4121</v>
      </c>
      <c r="Z457" s="263" t="s">
        <v>4121</v>
      </c>
      <c r="AA457" s="263" t="s">
        <v>4121</v>
      </c>
    </row>
    <row r="458" spans="1:27" x14ac:dyDescent="0.3">
      <c r="A458" s="263">
        <v>521712</v>
      </c>
      <c r="B458" s="268" t="s">
        <v>918</v>
      </c>
      <c r="C458" s="263" t="s">
        <v>4121</v>
      </c>
      <c r="D458" s="263" t="s">
        <v>4121</v>
      </c>
      <c r="E458" s="263" t="s">
        <v>4121</v>
      </c>
      <c r="F458" s="263" t="s">
        <v>4121</v>
      </c>
      <c r="G458" s="263" t="s">
        <v>4121</v>
      </c>
      <c r="H458" s="263" t="s">
        <v>4121</v>
      </c>
      <c r="I458" s="263" t="s">
        <v>4121</v>
      </c>
      <c r="J458" s="263" t="s">
        <v>4121</v>
      </c>
      <c r="K458" s="263" t="s">
        <v>4121</v>
      </c>
      <c r="L458" s="263" t="s">
        <v>4121</v>
      </c>
      <c r="M458" s="263" t="s">
        <v>4121</v>
      </c>
      <c r="N458" s="263" t="s">
        <v>4121</v>
      </c>
      <c r="O458" s="263" t="s">
        <v>4121</v>
      </c>
      <c r="P458" s="263" t="s">
        <v>4121</v>
      </c>
      <c r="Q458" s="263" t="s">
        <v>4121</v>
      </c>
      <c r="R458" s="263" t="s">
        <v>4121</v>
      </c>
      <c r="S458" s="263" t="s">
        <v>4121</v>
      </c>
      <c r="T458" s="263" t="s">
        <v>4121</v>
      </c>
      <c r="U458" s="263" t="s">
        <v>4121</v>
      </c>
      <c r="V458" s="263" t="s">
        <v>4121</v>
      </c>
      <c r="W458" s="263" t="s">
        <v>4121</v>
      </c>
      <c r="X458" s="263" t="s">
        <v>4121</v>
      </c>
      <c r="Y458" s="263" t="s">
        <v>4121</v>
      </c>
      <c r="Z458" s="263" t="s">
        <v>4121</v>
      </c>
      <c r="AA458" s="263" t="s">
        <v>4121</v>
      </c>
    </row>
    <row r="459" spans="1:27" x14ac:dyDescent="0.3">
      <c r="A459" s="263">
        <v>521752</v>
      </c>
      <c r="B459" s="268" t="s">
        <v>918</v>
      </c>
      <c r="C459" s="263" t="s">
        <v>4121</v>
      </c>
      <c r="D459" s="263" t="s">
        <v>4121</v>
      </c>
      <c r="E459" s="263" t="s">
        <v>4121</v>
      </c>
      <c r="F459" s="263" t="s">
        <v>4121</v>
      </c>
      <c r="G459" s="263" t="s">
        <v>4121</v>
      </c>
      <c r="H459" s="263" t="s">
        <v>4121</v>
      </c>
      <c r="I459" s="263" t="s">
        <v>4121</v>
      </c>
      <c r="J459" s="263" t="s">
        <v>4121</v>
      </c>
      <c r="K459" s="263" t="s">
        <v>4121</v>
      </c>
      <c r="L459" s="263" t="s">
        <v>4121</v>
      </c>
      <c r="M459" s="263" t="s">
        <v>4121</v>
      </c>
      <c r="N459" s="263" t="s">
        <v>4121</v>
      </c>
      <c r="O459" s="263" t="s">
        <v>4121</v>
      </c>
      <c r="P459" s="263" t="s">
        <v>4121</v>
      </c>
      <c r="Q459" s="263" t="s">
        <v>4121</v>
      </c>
      <c r="R459" s="263" t="s">
        <v>4121</v>
      </c>
      <c r="S459" s="263" t="s">
        <v>4121</v>
      </c>
      <c r="T459" s="263" t="s">
        <v>4121</v>
      </c>
      <c r="U459" s="263" t="s">
        <v>4121</v>
      </c>
      <c r="V459" s="263" t="s">
        <v>4121</v>
      </c>
      <c r="W459" s="263" t="s">
        <v>4121</v>
      </c>
      <c r="X459" s="263" t="s">
        <v>4121</v>
      </c>
      <c r="Y459" s="263" t="s">
        <v>4121</v>
      </c>
      <c r="Z459" s="263" t="s">
        <v>4121</v>
      </c>
      <c r="AA459" s="263" t="s">
        <v>4121</v>
      </c>
    </row>
    <row r="460" spans="1:27" x14ac:dyDescent="0.3">
      <c r="A460" s="263">
        <v>521764</v>
      </c>
      <c r="B460" s="268" t="s">
        <v>918</v>
      </c>
      <c r="C460" s="263" t="s">
        <v>4121</v>
      </c>
      <c r="D460" s="263" t="s">
        <v>4121</v>
      </c>
      <c r="E460" s="263" t="s">
        <v>4121</v>
      </c>
      <c r="F460" s="263" t="s">
        <v>4121</v>
      </c>
      <c r="G460" s="263" t="s">
        <v>4121</v>
      </c>
      <c r="H460" s="263" t="s">
        <v>4121</v>
      </c>
      <c r="I460" s="263" t="s">
        <v>4121</v>
      </c>
      <c r="J460" s="263" t="s">
        <v>4121</v>
      </c>
      <c r="K460" s="263" t="s">
        <v>4121</v>
      </c>
      <c r="L460" s="263" t="s">
        <v>4121</v>
      </c>
      <c r="M460" s="263" t="s">
        <v>4121</v>
      </c>
      <c r="N460" s="263" t="s">
        <v>4121</v>
      </c>
      <c r="O460" s="263" t="s">
        <v>4121</v>
      </c>
      <c r="P460" s="263" t="s">
        <v>4121</v>
      </c>
      <c r="Q460" s="263" t="s">
        <v>4121</v>
      </c>
      <c r="R460" s="263" t="s">
        <v>4121</v>
      </c>
      <c r="S460" s="263" t="s">
        <v>4121</v>
      </c>
      <c r="T460" s="263" t="s">
        <v>4121</v>
      </c>
      <c r="U460" s="263" t="s">
        <v>4121</v>
      </c>
      <c r="V460" s="263" t="s">
        <v>4121</v>
      </c>
      <c r="W460" s="263" t="s">
        <v>4121</v>
      </c>
      <c r="X460" s="263" t="s">
        <v>4121</v>
      </c>
      <c r="Y460" s="263" t="s">
        <v>4121</v>
      </c>
      <c r="Z460" s="263" t="s">
        <v>4121</v>
      </c>
      <c r="AA460" s="263" t="s">
        <v>4121</v>
      </c>
    </row>
    <row r="461" spans="1:27" x14ac:dyDescent="0.3">
      <c r="A461" s="263">
        <v>522638</v>
      </c>
      <c r="B461" s="268" t="s">
        <v>918</v>
      </c>
      <c r="C461" s="263" t="s">
        <v>4121</v>
      </c>
      <c r="D461" s="263" t="s">
        <v>4121</v>
      </c>
      <c r="E461" s="263" t="s">
        <v>4121</v>
      </c>
      <c r="F461" s="263" t="s">
        <v>4121</v>
      </c>
      <c r="G461" s="263" t="s">
        <v>4121</v>
      </c>
      <c r="H461" s="263" t="s">
        <v>4121</v>
      </c>
      <c r="I461" s="263" t="s">
        <v>4121</v>
      </c>
      <c r="J461" s="263" t="s">
        <v>4121</v>
      </c>
      <c r="K461" s="263" t="s">
        <v>4121</v>
      </c>
      <c r="L461" s="263" t="s">
        <v>4121</v>
      </c>
      <c r="M461" s="263" t="s">
        <v>4121</v>
      </c>
      <c r="N461" s="263" t="s">
        <v>4121</v>
      </c>
      <c r="O461" s="263" t="s">
        <v>4121</v>
      </c>
      <c r="P461" s="263" t="s">
        <v>4121</v>
      </c>
      <c r="Q461" s="263" t="s">
        <v>4121</v>
      </c>
      <c r="R461" s="263" t="s">
        <v>4121</v>
      </c>
      <c r="S461" s="263" t="s">
        <v>4121</v>
      </c>
      <c r="T461" s="263" t="s">
        <v>4121</v>
      </c>
      <c r="U461" s="263" t="s">
        <v>4121</v>
      </c>
      <c r="V461" s="263" t="s">
        <v>4121</v>
      </c>
      <c r="W461" s="263" t="s">
        <v>4121</v>
      </c>
      <c r="X461" s="263" t="s">
        <v>4121</v>
      </c>
      <c r="Y461" s="263" t="s">
        <v>4121</v>
      </c>
      <c r="Z461" s="263" t="s">
        <v>4121</v>
      </c>
      <c r="AA461" s="263" t="s">
        <v>4121</v>
      </c>
    </row>
    <row r="462" spans="1:27" x14ac:dyDescent="0.3">
      <c r="A462" s="263">
        <v>522835</v>
      </c>
      <c r="B462" s="268" t="s">
        <v>918</v>
      </c>
      <c r="C462" s="263" t="s">
        <v>4121</v>
      </c>
      <c r="D462" s="263" t="s">
        <v>4121</v>
      </c>
      <c r="E462" s="263" t="s">
        <v>4121</v>
      </c>
      <c r="F462" s="263" t="s">
        <v>4121</v>
      </c>
      <c r="G462" s="263" t="s">
        <v>4121</v>
      </c>
      <c r="H462" s="263" t="s">
        <v>4121</v>
      </c>
      <c r="I462" s="263" t="s">
        <v>4121</v>
      </c>
      <c r="J462" s="263" t="s">
        <v>4121</v>
      </c>
      <c r="K462" s="263" t="s">
        <v>4121</v>
      </c>
      <c r="L462" s="263" t="s">
        <v>4121</v>
      </c>
      <c r="M462" s="263" t="s">
        <v>4121</v>
      </c>
      <c r="N462" s="263" t="s">
        <v>4121</v>
      </c>
      <c r="O462" s="263" t="s">
        <v>4121</v>
      </c>
      <c r="P462" s="263" t="s">
        <v>4121</v>
      </c>
      <c r="Q462" s="263" t="s">
        <v>4121</v>
      </c>
      <c r="R462" s="263" t="s">
        <v>4121</v>
      </c>
      <c r="S462" s="263" t="s">
        <v>4121</v>
      </c>
      <c r="T462" s="263" t="s">
        <v>4121</v>
      </c>
      <c r="U462" s="263" t="s">
        <v>4121</v>
      </c>
      <c r="V462" s="263" t="s">
        <v>4121</v>
      </c>
      <c r="W462" s="263" t="s">
        <v>4121</v>
      </c>
      <c r="X462" s="263" t="s">
        <v>4121</v>
      </c>
      <c r="Y462" s="263" t="s">
        <v>4121</v>
      </c>
      <c r="Z462" s="263" t="s">
        <v>4121</v>
      </c>
      <c r="AA462" s="263" t="s">
        <v>4121</v>
      </c>
    </row>
    <row r="463" spans="1:27" x14ac:dyDescent="0.3">
      <c r="A463" s="263">
        <v>522875</v>
      </c>
      <c r="B463" s="268" t="s">
        <v>918</v>
      </c>
      <c r="C463" s="263" t="s">
        <v>4121</v>
      </c>
      <c r="D463" s="263" t="s">
        <v>4121</v>
      </c>
      <c r="E463" s="263" t="s">
        <v>4121</v>
      </c>
      <c r="F463" s="263" t="s">
        <v>4121</v>
      </c>
      <c r="G463" s="263" t="s">
        <v>4121</v>
      </c>
      <c r="H463" s="263" t="s">
        <v>4121</v>
      </c>
      <c r="I463" s="263" t="s">
        <v>4121</v>
      </c>
      <c r="J463" s="263" t="s">
        <v>4121</v>
      </c>
      <c r="K463" s="263" t="s">
        <v>4121</v>
      </c>
      <c r="L463" s="263" t="s">
        <v>4121</v>
      </c>
      <c r="M463" s="263" t="s">
        <v>4121</v>
      </c>
      <c r="N463" s="263" t="s">
        <v>4121</v>
      </c>
      <c r="O463" s="263" t="s">
        <v>4121</v>
      </c>
      <c r="P463" s="263" t="s">
        <v>4121</v>
      </c>
      <c r="Q463" s="263" t="s">
        <v>4121</v>
      </c>
      <c r="R463" s="263" t="s">
        <v>4121</v>
      </c>
      <c r="S463" s="263" t="s">
        <v>4121</v>
      </c>
      <c r="T463" s="263" t="s">
        <v>4121</v>
      </c>
      <c r="U463" s="263" t="s">
        <v>4121</v>
      </c>
      <c r="V463" s="263" t="s">
        <v>4121</v>
      </c>
      <c r="W463" s="263" t="s">
        <v>4121</v>
      </c>
      <c r="X463" s="263" t="s">
        <v>4121</v>
      </c>
      <c r="Y463" s="263" t="s">
        <v>4121</v>
      </c>
      <c r="Z463" s="263" t="s">
        <v>4121</v>
      </c>
      <c r="AA463" s="263" t="s">
        <v>4121</v>
      </c>
    </row>
    <row r="464" spans="1:27" x14ac:dyDescent="0.3">
      <c r="A464" s="263">
        <v>520207</v>
      </c>
      <c r="B464" s="268" t="s">
        <v>918</v>
      </c>
      <c r="C464" s="263" t="s">
        <v>4121</v>
      </c>
      <c r="D464" s="263" t="s">
        <v>4121</v>
      </c>
      <c r="E464" s="263" t="s">
        <v>4121</v>
      </c>
      <c r="F464" s="263" t="s">
        <v>4121</v>
      </c>
      <c r="G464" s="263" t="s">
        <v>4121</v>
      </c>
      <c r="H464" s="263" t="s">
        <v>4121</v>
      </c>
      <c r="I464" s="263" t="s">
        <v>4121</v>
      </c>
      <c r="J464" s="263" t="s">
        <v>4121</v>
      </c>
      <c r="K464" s="263" t="s">
        <v>4121</v>
      </c>
      <c r="L464" s="263" t="s">
        <v>4121</v>
      </c>
      <c r="M464" s="263" t="s">
        <v>4121</v>
      </c>
      <c r="N464" s="263" t="s">
        <v>4121</v>
      </c>
      <c r="O464" s="263" t="s">
        <v>4121</v>
      </c>
      <c r="P464" s="263" t="s">
        <v>4121</v>
      </c>
      <c r="Q464" s="263" t="s">
        <v>4121</v>
      </c>
      <c r="R464" s="263" t="s">
        <v>4121</v>
      </c>
      <c r="S464" s="263" t="s">
        <v>4121</v>
      </c>
      <c r="T464" s="263" t="s">
        <v>4121</v>
      </c>
      <c r="U464" s="263" t="s">
        <v>4121</v>
      </c>
      <c r="V464" s="263" t="s">
        <v>4121</v>
      </c>
      <c r="W464" s="263" t="s">
        <v>4121</v>
      </c>
      <c r="X464" s="263" t="s">
        <v>4121</v>
      </c>
      <c r="Y464" s="263" t="s">
        <v>4121</v>
      </c>
      <c r="Z464" s="263" t="s">
        <v>4121</v>
      </c>
      <c r="AA464" s="263" t="s">
        <v>4121</v>
      </c>
    </row>
    <row r="465" spans="1:27" x14ac:dyDescent="0.3">
      <c r="A465" s="263">
        <v>503121</v>
      </c>
      <c r="B465" s="268" t="s">
        <v>918</v>
      </c>
      <c r="C465" s="263" t="s">
        <v>4121</v>
      </c>
      <c r="D465" s="263" t="s">
        <v>4121</v>
      </c>
      <c r="E465" s="263" t="s">
        <v>4121</v>
      </c>
      <c r="F465" s="263" t="s">
        <v>4121</v>
      </c>
      <c r="G465" s="263" t="s">
        <v>4121</v>
      </c>
      <c r="H465" s="263" t="s">
        <v>4121</v>
      </c>
      <c r="I465" s="263" t="s">
        <v>4121</v>
      </c>
      <c r="J465" s="263" t="s">
        <v>4121</v>
      </c>
      <c r="K465" s="263" t="s">
        <v>4121</v>
      </c>
      <c r="L465" s="263" t="s">
        <v>4121</v>
      </c>
      <c r="M465" s="263" t="s">
        <v>4121</v>
      </c>
      <c r="N465" s="263" t="s">
        <v>4121</v>
      </c>
      <c r="O465" s="263" t="s">
        <v>4121</v>
      </c>
      <c r="P465" s="263" t="s">
        <v>4121</v>
      </c>
      <c r="Q465" s="263" t="s">
        <v>4121</v>
      </c>
      <c r="R465" s="263" t="s">
        <v>4121</v>
      </c>
      <c r="S465" s="263" t="s">
        <v>4121</v>
      </c>
      <c r="T465" s="263" t="s">
        <v>4121</v>
      </c>
      <c r="U465" s="263" t="s">
        <v>4121</v>
      </c>
      <c r="V465" s="263" t="s">
        <v>4121</v>
      </c>
      <c r="W465" s="263" t="s">
        <v>4121</v>
      </c>
      <c r="X465" s="263" t="s">
        <v>4121</v>
      </c>
      <c r="Y465" s="263" t="s">
        <v>4121</v>
      </c>
      <c r="Z465" s="263" t="s">
        <v>4121</v>
      </c>
      <c r="AA465" s="263" t="s">
        <v>4121</v>
      </c>
    </row>
    <row r="466" spans="1:27" x14ac:dyDescent="0.3">
      <c r="A466" s="263">
        <v>509950</v>
      </c>
      <c r="B466" s="268" t="s">
        <v>918</v>
      </c>
      <c r="C466" s="263" t="s">
        <v>4121</v>
      </c>
      <c r="D466" s="263" t="s">
        <v>4121</v>
      </c>
      <c r="E466" s="263" t="s">
        <v>4121</v>
      </c>
      <c r="F466" s="263" t="s">
        <v>4121</v>
      </c>
      <c r="G466" s="263" t="s">
        <v>4121</v>
      </c>
      <c r="H466" s="263" t="s">
        <v>4121</v>
      </c>
      <c r="I466" s="263" t="s">
        <v>4121</v>
      </c>
      <c r="J466" s="263" t="s">
        <v>4121</v>
      </c>
      <c r="K466" s="263" t="s">
        <v>4121</v>
      </c>
      <c r="L466" s="263" t="s">
        <v>4121</v>
      </c>
      <c r="M466" s="263" t="s">
        <v>4121</v>
      </c>
      <c r="N466" s="263" t="s">
        <v>4121</v>
      </c>
      <c r="O466" s="263" t="s">
        <v>4121</v>
      </c>
      <c r="P466" s="263" t="s">
        <v>4121</v>
      </c>
      <c r="Q466" s="263" t="s">
        <v>4121</v>
      </c>
      <c r="R466" s="263" t="s">
        <v>4121</v>
      </c>
      <c r="S466" s="263" t="s">
        <v>4121</v>
      </c>
      <c r="T466" s="263" t="s">
        <v>4121</v>
      </c>
      <c r="U466" s="263" t="s">
        <v>4121</v>
      </c>
      <c r="V466" s="263" t="s">
        <v>4121</v>
      </c>
      <c r="W466" s="263" t="s">
        <v>4121</v>
      </c>
      <c r="X466" s="263" t="s">
        <v>4121</v>
      </c>
      <c r="Y466" s="263" t="s">
        <v>4121</v>
      </c>
      <c r="Z466" s="263" t="s">
        <v>4121</v>
      </c>
      <c r="AA466" s="263" t="s">
        <v>4121</v>
      </c>
    </row>
    <row r="467" spans="1:27" x14ac:dyDescent="0.3">
      <c r="A467" s="263">
        <v>510297</v>
      </c>
      <c r="B467" s="268" t="s">
        <v>918</v>
      </c>
      <c r="C467" s="263" t="s">
        <v>4121</v>
      </c>
      <c r="D467" s="263" t="s">
        <v>4121</v>
      </c>
      <c r="E467" s="263" t="s">
        <v>4121</v>
      </c>
      <c r="F467" s="263" t="s">
        <v>4121</v>
      </c>
      <c r="G467" s="263" t="s">
        <v>4121</v>
      </c>
      <c r="H467" s="263" t="s">
        <v>4121</v>
      </c>
      <c r="I467" s="263" t="s">
        <v>4121</v>
      </c>
      <c r="J467" s="263" t="s">
        <v>4121</v>
      </c>
      <c r="K467" s="263" t="s">
        <v>4121</v>
      </c>
      <c r="L467" s="263" t="s">
        <v>4121</v>
      </c>
      <c r="M467" s="263" t="s">
        <v>4121</v>
      </c>
      <c r="N467" s="263" t="s">
        <v>4121</v>
      </c>
      <c r="O467" s="263" t="s">
        <v>4121</v>
      </c>
      <c r="P467" s="263" t="s">
        <v>4121</v>
      </c>
      <c r="Q467" s="263" t="s">
        <v>4121</v>
      </c>
      <c r="R467" s="263" t="s">
        <v>4121</v>
      </c>
      <c r="S467" s="263" t="s">
        <v>4121</v>
      </c>
      <c r="T467" s="263" t="s">
        <v>4121</v>
      </c>
      <c r="U467" s="263" t="s">
        <v>4121</v>
      </c>
      <c r="V467" s="263" t="s">
        <v>4121</v>
      </c>
      <c r="W467" s="263" t="s">
        <v>4121</v>
      </c>
      <c r="X467" s="263" t="s">
        <v>4121</v>
      </c>
      <c r="Y467" s="263" t="s">
        <v>4121</v>
      </c>
      <c r="Z467" s="263" t="s">
        <v>4121</v>
      </c>
      <c r="AA467" s="263" t="s">
        <v>4121</v>
      </c>
    </row>
    <row r="468" spans="1:27" x14ac:dyDescent="0.3">
      <c r="A468" s="263">
        <v>515413</v>
      </c>
      <c r="B468" s="268" t="s">
        <v>918</v>
      </c>
      <c r="C468" s="263" t="s">
        <v>4121</v>
      </c>
      <c r="D468" s="263" t="s">
        <v>4121</v>
      </c>
      <c r="E468" s="263" t="s">
        <v>4121</v>
      </c>
      <c r="F468" s="263" t="s">
        <v>4121</v>
      </c>
      <c r="G468" s="263" t="s">
        <v>4121</v>
      </c>
      <c r="H468" s="263" t="s">
        <v>4121</v>
      </c>
      <c r="I468" s="263" t="s">
        <v>4121</v>
      </c>
      <c r="J468" s="263" t="s">
        <v>4121</v>
      </c>
      <c r="K468" s="263" t="s">
        <v>4121</v>
      </c>
      <c r="L468" s="263" t="s">
        <v>4121</v>
      </c>
      <c r="M468" s="263" t="s">
        <v>4121</v>
      </c>
      <c r="N468" s="263" t="s">
        <v>4121</v>
      </c>
      <c r="O468" s="263" t="s">
        <v>4121</v>
      </c>
      <c r="P468" s="263" t="s">
        <v>4121</v>
      </c>
      <c r="Q468" s="263" t="s">
        <v>4121</v>
      </c>
      <c r="R468" s="263" t="s">
        <v>4121</v>
      </c>
      <c r="S468" s="263" t="s">
        <v>4121</v>
      </c>
      <c r="T468" s="263" t="s">
        <v>4121</v>
      </c>
      <c r="U468" s="263" t="s">
        <v>4121</v>
      </c>
      <c r="V468" s="263" t="s">
        <v>4121</v>
      </c>
      <c r="W468" s="263" t="s">
        <v>4121</v>
      </c>
      <c r="X468" s="263" t="s">
        <v>4121</v>
      </c>
      <c r="Y468" s="263" t="s">
        <v>4121</v>
      </c>
      <c r="Z468" s="263" t="s">
        <v>4121</v>
      </c>
      <c r="AA468" s="263" t="s">
        <v>4121</v>
      </c>
    </row>
    <row r="469" spans="1:27" x14ac:dyDescent="0.3">
      <c r="A469" s="263">
        <v>517435</v>
      </c>
      <c r="B469" s="268" t="s">
        <v>918</v>
      </c>
      <c r="C469" s="263" t="s">
        <v>4121</v>
      </c>
      <c r="D469" s="263" t="s">
        <v>4121</v>
      </c>
      <c r="E469" s="263" t="s">
        <v>4121</v>
      </c>
      <c r="F469" s="263" t="s">
        <v>4121</v>
      </c>
      <c r="G469" s="263" t="s">
        <v>4121</v>
      </c>
      <c r="H469" s="263" t="s">
        <v>4121</v>
      </c>
      <c r="I469" s="263" t="s">
        <v>4121</v>
      </c>
      <c r="J469" s="263" t="s">
        <v>4121</v>
      </c>
      <c r="K469" s="263" t="s">
        <v>4121</v>
      </c>
      <c r="L469" s="263" t="s">
        <v>4121</v>
      </c>
      <c r="M469" s="263" t="s">
        <v>4121</v>
      </c>
      <c r="N469" s="263" t="s">
        <v>4121</v>
      </c>
      <c r="O469" s="263" t="s">
        <v>4121</v>
      </c>
      <c r="P469" s="263" t="s">
        <v>4121</v>
      </c>
      <c r="Q469" s="263" t="s">
        <v>4121</v>
      </c>
      <c r="R469" s="263" t="s">
        <v>4121</v>
      </c>
      <c r="S469" s="263" t="s">
        <v>4121</v>
      </c>
      <c r="T469" s="263" t="s">
        <v>4121</v>
      </c>
      <c r="U469" s="263" t="s">
        <v>4121</v>
      </c>
      <c r="V469" s="263" t="s">
        <v>4121</v>
      </c>
      <c r="W469" s="263" t="s">
        <v>4121</v>
      </c>
      <c r="X469" s="263" t="s">
        <v>4121</v>
      </c>
      <c r="Y469" s="263" t="s">
        <v>4121</v>
      </c>
      <c r="Z469" s="263" t="s">
        <v>4121</v>
      </c>
      <c r="AA469" s="263" t="s">
        <v>4121</v>
      </c>
    </row>
    <row r="470" spans="1:27" x14ac:dyDescent="0.3">
      <c r="A470" s="263">
        <v>517926</v>
      </c>
      <c r="B470" s="268" t="s">
        <v>918</v>
      </c>
      <c r="C470" s="263" t="s">
        <v>4121</v>
      </c>
      <c r="D470" s="263" t="s">
        <v>4121</v>
      </c>
      <c r="E470" s="263" t="s">
        <v>4121</v>
      </c>
      <c r="F470" s="263" t="s">
        <v>4121</v>
      </c>
      <c r="G470" s="263" t="s">
        <v>4121</v>
      </c>
      <c r="H470" s="263" t="s">
        <v>4121</v>
      </c>
      <c r="I470" s="263" t="s">
        <v>4121</v>
      </c>
      <c r="J470" s="263" t="s">
        <v>4121</v>
      </c>
      <c r="K470" s="263" t="s">
        <v>4121</v>
      </c>
      <c r="L470" s="263" t="s">
        <v>4121</v>
      </c>
      <c r="M470" s="263" t="s">
        <v>4121</v>
      </c>
      <c r="N470" s="263" t="s">
        <v>4121</v>
      </c>
      <c r="O470" s="263" t="s">
        <v>4121</v>
      </c>
      <c r="P470" s="263" t="s">
        <v>4121</v>
      </c>
      <c r="Q470" s="263" t="s">
        <v>4121</v>
      </c>
      <c r="R470" s="263" t="s">
        <v>4121</v>
      </c>
      <c r="S470" s="263" t="s">
        <v>4121</v>
      </c>
      <c r="T470" s="263" t="s">
        <v>4121</v>
      </c>
      <c r="U470" s="263" t="s">
        <v>4121</v>
      </c>
      <c r="V470" s="263" t="s">
        <v>4121</v>
      </c>
      <c r="W470" s="263" t="s">
        <v>4121</v>
      </c>
      <c r="X470" s="263" t="s">
        <v>4121</v>
      </c>
      <c r="Y470" s="263" t="s">
        <v>4121</v>
      </c>
      <c r="Z470" s="263" t="s">
        <v>4121</v>
      </c>
      <c r="AA470" s="263" t="s">
        <v>4121</v>
      </c>
    </row>
    <row r="471" spans="1:27" x14ac:dyDescent="0.3">
      <c r="A471" s="263">
        <v>518160</v>
      </c>
      <c r="B471" s="268" t="s">
        <v>918</v>
      </c>
      <c r="C471" s="263" t="s">
        <v>4121</v>
      </c>
      <c r="D471" s="263" t="s">
        <v>4121</v>
      </c>
      <c r="E471" s="263" t="s">
        <v>4121</v>
      </c>
      <c r="F471" s="263" t="s">
        <v>4121</v>
      </c>
      <c r="G471" s="263" t="s">
        <v>4121</v>
      </c>
      <c r="H471" s="263" t="s">
        <v>4121</v>
      </c>
      <c r="I471" s="263" t="s">
        <v>4121</v>
      </c>
      <c r="J471" s="263" t="s">
        <v>4121</v>
      </c>
      <c r="K471" s="263" t="s">
        <v>4121</v>
      </c>
      <c r="L471" s="263" t="s">
        <v>4121</v>
      </c>
      <c r="M471" s="263" t="s">
        <v>4121</v>
      </c>
      <c r="N471" s="263" t="s">
        <v>4121</v>
      </c>
      <c r="O471" s="263" t="s">
        <v>4121</v>
      </c>
      <c r="P471" s="263" t="s">
        <v>4121</v>
      </c>
      <c r="Q471" s="263" t="s">
        <v>4121</v>
      </c>
      <c r="R471" s="263" t="s">
        <v>4121</v>
      </c>
      <c r="S471" s="263" t="s">
        <v>4121</v>
      </c>
      <c r="T471" s="263" t="s">
        <v>4121</v>
      </c>
      <c r="U471" s="263" t="s">
        <v>4121</v>
      </c>
      <c r="V471" s="263" t="s">
        <v>4121</v>
      </c>
      <c r="W471" s="263" t="s">
        <v>4121</v>
      </c>
      <c r="X471" s="263" t="s">
        <v>4121</v>
      </c>
      <c r="Y471" s="263" t="s">
        <v>4121</v>
      </c>
      <c r="Z471" s="263" t="s">
        <v>4121</v>
      </c>
      <c r="AA471" s="263" t="s">
        <v>4121</v>
      </c>
    </row>
    <row r="472" spans="1:27" x14ac:dyDescent="0.3">
      <c r="A472" s="263">
        <v>518530</v>
      </c>
      <c r="B472" s="268" t="s">
        <v>918</v>
      </c>
      <c r="C472" s="263" t="s">
        <v>4121</v>
      </c>
      <c r="D472" s="263" t="s">
        <v>4121</v>
      </c>
      <c r="E472" s="263" t="s">
        <v>4121</v>
      </c>
      <c r="F472" s="263" t="s">
        <v>4121</v>
      </c>
      <c r="G472" s="263" t="s">
        <v>4121</v>
      </c>
      <c r="H472" s="263" t="s">
        <v>4121</v>
      </c>
      <c r="I472" s="263" t="s">
        <v>4121</v>
      </c>
      <c r="J472" s="263" t="s">
        <v>4121</v>
      </c>
      <c r="K472" s="263" t="s">
        <v>4121</v>
      </c>
      <c r="L472" s="263" t="s">
        <v>4121</v>
      </c>
      <c r="M472" s="263" t="s">
        <v>4121</v>
      </c>
      <c r="N472" s="263" t="s">
        <v>4121</v>
      </c>
      <c r="O472" s="263" t="s">
        <v>4121</v>
      </c>
      <c r="P472" s="263" t="s">
        <v>4121</v>
      </c>
      <c r="Q472" s="263" t="s">
        <v>4121</v>
      </c>
      <c r="R472" s="263" t="s">
        <v>4121</v>
      </c>
      <c r="S472" s="263" t="s">
        <v>4121</v>
      </c>
      <c r="T472" s="263" t="s">
        <v>4121</v>
      </c>
      <c r="U472" s="263" t="s">
        <v>4121</v>
      </c>
      <c r="V472" s="263" t="s">
        <v>4121</v>
      </c>
      <c r="W472" s="263" t="s">
        <v>4121</v>
      </c>
      <c r="X472" s="263" t="s">
        <v>4121</v>
      </c>
      <c r="Y472" s="263" t="s">
        <v>4121</v>
      </c>
      <c r="Z472" s="263" t="s">
        <v>4121</v>
      </c>
      <c r="AA472" s="263" t="s">
        <v>4121</v>
      </c>
    </row>
    <row r="473" spans="1:27" x14ac:dyDescent="0.3">
      <c r="A473" s="263">
        <v>519410</v>
      </c>
      <c r="B473" s="268" t="s">
        <v>918</v>
      </c>
      <c r="C473" s="263" t="s">
        <v>4121</v>
      </c>
      <c r="D473" s="263" t="s">
        <v>4121</v>
      </c>
      <c r="E473" s="263" t="s">
        <v>4121</v>
      </c>
      <c r="F473" s="263" t="s">
        <v>4121</v>
      </c>
      <c r="G473" s="263" t="s">
        <v>4121</v>
      </c>
      <c r="H473" s="263" t="s">
        <v>4121</v>
      </c>
      <c r="I473" s="263" t="s">
        <v>4121</v>
      </c>
      <c r="J473" s="263" t="s">
        <v>4121</v>
      </c>
      <c r="K473" s="263" t="s">
        <v>4121</v>
      </c>
      <c r="L473" s="263" t="s">
        <v>4121</v>
      </c>
      <c r="M473" s="263" t="s">
        <v>4121</v>
      </c>
      <c r="N473" s="263" t="s">
        <v>4121</v>
      </c>
      <c r="O473" s="263" t="s">
        <v>4121</v>
      </c>
      <c r="P473" s="263" t="s">
        <v>4121</v>
      </c>
      <c r="Q473" s="263" t="s">
        <v>4121</v>
      </c>
      <c r="R473" s="263" t="s">
        <v>4121</v>
      </c>
      <c r="S473" s="263" t="s">
        <v>4121</v>
      </c>
      <c r="T473" s="263" t="s">
        <v>4121</v>
      </c>
      <c r="U473" s="263" t="s">
        <v>4121</v>
      </c>
      <c r="V473" s="263" t="s">
        <v>4121</v>
      </c>
      <c r="W473" s="263" t="s">
        <v>4121</v>
      </c>
      <c r="X473" s="263" t="s">
        <v>4121</v>
      </c>
      <c r="Y473" s="263" t="s">
        <v>4121</v>
      </c>
      <c r="Z473" s="263" t="s">
        <v>4121</v>
      </c>
      <c r="AA473" s="263" t="s">
        <v>4121</v>
      </c>
    </row>
    <row r="474" spans="1:27" x14ac:dyDescent="0.3">
      <c r="A474" s="263">
        <v>520293</v>
      </c>
      <c r="B474" s="268" t="s">
        <v>918</v>
      </c>
      <c r="C474" s="263" t="s">
        <v>4121</v>
      </c>
      <c r="D474" s="263" t="s">
        <v>4121</v>
      </c>
      <c r="E474" s="263" t="s">
        <v>4121</v>
      </c>
      <c r="F474" s="263" t="s">
        <v>4121</v>
      </c>
      <c r="G474" s="263" t="s">
        <v>4121</v>
      </c>
      <c r="H474" s="263" t="s">
        <v>4121</v>
      </c>
      <c r="I474" s="263" t="s">
        <v>4121</v>
      </c>
      <c r="J474" s="263" t="s">
        <v>4121</v>
      </c>
      <c r="K474" s="263" t="s">
        <v>4121</v>
      </c>
      <c r="L474" s="263" t="s">
        <v>4121</v>
      </c>
      <c r="M474" s="263" t="s">
        <v>4121</v>
      </c>
      <c r="N474" s="263" t="s">
        <v>4121</v>
      </c>
      <c r="O474" s="263" t="s">
        <v>4121</v>
      </c>
      <c r="P474" s="263" t="s">
        <v>4121</v>
      </c>
      <c r="Q474" s="263" t="s">
        <v>4121</v>
      </c>
      <c r="R474" s="263" t="s">
        <v>4121</v>
      </c>
      <c r="S474" s="263" t="s">
        <v>4121</v>
      </c>
      <c r="T474" s="263" t="s">
        <v>4121</v>
      </c>
      <c r="U474" s="263" t="s">
        <v>4121</v>
      </c>
      <c r="V474" s="263" t="s">
        <v>4121</v>
      </c>
      <c r="W474" s="263" t="s">
        <v>4121</v>
      </c>
      <c r="X474" s="263" t="s">
        <v>4121</v>
      </c>
      <c r="Y474" s="263" t="s">
        <v>4121</v>
      </c>
      <c r="Z474" s="263" t="s">
        <v>4121</v>
      </c>
      <c r="AA474" s="263" t="s">
        <v>4121</v>
      </c>
    </row>
    <row r="475" spans="1:27" x14ac:dyDescent="0.3">
      <c r="A475" s="263">
        <v>520761</v>
      </c>
      <c r="B475" s="268" t="s">
        <v>918</v>
      </c>
      <c r="C475" s="263" t="s">
        <v>4121</v>
      </c>
      <c r="D475" s="263" t="s">
        <v>4121</v>
      </c>
      <c r="E475" s="263" t="s">
        <v>4121</v>
      </c>
      <c r="F475" s="263" t="s">
        <v>4121</v>
      </c>
      <c r="G475" s="263" t="s">
        <v>4121</v>
      </c>
      <c r="H475" s="263" t="s">
        <v>4121</v>
      </c>
      <c r="I475" s="263" t="s">
        <v>4121</v>
      </c>
      <c r="J475" s="263" t="s">
        <v>4121</v>
      </c>
      <c r="K475" s="263" t="s">
        <v>4121</v>
      </c>
      <c r="L475" s="263" t="s">
        <v>4121</v>
      </c>
      <c r="M475" s="263" t="s">
        <v>4121</v>
      </c>
      <c r="N475" s="263" t="s">
        <v>4121</v>
      </c>
      <c r="O475" s="263" t="s">
        <v>4121</v>
      </c>
      <c r="P475" s="263" t="s">
        <v>4121</v>
      </c>
      <c r="Q475" s="263" t="s">
        <v>4121</v>
      </c>
      <c r="R475" s="263" t="s">
        <v>4121</v>
      </c>
      <c r="S475" s="263" t="s">
        <v>4121</v>
      </c>
      <c r="T475" s="263" t="s">
        <v>4121</v>
      </c>
      <c r="U475" s="263" t="s">
        <v>4121</v>
      </c>
      <c r="V475" s="263" t="s">
        <v>4121</v>
      </c>
      <c r="W475" s="263" t="s">
        <v>4121</v>
      </c>
      <c r="X475" s="263" t="s">
        <v>4121</v>
      </c>
      <c r="Y475" s="263" t="s">
        <v>4121</v>
      </c>
      <c r="Z475" s="263" t="s">
        <v>4121</v>
      </c>
      <c r="AA475" s="263" t="s">
        <v>4121</v>
      </c>
    </row>
    <row r="476" spans="1:27" x14ac:dyDescent="0.3">
      <c r="A476" s="263">
        <v>520808</v>
      </c>
      <c r="B476" s="268" t="s">
        <v>918</v>
      </c>
      <c r="C476" s="263" t="s">
        <v>4121</v>
      </c>
      <c r="D476" s="263" t="s">
        <v>4121</v>
      </c>
      <c r="E476" s="263" t="s">
        <v>4121</v>
      </c>
      <c r="F476" s="263" t="s">
        <v>4121</v>
      </c>
      <c r="G476" s="263" t="s">
        <v>4121</v>
      </c>
      <c r="H476" s="263" t="s">
        <v>4121</v>
      </c>
      <c r="I476" s="263" t="s">
        <v>4121</v>
      </c>
      <c r="J476" s="263" t="s">
        <v>4121</v>
      </c>
      <c r="K476" s="263" t="s">
        <v>4121</v>
      </c>
      <c r="L476" s="263" t="s">
        <v>4121</v>
      </c>
      <c r="M476" s="263" t="s">
        <v>4121</v>
      </c>
      <c r="N476" s="263" t="s">
        <v>4121</v>
      </c>
      <c r="O476" s="263" t="s">
        <v>4121</v>
      </c>
      <c r="P476" s="263" t="s">
        <v>4121</v>
      </c>
      <c r="Q476" s="263" t="s">
        <v>4121</v>
      </c>
      <c r="R476" s="263" t="s">
        <v>4121</v>
      </c>
      <c r="S476" s="263" t="s">
        <v>4121</v>
      </c>
      <c r="T476" s="263" t="s">
        <v>4121</v>
      </c>
      <c r="U476" s="263" t="s">
        <v>4121</v>
      </c>
      <c r="V476" s="263" t="s">
        <v>4121</v>
      </c>
      <c r="W476" s="263" t="s">
        <v>4121</v>
      </c>
      <c r="X476" s="263" t="s">
        <v>4121</v>
      </c>
      <c r="Y476" s="263" t="s">
        <v>4121</v>
      </c>
      <c r="Z476" s="263" t="s">
        <v>4121</v>
      </c>
      <c r="AA476" s="263" t="s">
        <v>4121</v>
      </c>
    </row>
    <row r="477" spans="1:27" x14ac:dyDescent="0.3">
      <c r="A477" s="263">
        <v>521077</v>
      </c>
      <c r="B477" s="268" t="s">
        <v>918</v>
      </c>
      <c r="C477" s="263" t="s">
        <v>4121</v>
      </c>
      <c r="D477" s="263" t="s">
        <v>4121</v>
      </c>
      <c r="E477" s="263" t="s">
        <v>4121</v>
      </c>
      <c r="F477" s="263" t="s">
        <v>4121</v>
      </c>
      <c r="G477" s="263" t="s">
        <v>4121</v>
      </c>
      <c r="H477" s="263" t="s">
        <v>4121</v>
      </c>
      <c r="I477" s="263" t="s">
        <v>4121</v>
      </c>
      <c r="J477" s="263" t="s">
        <v>4121</v>
      </c>
      <c r="K477" s="263" t="s">
        <v>4121</v>
      </c>
      <c r="L477" s="263" t="s">
        <v>4121</v>
      </c>
      <c r="M477" s="263" t="s">
        <v>4121</v>
      </c>
      <c r="N477" s="263" t="s">
        <v>4121</v>
      </c>
      <c r="O477" s="263" t="s">
        <v>4121</v>
      </c>
      <c r="P477" s="263" t="s">
        <v>4121</v>
      </c>
      <c r="Q477" s="263" t="s">
        <v>4121</v>
      </c>
      <c r="R477" s="263" t="s">
        <v>4121</v>
      </c>
      <c r="S477" s="263" t="s">
        <v>4121</v>
      </c>
      <c r="T477" s="263" t="s">
        <v>4121</v>
      </c>
      <c r="U477" s="263" t="s">
        <v>4121</v>
      </c>
      <c r="V477" s="263" t="s">
        <v>4121</v>
      </c>
      <c r="W477" s="263" t="s">
        <v>4121</v>
      </c>
      <c r="X477" s="263" t="s">
        <v>4121</v>
      </c>
      <c r="Y477" s="263" t="s">
        <v>4121</v>
      </c>
      <c r="Z477" s="263" t="s">
        <v>4121</v>
      </c>
      <c r="AA477" s="263" t="s">
        <v>4121</v>
      </c>
    </row>
    <row r="478" spans="1:27" x14ac:dyDescent="0.3">
      <c r="A478" s="263">
        <v>521107</v>
      </c>
      <c r="B478" s="268" t="s">
        <v>918</v>
      </c>
      <c r="C478" s="263" t="s">
        <v>4121</v>
      </c>
      <c r="D478" s="263" t="s">
        <v>4121</v>
      </c>
      <c r="E478" s="263" t="s">
        <v>4121</v>
      </c>
      <c r="F478" s="263" t="s">
        <v>4121</v>
      </c>
      <c r="G478" s="263" t="s">
        <v>4121</v>
      </c>
      <c r="H478" s="263" t="s">
        <v>4121</v>
      </c>
      <c r="I478" s="263" t="s">
        <v>4121</v>
      </c>
      <c r="J478" s="263" t="s">
        <v>4121</v>
      </c>
      <c r="K478" s="263" t="s">
        <v>4121</v>
      </c>
      <c r="L478" s="263" t="s">
        <v>4121</v>
      </c>
      <c r="M478" s="263" t="s">
        <v>4121</v>
      </c>
      <c r="N478" s="263" t="s">
        <v>4121</v>
      </c>
      <c r="O478" s="263" t="s">
        <v>4121</v>
      </c>
      <c r="P478" s="263" t="s">
        <v>4121</v>
      </c>
      <c r="Q478" s="263" t="s">
        <v>4121</v>
      </c>
      <c r="R478" s="263" t="s">
        <v>4121</v>
      </c>
      <c r="S478" s="263" t="s">
        <v>4121</v>
      </c>
      <c r="T478" s="263" t="s">
        <v>4121</v>
      </c>
      <c r="U478" s="263" t="s">
        <v>4121</v>
      </c>
      <c r="V478" s="263" t="s">
        <v>4121</v>
      </c>
      <c r="W478" s="263" t="s">
        <v>4121</v>
      </c>
      <c r="X478" s="263" t="s">
        <v>4121</v>
      </c>
      <c r="Y478" s="263" t="s">
        <v>4121</v>
      </c>
      <c r="Z478" s="263" t="s">
        <v>4121</v>
      </c>
      <c r="AA478" s="263" t="s">
        <v>4121</v>
      </c>
    </row>
    <row r="479" spans="1:27" x14ac:dyDescent="0.3">
      <c r="A479" s="263">
        <v>521420</v>
      </c>
      <c r="B479" s="268" t="s">
        <v>918</v>
      </c>
      <c r="C479" s="263" t="s">
        <v>4121</v>
      </c>
      <c r="D479" s="263" t="s">
        <v>4121</v>
      </c>
      <c r="E479" s="263" t="s">
        <v>4121</v>
      </c>
      <c r="F479" s="263" t="s">
        <v>4121</v>
      </c>
      <c r="G479" s="263" t="s">
        <v>4121</v>
      </c>
      <c r="H479" s="263" t="s">
        <v>4121</v>
      </c>
      <c r="I479" s="263" t="s">
        <v>4121</v>
      </c>
      <c r="J479" s="263" t="s">
        <v>4121</v>
      </c>
      <c r="K479" s="263" t="s">
        <v>4121</v>
      </c>
      <c r="L479" s="263" t="s">
        <v>4121</v>
      </c>
      <c r="M479" s="263" t="s">
        <v>4121</v>
      </c>
      <c r="N479" s="263" t="s">
        <v>4121</v>
      </c>
      <c r="O479" s="263" t="s">
        <v>4121</v>
      </c>
      <c r="P479" s="263" t="s">
        <v>4121</v>
      </c>
      <c r="Q479" s="263" t="s">
        <v>4121</v>
      </c>
      <c r="R479" s="263" t="s">
        <v>4121</v>
      </c>
      <c r="S479" s="263" t="s">
        <v>4121</v>
      </c>
      <c r="T479" s="263" t="s">
        <v>4121</v>
      </c>
      <c r="U479" s="263" t="s">
        <v>4121</v>
      </c>
      <c r="V479" s="263" t="s">
        <v>4121</v>
      </c>
      <c r="W479" s="263" t="s">
        <v>4121</v>
      </c>
      <c r="X479" s="263" t="s">
        <v>4121</v>
      </c>
      <c r="Y479" s="263" t="s">
        <v>4121</v>
      </c>
      <c r="Z479" s="263" t="s">
        <v>4121</v>
      </c>
      <c r="AA479" s="263" t="s">
        <v>4121</v>
      </c>
    </row>
    <row r="480" spans="1:27" x14ac:dyDescent="0.3">
      <c r="A480" s="263">
        <v>521870</v>
      </c>
      <c r="B480" s="268" t="s">
        <v>918</v>
      </c>
      <c r="C480" s="263" t="s">
        <v>4121</v>
      </c>
      <c r="D480" s="263" t="s">
        <v>4121</v>
      </c>
      <c r="E480" s="263" t="s">
        <v>4121</v>
      </c>
      <c r="F480" s="263" t="s">
        <v>4121</v>
      </c>
      <c r="G480" s="263" t="s">
        <v>4121</v>
      </c>
      <c r="H480" s="263" t="s">
        <v>4121</v>
      </c>
      <c r="I480" s="263" t="s">
        <v>4121</v>
      </c>
      <c r="J480" s="263" t="s">
        <v>4121</v>
      </c>
      <c r="K480" s="263" t="s">
        <v>4121</v>
      </c>
      <c r="L480" s="263" t="s">
        <v>4121</v>
      </c>
      <c r="M480" s="263" t="s">
        <v>4121</v>
      </c>
      <c r="N480" s="263" t="s">
        <v>4121</v>
      </c>
      <c r="O480" s="263" t="s">
        <v>4121</v>
      </c>
      <c r="P480" s="263" t="s">
        <v>4121</v>
      </c>
      <c r="Q480" s="263" t="s">
        <v>4121</v>
      </c>
      <c r="R480" s="263" t="s">
        <v>4121</v>
      </c>
      <c r="S480" s="263" t="s">
        <v>4121</v>
      </c>
      <c r="T480" s="263" t="s">
        <v>4121</v>
      </c>
      <c r="U480" s="263" t="s">
        <v>4121</v>
      </c>
      <c r="V480" s="263" t="s">
        <v>4121</v>
      </c>
      <c r="W480" s="263" t="s">
        <v>4121</v>
      </c>
      <c r="X480" s="263" t="s">
        <v>4121</v>
      </c>
      <c r="Y480" s="263" t="s">
        <v>4121</v>
      </c>
      <c r="Z480" s="263" t="s">
        <v>4121</v>
      </c>
      <c r="AA480" s="263" t="s">
        <v>4121</v>
      </c>
    </row>
    <row r="481" spans="1:27" x14ac:dyDescent="0.3">
      <c r="A481" s="263">
        <v>522099</v>
      </c>
      <c r="B481" s="268" t="s">
        <v>918</v>
      </c>
      <c r="C481" s="263" t="s">
        <v>4121</v>
      </c>
      <c r="D481" s="263" t="s">
        <v>4121</v>
      </c>
      <c r="E481" s="263" t="s">
        <v>4121</v>
      </c>
      <c r="F481" s="263" t="s">
        <v>4121</v>
      </c>
      <c r="G481" s="263" t="s">
        <v>4121</v>
      </c>
      <c r="H481" s="263" t="s">
        <v>4121</v>
      </c>
      <c r="I481" s="263" t="s">
        <v>4121</v>
      </c>
      <c r="J481" s="263" t="s">
        <v>4121</v>
      </c>
      <c r="K481" s="263" t="s">
        <v>4121</v>
      </c>
      <c r="L481" s="263" t="s">
        <v>4121</v>
      </c>
      <c r="M481" s="263" t="s">
        <v>4121</v>
      </c>
      <c r="N481" s="263" t="s">
        <v>4121</v>
      </c>
      <c r="O481" s="263" t="s">
        <v>4121</v>
      </c>
      <c r="P481" s="263" t="s">
        <v>4121</v>
      </c>
      <c r="Q481" s="263" t="s">
        <v>4121</v>
      </c>
      <c r="R481" s="263" t="s">
        <v>4121</v>
      </c>
      <c r="S481" s="263" t="s">
        <v>4121</v>
      </c>
      <c r="T481" s="263" t="s">
        <v>4121</v>
      </c>
      <c r="U481" s="263" t="s">
        <v>4121</v>
      </c>
      <c r="V481" s="263" t="s">
        <v>4121</v>
      </c>
      <c r="W481" s="263" t="s">
        <v>4121</v>
      </c>
      <c r="X481" s="263" t="s">
        <v>4121</v>
      </c>
      <c r="Y481" s="263" t="s">
        <v>4121</v>
      </c>
      <c r="Z481" s="263" t="s">
        <v>4121</v>
      </c>
      <c r="AA481" s="263" t="s">
        <v>4121</v>
      </c>
    </row>
    <row r="482" spans="1:27" x14ac:dyDescent="0.3">
      <c r="A482" s="263">
        <v>522187</v>
      </c>
      <c r="B482" s="268" t="s">
        <v>918</v>
      </c>
      <c r="C482" s="263" t="s">
        <v>4121</v>
      </c>
      <c r="D482" s="263" t="s">
        <v>4121</v>
      </c>
      <c r="E482" s="263" t="s">
        <v>4121</v>
      </c>
      <c r="F482" s="263" t="s">
        <v>4121</v>
      </c>
      <c r="G482" s="263" t="s">
        <v>4121</v>
      </c>
      <c r="H482" s="263" t="s">
        <v>4121</v>
      </c>
      <c r="I482" s="263" t="s">
        <v>4121</v>
      </c>
      <c r="J482" s="263" t="s">
        <v>4121</v>
      </c>
      <c r="K482" s="263" t="s">
        <v>4121</v>
      </c>
      <c r="L482" s="263" t="s">
        <v>4121</v>
      </c>
      <c r="M482" s="263" t="s">
        <v>4121</v>
      </c>
      <c r="N482" s="263" t="s">
        <v>4121</v>
      </c>
      <c r="O482" s="263" t="s">
        <v>4121</v>
      </c>
      <c r="P482" s="263" t="s">
        <v>4121</v>
      </c>
      <c r="Q482" s="263" t="s">
        <v>4121</v>
      </c>
      <c r="R482" s="263" t="s">
        <v>4121</v>
      </c>
      <c r="S482" s="263" t="s">
        <v>4121</v>
      </c>
      <c r="T482" s="263" t="s">
        <v>4121</v>
      </c>
      <c r="U482" s="263" t="s">
        <v>4121</v>
      </c>
      <c r="V482" s="263" t="s">
        <v>4121</v>
      </c>
      <c r="W482" s="263" t="s">
        <v>4121</v>
      </c>
      <c r="X482" s="263" t="s">
        <v>4121</v>
      </c>
      <c r="Y482" s="263" t="s">
        <v>4121</v>
      </c>
      <c r="Z482" s="263" t="s">
        <v>4121</v>
      </c>
      <c r="AA482" s="263" t="s">
        <v>4121</v>
      </c>
    </row>
    <row r="483" spans="1:27" x14ac:dyDescent="0.3">
      <c r="A483" s="263">
        <v>522457</v>
      </c>
      <c r="B483" s="268" t="s">
        <v>918</v>
      </c>
      <c r="C483" s="263" t="s">
        <v>4121</v>
      </c>
      <c r="D483" s="263" t="s">
        <v>4121</v>
      </c>
      <c r="E483" s="263" t="s">
        <v>4121</v>
      </c>
      <c r="F483" s="263" t="s">
        <v>4121</v>
      </c>
      <c r="G483" s="263" t="s">
        <v>4121</v>
      </c>
      <c r="H483" s="263" t="s">
        <v>4121</v>
      </c>
      <c r="I483" s="263" t="s">
        <v>4121</v>
      </c>
      <c r="J483" s="263" t="s">
        <v>4121</v>
      </c>
      <c r="K483" s="263" t="s">
        <v>4121</v>
      </c>
      <c r="L483" s="263" t="s">
        <v>4121</v>
      </c>
      <c r="M483" s="263" t="s">
        <v>4121</v>
      </c>
      <c r="N483" s="263" t="s">
        <v>4121</v>
      </c>
      <c r="O483" s="263" t="s">
        <v>4121</v>
      </c>
      <c r="P483" s="263" t="s">
        <v>4121</v>
      </c>
      <c r="Q483" s="263" t="s">
        <v>4121</v>
      </c>
      <c r="R483" s="263" t="s">
        <v>4121</v>
      </c>
      <c r="S483" s="263" t="s">
        <v>4121</v>
      </c>
      <c r="T483" s="263" t="s">
        <v>4121</v>
      </c>
      <c r="U483" s="263" t="s">
        <v>4121</v>
      </c>
      <c r="V483" s="263" t="s">
        <v>4121</v>
      </c>
      <c r="W483" s="263" t="s">
        <v>4121</v>
      </c>
      <c r="X483" s="263" t="s">
        <v>4121</v>
      </c>
      <c r="Y483" s="263" t="s">
        <v>4121</v>
      </c>
      <c r="Z483" s="263" t="s">
        <v>4121</v>
      </c>
      <c r="AA483" s="263" t="s">
        <v>4121</v>
      </c>
    </row>
    <row r="484" spans="1:27" x14ac:dyDescent="0.3">
      <c r="A484" s="263">
        <v>522560</v>
      </c>
      <c r="B484" s="268" t="s">
        <v>918</v>
      </c>
      <c r="C484" s="263" t="s">
        <v>4121</v>
      </c>
      <c r="D484" s="263" t="s">
        <v>4121</v>
      </c>
      <c r="E484" s="263" t="s">
        <v>4121</v>
      </c>
      <c r="F484" s="263" t="s">
        <v>4121</v>
      </c>
      <c r="G484" s="263" t="s">
        <v>4121</v>
      </c>
      <c r="H484" s="263" t="s">
        <v>4121</v>
      </c>
      <c r="I484" s="263" t="s">
        <v>4121</v>
      </c>
      <c r="J484" s="263" t="s">
        <v>4121</v>
      </c>
      <c r="K484" s="263" t="s">
        <v>4121</v>
      </c>
      <c r="L484" s="263" t="s">
        <v>4121</v>
      </c>
      <c r="M484" s="263" t="s">
        <v>4121</v>
      </c>
      <c r="N484" s="263" t="s">
        <v>4121</v>
      </c>
      <c r="O484" s="263" t="s">
        <v>4121</v>
      </c>
      <c r="P484" s="263" t="s">
        <v>4121</v>
      </c>
      <c r="Q484" s="263" t="s">
        <v>4121</v>
      </c>
      <c r="R484" s="263" t="s">
        <v>4121</v>
      </c>
      <c r="S484" s="263" t="s">
        <v>4121</v>
      </c>
      <c r="T484" s="263" t="s">
        <v>4121</v>
      </c>
      <c r="U484" s="263" t="s">
        <v>4121</v>
      </c>
      <c r="V484" s="263" t="s">
        <v>4121</v>
      </c>
      <c r="W484" s="263" t="s">
        <v>4121</v>
      </c>
      <c r="X484" s="263" t="s">
        <v>4121</v>
      </c>
      <c r="Y484" s="263" t="s">
        <v>4121</v>
      </c>
      <c r="Z484" s="263" t="s">
        <v>4121</v>
      </c>
      <c r="AA484" s="263" t="s">
        <v>4121</v>
      </c>
    </row>
    <row r="485" spans="1:27" x14ac:dyDescent="0.3">
      <c r="A485" s="263">
        <v>522616</v>
      </c>
      <c r="B485" s="268" t="s">
        <v>918</v>
      </c>
      <c r="C485" s="263" t="s">
        <v>4121</v>
      </c>
      <c r="D485" s="263" t="s">
        <v>4121</v>
      </c>
      <c r="E485" s="263" t="s">
        <v>4121</v>
      </c>
      <c r="F485" s="263" t="s">
        <v>4121</v>
      </c>
      <c r="G485" s="263" t="s">
        <v>4121</v>
      </c>
      <c r="H485" s="263" t="s">
        <v>4121</v>
      </c>
      <c r="I485" s="263" t="s">
        <v>4121</v>
      </c>
      <c r="J485" s="263" t="s">
        <v>4121</v>
      </c>
      <c r="K485" s="263" t="s">
        <v>4121</v>
      </c>
      <c r="L485" s="263" t="s">
        <v>4121</v>
      </c>
      <c r="M485" s="263" t="s">
        <v>4121</v>
      </c>
      <c r="N485" s="263" t="s">
        <v>4121</v>
      </c>
      <c r="O485" s="263" t="s">
        <v>4121</v>
      </c>
      <c r="P485" s="263" t="s">
        <v>4121</v>
      </c>
      <c r="Q485" s="263" t="s">
        <v>4121</v>
      </c>
      <c r="R485" s="263" t="s">
        <v>4121</v>
      </c>
      <c r="S485" s="263" t="s">
        <v>4121</v>
      </c>
      <c r="T485" s="263" t="s">
        <v>4121</v>
      </c>
      <c r="U485" s="263" t="s">
        <v>4121</v>
      </c>
      <c r="V485" s="263" t="s">
        <v>4121</v>
      </c>
      <c r="W485" s="263" t="s">
        <v>4121</v>
      </c>
      <c r="X485" s="263" t="s">
        <v>4121</v>
      </c>
      <c r="Y485" s="263" t="s">
        <v>4121</v>
      </c>
      <c r="Z485" s="263" t="s">
        <v>4121</v>
      </c>
      <c r="AA485" s="263" t="s">
        <v>4121</v>
      </c>
    </row>
    <row r="486" spans="1:27" x14ac:dyDescent="0.3">
      <c r="A486" s="263">
        <v>522655</v>
      </c>
      <c r="B486" s="268" t="s">
        <v>918</v>
      </c>
      <c r="C486" s="263" t="s">
        <v>4121</v>
      </c>
      <c r="D486" s="263" t="s">
        <v>4121</v>
      </c>
      <c r="E486" s="263" t="s">
        <v>4121</v>
      </c>
      <c r="F486" s="263" t="s">
        <v>4121</v>
      </c>
      <c r="G486" s="263" t="s">
        <v>4121</v>
      </c>
      <c r="H486" s="263" t="s">
        <v>4121</v>
      </c>
      <c r="I486" s="263" t="s">
        <v>4121</v>
      </c>
      <c r="J486" s="263" t="s">
        <v>4121</v>
      </c>
      <c r="K486" s="263" t="s">
        <v>4121</v>
      </c>
      <c r="L486" s="263" t="s">
        <v>4121</v>
      </c>
      <c r="M486" s="263" t="s">
        <v>4121</v>
      </c>
      <c r="N486" s="263" t="s">
        <v>4121</v>
      </c>
      <c r="O486" s="263" t="s">
        <v>4121</v>
      </c>
      <c r="P486" s="263" t="s">
        <v>4121</v>
      </c>
      <c r="Q486" s="263" t="s">
        <v>4121</v>
      </c>
      <c r="R486" s="263" t="s">
        <v>4121</v>
      </c>
      <c r="S486" s="263" t="s">
        <v>4121</v>
      </c>
      <c r="T486" s="263" t="s">
        <v>4121</v>
      </c>
      <c r="U486" s="263" t="s">
        <v>4121</v>
      </c>
      <c r="V486" s="263" t="s">
        <v>4121</v>
      </c>
      <c r="W486" s="263" t="s">
        <v>4121</v>
      </c>
      <c r="X486" s="263" t="s">
        <v>4121</v>
      </c>
      <c r="Y486" s="263" t="s">
        <v>4121</v>
      </c>
      <c r="Z486" s="263" t="s">
        <v>4121</v>
      </c>
      <c r="AA486" s="263" t="s">
        <v>4121</v>
      </c>
    </row>
    <row r="487" spans="1:27" x14ac:dyDescent="0.3">
      <c r="A487" s="263">
        <v>522857</v>
      </c>
      <c r="B487" s="268" t="s">
        <v>918</v>
      </c>
      <c r="C487" s="263" t="s">
        <v>4121</v>
      </c>
      <c r="D487" s="263" t="s">
        <v>4121</v>
      </c>
      <c r="E487" s="263" t="s">
        <v>4121</v>
      </c>
      <c r="F487" s="263" t="s">
        <v>4121</v>
      </c>
      <c r="G487" s="263" t="s">
        <v>4121</v>
      </c>
      <c r="H487" s="263" t="s">
        <v>4121</v>
      </c>
      <c r="I487" s="263" t="s">
        <v>4121</v>
      </c>
      <c r="J487" s="263" t="s">
        <v>4121</v>
      </c>
      <c r="K487" s="263" t="s">
        <v>4121</v>
      </c>
      <c r="L487" s="263" t="s">
        <v>4121</v>
      </c>
      <c r="M487" s="263" t="s">
        <v>4121</v>
      </c>
      <c r="N487" s="263" t="s">
        <v>4121</v>
      </c>
      <c r="O487" s="263" t="s">
        <v>4121</v>
      </c>
      <c r="P487" s="263" t="s">
        <v>4121</v>
      </c>
      <c r="Q487" s="263" t="s">
        <v>4121</v>
      </c>
      <c r="R487" s="263" t="s">
        <v>4121</v>
      </c>
      <c r="S487" s="263" t="s">
        <v>4121</v>
      </c>
      <c r="T487" s="263" t="s">
        <v>4121</v>
      </c>
      <c r="U487" s="263" t="s">
        <v>4121</v>
      </c>
      <c r="V487" s="263" t="s">
        <v>4121</v>
      </c>
      <c r="W487" s="263" t="s">
        <v>4121</v>
      </c>
      <c r="X487" s="263" t="s">
        <v>4121</v>
      </c>
      <c r="Y487" s="263" t="s">
        <v>4121</v>
      </c>
      <c r="Z487" s="263" t="s">
        <v>4121</v>
      </c>
      <c r="AA487" s="263" t="s">
        <v>4121</v>
      </c>
    </row>
    <row r="488" spans="1:27" x14ac:dyDescent="0.3">
      <c r="A488" s="263">
        <v>522900</v>
      </c>
      <c r="B488" s="268" t="s">
        <v>918</v>
      </c>
      <c r="C488" s="263" t="s">
        <v>4121</v>
      </c>
      <c r="D488" s="263" t="s">
        <v>4121</v>
      </c>
      <c r="E488" s="263" t="s">
        <v>4121</v>
      </c>
      <c r="F488" s="263" t="s">
        <v>4121</v>
      </c>
      <c r="G488" s="263" t="s">
        <v>4121</v>
      </c>
      <c r="H488" s="263" t="s">
        <v>4121</v>
      </c>
      <c r="I488" s="263" t="s">
        <v>4121</v>
      </c>
      <c r="J488" s="263" t="s">
        <v>4121</v>
      </c>
      <c r="K488" s="263" t="s">
        <v>4121</v>
      </c>
      <c r="L488" s="263" t="s">
        <v>4121</v>
      </c>
      <c r="M488" s="263" t="s">
        <v>4121</v>
      </c>
      <c r="N488" s="263" t="s">
        <v>4121</v>
      </c>
      <c r="O488" s="263" t="s">
        <v>4121</v>
      </c>
      <c r="P488" s="263" t="s">
        <v>4121</v>
      </c>
      <c r="Q488" s="263" t="s">
        <v>4121</v>
      </c>
      <c r="R488" s="263" t="s">
        <v>4121</v>
      </c>
      <c r="S488" s="263" t="s">
        <v>4121</v>
      </c>
      <c r="T488" s="263" t="s">
        <v>4121</v>
      </c>
      <c r="U488" s="263" t="s">
        <v>4121</v>
      </c>
      <c r="V488" s="263" t="s">
        <v>4121</v>
      </c>
      <c r="W488" s="263" t="s">
        <v>4121</v>
      </c>
      <c r="X488" s="263" t="s">
        <v>4121</v>
      </c>
      <c r="Y488" s="263" t="s">
        <v>4121</v>
      </c>
      <c r="Z488" s="263" t="s">
        <v>4121</v>
      </c>
      <c r="AA488" s="263" t="s">
        <v>4121</v>
      </c>
    </row>
    <row r="489" spans="1:27" x14ac:dyDescent="0.3">
      <c r="A489" s="263">
        <v>505283</v>
      </c>
      <c r="B489" s="268" t="s">
        <v>918</v>
      </c>
      <c r="C489" s="263" t="s">
        <v>4121</v>
      </c>
      <c r="D489" s="263" t="s">
        <v>4121</v>
      </c>
      <c r="E489" s="263" t="s">
        <v>4121</v>
      </c>
      <c r="F489" s="263" t="s">
        <v>4121</v>
      </c>
      <c r="G489" s="263" t="s">
        <v>4121</v>
      </c>
      <c r="H489" s="263" t="s">
        <v>4121</v>
      </c>
      <c r="I489" s="263" t="s">
        <v>4121</v>
      </c>
      <c r="J489" s="263" t="s">
        <v>4121</v>
      </c>
      <c r="K489" s="263" t="s">
        <v>4121</v>
      </c>
      <c r="L489" s="263" t="s">
        <v>4121</v>
      </c>
      <c r="M489" s="263" t="s">
        <v>4121</v>
      </c>
      <c r="N489" s="263" t="s">
        <v>4121</v>
      </c>
      <c r="O489" s="263" t="s">
        <v>4121</v>
      </c>
      <c r="P489" s="263" t="s">
        <v>4121</v>
      </c>
      <c r="Q489" s="263" t="s">
        <v>4121</v>
      </c>
      <c r="R489" s="263" t="s">
        <v>4121</v>
      </c>
      <c r="S489" s="263" t="s">
        <v>4121</v>
      </c>
      <c r="T489" s="263" t="s">
        <v>4121</v>
      </c>
      <c r="U489" s="263" t="s">
        <v>4121</v>
      </c>
      <c r="V489" s="263" t="s">
        <v>4121</v>
      </c>
      <c r="W489" s="263" t="s">
        <v>4121</v>
      </c>
      <c r="X489" s="263" t="s">
        <v>4121</v>
      </c>
      <c r="Y489" s="263" t="s">
        <v>4121</v>
      </c>
      <c r="Z489" s="263" t="s">
        <v>4121</v>
      </c>
      <c r="AA489" s="263" t="s">
        <v>4121</v>
      </c>
    </row>
    <row r="490" spans="1:27" x14ac:dyDescent="0.3">
      <c r="A490" s="263">
        <v>515093</v>
      </c>
      <c r="B490" s="268" t="s">
        <v>918</v>
      </c>
      <c r="C490" s="263" t="s">
        <v>4121</v>
      </c>
      <c r="D490" s="263" t="s">
        <v>4121</v>
      </c>
      <c r="E490" s="263" t="s">
        <v>4121</v>
      </c>
      <c r="F490" s="263" t="s">
        <v>4121</v>
      </c>
      <c r="G490" s="263" t="s">
        <v>4121</v>
      </c>
      <c r="H490" s="263" t="s">
        <v>4121</v>
      </c>
      <c r="I490" s="263" t="s">
        <v>4121</v>
      </c>
      <c r="J490" s="263" t="s">
        <v>4121</v>
      </c>
      <c r="K490" s="263" t="s">
        <v>4121</v>
      </c>
      <c r="L490" s="263" t="s">
        <v>4121</v>
      </c>
      <c r="M490" s="263" t="s">
        <v>4121</v>
      </c>
      <c r="N490" s="263" t="s">
        <v>4121</v>
      </c>
      <c r="O490" s="263" t="s">
        <v>4121</v>
      </c>
      <c r="P490" s="263" t="s">
        <v>4121</v>
      </c>
      <c r="Q490" s="263" t="s">
        <v>4121</v>
      </c>
      <c r="R490" s="263" t="s">
        <v>4121</v>
      </c>
      <c r="S490" s="263" t="s">
        <v>4121</v>
      </c>
      <c r="T490" s="263" t="s">
        <v>4121</v>
      </c>
      <c r="U490" s="263" t="s">
        <v>4121</v>
      </c>
      <c r="V490" s="263" t="s">
        <v>4121</v>
      </c>
      <c r="W490" s="263" t="s">
        <v>4121</v>
      </c>
      <c r="X490" s="263" t="s">
        <v>4121</v>
      </c>
      <c r="Y490" s="263" t="s">
        <v>4121</v>
      </c>
      <c r="Z490" s="263" t="s">
        <v>4121</v>
      </c>
      <c r="AA490" s="263" t="s">
        <v>4121</v>
      </c>
    </row>
    <row r="491" spans="1:27" x14ac:dyDescent="0.3">
      <c r="A491" s="263">
        <v>515188</v>
      </c>
      <c r="B491" s="268" t="s">
        <v>918</v>
      </c>
      <c r="C491" s="263" t="s">
        <v>4121</v>
      </c>
      <c r="D491" s="263" t="s">
        <v>4121</v>
      </c>
      <c r="E491" s="263" t="s">
        <v>4121</v>
      </c>
      <c r="F491" s="263" t="s">
        <v>4121</v>
      </c>
      <c r="G491" s="263" t="s">
        <v>4121</v>
      </c>
      <c r="H491" s="263" t="s">
        <v>4121</v>
      </c>
      <c r="I491" s="263" t="s">
        <v>4121</v>
      </c>
      <c r="J491" s="263" t="s">
        <v>4121</v>
      </c>
      <c r="K491" s="263" t="s">
        <v>4121</v>
      </c>
      <c r="L491" s="263" t="s">
        <v>4121</v>
      </c>
      <c r="M491" s="263" t="s">
        <v>4121</v>
      </c>
      <c r="N491" s="263" t="s">
        <v>4121</v>
      </c>
      <c r="O491" s="263" t="s">
        <v>4121</v>
      </c>
      <c r="P491" s="263" t="s">
        <v>4121</v>
      </c>
      <c r="Q491" s="263" t="s">
        <v>4121</v>
      </c>
      <c r="R491" s="263" t="s">
        <v>4121</v>
      </c>
      <c r="S491" s="263" t="s">
        <v>4121</v>
      </c>
      <c r="T491" s="263" t="s">
        <v>4121</v>
      </c>
      <c r="U491" s="263" t="s">
        <v>4121</v>
      </c>
      <c r="V491" s="263" t="s">
        <v>4121</v>
      </c>
      <c r="W491" s="263" t="s">
        <v>4121</v>
      </c>
      <c r="X491" s="263" t="s">
        <v>4121</v>
      </c>
      <c r="Y491" s="263" t="s">
        <v>4121</v>
      </c>
      <c r="Z491" s="263" t="s">
        <v>4121</v>
      </c>
      <c r="AA491" s="263" t="s">
        <v>4121</v>
      </c>
    </row>
    <row r="492" spans="1:27" x14ac:dyDescent="0.3">
      <c r="A492" s="263">
        <v>515301</v>
      </c>
      <c r="B492" s="268" t="s">
        <v>918</v>
      </c>
      <c r="C492" s="263" t="s">
        <v>4121</v>
      </c>
      <c r="D492" s="263" t="s">
        <v>4121</v>
      </c>
      <c r="E492" s="263" t="s">
        <v>4121</v>
      </c>
      <c r="F492" s="263" t="s">
        <v>4121</v>
      </c>
      <c r="G492" s="263" t="s">
        <v>4121</v>
      </c>
      <c r="H492" s="263" t="s">
        <v>4121</v>
      </c>
      <c r="I492" s="263" t="s">
        <v>4121</v>
      </c>
      <c r="J492" s="263" t="s">
        <v>4121</v>
      </c>
      <c r="K492" s="263" t="s">
        <v>4121</v>
      </c>
      <c r="L492" s="263" t="s">
        <v>4121</v>
      </c>
      <c r="M492" s="263" t="s">
        <v>4121</v>
      </c>
      <c r="N492" s="263" t="s">
        <v>4121</v>
      </c>
      <c r="O492" s="263" t="s">
        <v>4121</v>
      </c>
      <c r="P492" s="263" t="s">
        <v>4121</v>
      </c>
      <c r="Q492" s="263" t="s">
        <v>4121</v>
      </c>
      <c r="R492" s="263" t="s">
        <v>4121</v>
      </c>
      <c r="S492" s="263" t="s">
        <v>4121</v>
      </c>
      <c r="T492" s="263" t="s">
        <v>4121</v>
      </c>
      <c r="U492" s="263" t="s">
        <v>4121</v>
      </c>
      <c r="V492" s="263" t="s">
        <v>4121</v>
      </c>
      <c r="W492" s="263" t="s">
        <v>4121</v>
      </c>
      <c r="X492" s="263" t="s">
        <v>4121</v>
      </c>
      <c r="Y492" s="263" t="s">
        <v>4121</v>
      </c>
      <c r="Z492" s="263" t="s">
        <v>4121</v>
      </c>
      <c r="AA492" s="263" t="s">
        <v>4121</v>
      </c>
    </row>
    <row r="493" spans="1:27" x14ac:dyDescent="0.3">
      <c r="A493" s="263">
        <v>517873</v>
      </c>
      <c r="B493" s="268" t="s">
        <v>918</v>
      </c>
      <c r="C493" s="263" t="s">
        <v>4121</v>
      </c>
      <c r="D493" s="263" t="s">
        <v>4121</v>
      </c>
      <c r="E493" s="263" t="s">
        <v>4121</v>
      </c>
      <c r="F493" s="263" t="s">
        <v>4121</v>
      </c>
      <c r="G493" s="263" t="s">
        <v>4121</v>
      </c>
      <c r="H493" s="263" t="s">
        <v>4121</v>
      </c>
      <c r="I493" s="263" t="s">
        <v>4121</v>
      </c>
      <c r="J493" s="263" t="s">
        <v>4121</v>
      </c>
      <c r="K493" s="263" t="s">
        <v>4121</v>
      </c>
      <c r="L493" s="263" t="s">
        <v>4121</v>
      </c>
      <c r="M493" s="263" t="s">
        <v>4121</v>
      </c>
      <c r="N493" s="263" t="s">
        <v>4121</v>
      </c>
      <c r="O493" s="263" t="s">
        <v>4121</v>
      </c>
      <c r="P493" s="263" t="s">
        <v>4121</v>
      </c>
      <c r="Q493" s="263" t="s">
        <v>4121</v>
      </c>
      <c r="R493" s="263" t="s">
        <v>4121</v>
      </c>
      <c r="S493" s="263" t="s">
        <v>4121</v>
      </c>
      <c r="T493" s="263" t="s">
        <v>4121</v>
      </c>
      <c r="U493" s="263" t="s">
        <v>4121</v>
      </c>
      <c r="V493" s="263" t="s">
        <v>4121</v>
      </c>
      <c r="W493" s="263" t="s">
        <v>4121</v>
      </c>
      <c r="X493" s="263" t="s">
        <v>4121</v>
      </c>
      <c r="Y493" s="263" t="s">
        <v>4121</v>
      </c>
      <c r="Z493" s="263" t="s">
        <v>4121</v>
      </c>
      <c r="AA493" s="263" t="s">
        <v>4121</v>
      </c>
    </row>
    <row r="494" spans="1:27" x14ac:dyDescent="0.3">
      <c r="A494" s="263">
        <v>518232</v>
      </c>
      <c r="B494" s="268" t="s">
        <v>918</v>
      </c>
      <c r="C494" s="263" t="s">
        <v>4121</v>
      </c>
      <c r="D494" s="263" t="s">
        <v>4121</v>
      </c>
      <c r="E494" s="263" t="s">
        <v>4121</v>
      </c>
      <c r="F494" s="263" t="s">
        <v>4121</v>
      </c>
      <c r="G494" s="263" t="s">
        <v>4121</v>
      </c>
      <c r="H494" s="263" t="s">
        <v>4121</v>
      </c>
      <c r="I494" s="263" t="s">
        <v>4121</v>
      </c>
      <c r="J494" s="263" t="s">
        <v>4121</v>
      </c>
      <c r="K494" s="263" t="s">
        <v>4121</v>
      </c>
      <c r="L494" s="263" t="s">
        <v>4121</v>
      </c>
      <c r="M494" s="263" t="s">
        <v>4121</v>
      </c>
      <c r="N494" s="263" t="s">
        <v>4121</v>
      </c>
      <c r="O494" s="263" t="s">
        <v>4121</v>
      </c>
      <c r="P494" s="263" t="s">
        <v>4121</v>
      </c>
      <c r="Q494" s="263" t="s">
        <v>4121</v>
      </c>
      <c r="R494" s="263" t="s">
        <v>4121</v>
      </c>
      <c r="S494" s="263" t="s">
        <v>4121</v>
      </c>
      <c r="T494" s="263" t="s">
        <v>4121</v>
      </c>
      <c r="U494" s="263" t="s">
        <v>4121</v>
      </c>
      <c r="V494" s="263" t="s">
        <v>4121</v>
      </c>
      <c r="W494" s="263" t="s">
        <v>4121</v>
      </c>
      <c r="X494" s="263" t="s">
        <v>4121</v>
      </c>
      <c r="Y494" s="263" t="s">
        <v>4121</v>
      </c>
      <c r="Z494" s="263" t="s">
        <v>4121</v>
      </c>
      <c r="AA494" s="263" t="s">
        <v>4121</v>
      </c>
    </row>
    <row r="495" spans="1:27" x14ac:dyDescent="0.3">
      <c r="A495" s="263">
        <v>518293</v>
      </c>
      <c r="B495" s="268" t="s">
        <v>918</v>
      </c>
      <c r="C495" s="263" t="s">
        <v>4121</v>
      </c>
      <c r="D495" s="263" t="s">
        <v>4121</v>
      </c>
      <c r="E495" s="263" t="s">
        <v>4121</v>
      </c>
      <c r="F495" s="263" t="s">
        <v>4121</v>
      </c>
      <c r="G495" s="263" t="s">
        <v>4121</v>
      </c>
      <c r="H495" s="263" t="s">
        <v>4121</v>
      </c>
      <c r="I495" s="263" t="s">
        <v>4121</v>
      </c>
      <c r="J495" s="263" t="s">
        <v>4121</v>
      </c>
      <c r="K495" s="263" t="s">
        <v>4121</v>
      </c>
      <c r="L495" s="263" t="s">
        <v>4121</v>
      </c>
      <c r="M495" s="263" t="s">
        <v>4121</v>
      </c>
      <c r="N495" s="263" t="s">
        <v>4121</v>
      </c>
      <c r="O495" s="263" t="s">
        <v>4121</v>
      </c>
      <c r="P495" s="263" t="s">
        <v>4121</v>
      </c>
      <c r="Q495" s="263" t="s">
        <v>4121</v>
      </c>
      <c r="R495" s="263" t="s">
        <v>4121</v>
      </c>
      <c r="S495" s="263" t="s">
        <v>4121</v>
      </c>
      <c r="T495" s="263" t="s">
        <v>4121</v>
      </c>
      <c r="U495" s="263" t="s">
        <v>4121</v>
      </c>
      <c r="V495" s="263" t="s">
        <v>4121</v>
      </c>
      <c r="W495" s="263" t="s">
        <v>4121</v>
      </c>
      <c r="X495" s="263" t="s">
        <v>4121</v>
      </c>
      <c r="Y495" s="263" t="s">
        <v>4121</v>
      </c>
      <c r="Z495" s="263" t="s">
        <v>4121</v>
      </c>
      <c r="AA495" s="263" t="s">
        <v>4121</v>
      </c>
    </row>
    <row r="496" spans="1:27" x14ac:dyDescent="0.3">
      <c r="A496" s="263">
        <v>518924</v>
      </c>
      <c r="B496" s="268" t="s">
        <v>918</v>
      </c>
      <c r="C496" s="263" t="s">
        <v>4121</v>
      </c>
      <c r="D496" s="263" t="s">
        <v>4121</v>
      </c>
      <c r="E496" s="263" t="s">
        <v>4121</v>
      </c>
      <c r="F496" s="263" t="s">
        <v>4121</v>
      </c>
      <c r="G496" s="263" t="s">
        <v>4121</v>
      </c>
      <c r="H496" s="263" t="s">
        <v>4121</v>
      </c>
      <c r="I496" s="263" t="s">
        <v>4121</v>
      </c>
      <c r="J496" s="263" t="s">
        <v>4121</v>
      </c>
      <c r="K496" s="263" t="s">
        <v>4121</v>
      </c>
      <c r="L496" s="263" t="s">
        <v>4121</v>
      </c>
      <c r="M496" s="263" t="s">
        <v>4121</v>
      </c>
      <c r="N496" s="263" t="s">
        <v>4121</v>
      </c>
      <c r="O496" s="263" t="s">
        <v>4121</v>
      </c>
      <c r="P496" s="263" t="s">
        <v>4121</v>
      </c>
      <c r="Q496" s="263" t="s">
        <v>4121</v>
      </c>
      <c r="R496" s="263" t="s">
        <v>4121</v>
      </c>
      <c r="S496" s="263" t="s">
        <v>4121</v>
      </c>
      <c r="T496" s="263" t="s">
        <v>4121</v>
      </c>
      <c r="U496" s="263" t="s">
        <v>4121</v>
      </c>
      <c r="V496" s="263" t="s">
        <v>4121</v>
      </c>
      <c r="W496" s="263" t="s">
        <v>4121</v>
      </c>
      <c r="X496" s="263" t="s">
        <v>4121</v>
      </c>
      <c r="Y496" s="263" t="s">
        <v>4121</v>
      </c>
      <c r="Z496" s="263" t="s">
        <v>4121</v>
      </c>
      <c r="AA496" s="263" t="s">
        <v>4121</v>
      </c>
    </row>
    <row r="497" spans="1:27" x14ac:dyDescent="0.3">
      <c r="A497" s="263">
        <v>518934</v>
      </c>
      <c r="B497" s="268" t="s">
        <v>918</v>
      </c>
      <c r="C497" s="263" t="s">
        <v>4121</v>
      </c>
      <c r="D497" s="263" t="s">
        <v>4121</v>
      </c>
      <c r="E497" s="263" t="s">
        <v>4121</v>
      </c>
      <c r="F497" s="263" t="s">
        <v>4121</v>
      </c>
      <c r="G497" s="263" t="s">
        <v>4121</v>
      </c>
      <c r="H497" s="263" t="s">
        <v>4121</v>
      </c>
      <c r="I497" s="263" t="s">
        <v>4121</v>
      </c>
      <c r="J497" s="263" t="s">
        <v>4121</v>
      </c>
      <c r="K497" s="263" t="s">
        <v>4121</v>
      </c>
      <c r="L497" s="263" t="s">
        <v>4121</v>
      </c>
      <c r="M497" s="263" t="s">
        <v>4121</v>
      </c>
      <c r="N497" s="263" t="s">
        <v>4121</v>
      </c>
      <c r="O497" s="263" t="s">
        <v>4121</v>
      </c>
      <c r="P497" s="263" t="s">
        <v>4121</v>
      </c>
      <c r="Q497" s="263" t="s">
        <v>4121</v>
      </c>
      <c r="R497" s="263" t="s">
        <v>4121</v>
      </c>
      <c r="S497" s="263" t="s">
        <v>4121</v>
      </c>
      <c r="T497" s="263" t="s">
        <v>4121</v>
      </c>
      <c r="U497" s="263" t="s">
        <v>4121</v>
      </c>
      <c r="V497" s="263" t="s">
        <v>4121</v>
      </c>
      <c r="W497" s="263" t="s">
        <v>4121</v>
      </c>
      <c r="X497" s="263" t="s">
        <v>4121</v>
      </c>
      <c r="Y497" s="263" t="s">
        <v>4121</v>
      </c>
      <c r="Z497" s="263" t="s">
        <v>4121</v>
      </c>
      <c r="AA497" s="263" t="s">
        <v>4121</v>
      </c>
    </row>
    <row r="498" spans="1:27" x14ac:dyDescent="0.3">
      <c r="A498" s="263">
        <v>519013</v>
      </c>
      <c r="B498" s="268" t="s">
        <v>918</v>
      </c>
      <c r="C498" s="263" t="s">
        <v>4121</v>
      </c>
      <c r="D498" s="263" t="s">
        <v>4121</v>
      </c>
      <c r="E498" s="263" t="s">
        <v>4121</v>
      </c>
      <c r="F498" s="263" t="s">
        <v>4121</v>
      </c>
      <c r="G498" s="263" t="s">
        <v>4121</v>
      </c>
      <c r="H498" s="263" t="s">
        <v>4121</v>
      </c>
      <c r="I498" s="263" t="s">
        <v>4121</v>
      </c>
      <c r="J498" s="263" t="s">
        <v>4121</v>
      </c>
      <c r="K498" s="263" t="s">
        <v>4121</v>
      </c>
      <c r="L498" s="263" t="s">
        <v>4121</v>
      </c>
      <c r="M498" s="263" t="s">
        <v>4121</v>
      </c>
      <c r="N498" s="263" t="s">
        <v>4121</v>
      </c>
      <c r="O498" s="263" t="s">
        <v>4121</v>
      </c>
      <c r="P498" s="263" t="s">
        <v>4121</v>
      </c>
      <c r="Q498" s="263" t="s">
        <v>4121</v>
      </c>
      <c r="R498" s="263" t="s">
        <v>4121</v>
      </c>
      <c r="S498" s="263" t="s">
        <v>4121</v>
      </c>
      <c r="T498" s="263" t="s">
        <v>4121</v>
      </c>
      <c r="U498" s="263" t="s">
        <v>4121</v>
      </c>
      <c r="V498" s="263" t="s">
        <v>4121</v>
      </c>
      <c r="W498" s="263" t="s">
        <v>4121</v>
      </c>
      <c r="X498" s="263" t="s">
        <v>4121</v>
      </c>
      <c r="Y498" s="263" t="s">
        <v>4121</v>
      </c>
      <c r="Z498" s="263" t="s">
        <v>4121</v>
      </c>
      <c r="AA498" s="263" t="s">
        <v>4121</v>
      </c>
    </row>
    <row r="499" spans="1:27" x14ac:dyDescent="0.3">
      <c r="A499" s="263">
        <v>519200</v>
      </c>
      <c r="B499" s="268" t="s">
        <v>918</v>
      </c>
      <c r="C499" s="263" t="s">
        <v>4121</v>
      </c>
      <c r="D499" s="263" t="s">
        <v>4121</v>
      </c>
      <c r="E499" s="263" t="s">
        <v>4121</v>
      </c>
      <c r="F499" s="263" t="s">
        <v>4121</v>
      </c>
      <c r="G499" s="263" t="s">
        <v>4121</v>
      </c>
      <c r="H499" s="263" t="s">
        <v>4121</v>
      </c>
      <c r="I499" s="263" t="s">
        <v>4121</v>
      </c>
      <c r="J499" s="263" t="s">
        <v>4121</v>
      </c>
      <c r="K499" s="263" t="s">
        <v>4121</v>
      </c>
      <c r="L499" s="263" t="s">
        <v>4121</v>
      </c>
      <c r="M499" s="263" t="s">
        <v>4121</v>
      </c>
      <c r="N499" s="263" t="s">
        <v>4121</v>
      </c>
      <c r="O499" s="263" t="s">
        <v>4121</v>
      </c>
      <c r="P499" s="263" t="s">
        <v>4121</v>
      </c>
      <c r="Q499" s="263" t="s">
        <v>4121</v>
      </c>
      <c r="R499" s="263" t="s">
        <v>4121</v>
      </c>
      <c r="S499" s="263" t="s">
        <v>4121</v>
      </c>
      <c r="T499" s="263" t="s">
        <v>4121</v>
      </c>
      <c r="U499" s="263" t="s">
        <v>4121</v>
      </c>
      <c r="V499" s="263" t="s">
        <v>4121</v>
      </c>
      <c r="W499" s="263" t="s">
        <v>4121</v>
      </c>
      <c r="X499" s="263" t="s">
        <v>4121</v>
      </c>
      <c r="Y499" s="263" t="s">
        <v>4121</v>
      </c>
      <c r="Z499" s="263" t="s">
        <v>4121</v>
      </c>
      <c r="AA499" s="263" t="s">
        <v>4121</v>
      </c>
    </row>
    <row r="500" spans="1:27" x14ac:dyDescent="0.3">
      <c r="A500" s="263">
        <v>519533</v>
      </c>
      <c r="B500" s="268" t="s">
        <v>918</v>
      </c>
      <c r="C500" s="263" t="s">
        <v>4121</v>
      </c>
      <c r="D500" s="263" t="s">
        <v>4121</v>
      </c>
      <c r="E500" s="263" t="s">
        <v>4121</v>
      </c>
      <c r="F500" s="263" t="s">
        <v>4121</v>
      </c>
      <c r="G500" s="263" t="s">
        <v>4121</v>
      </c>
      <c r="H500" s="263" t="s">
        <v>4121</v>
      </c>
      <c r="I500" s="263" t="s">
        <v>4121</v>
      </c>
      <c r="J500" s="263" t="s">
        <v>4121</v>
      </c>
      <c r="K500" s="263" t="s">
        <v>4121</v>
      </c>
      <c r="L500" s="263" t="s">
        <v>4121</v>
      </c>
      <c r="M500" s="263" t="s">
        <v>4121</v>
      </c>
      <c r="N500" s="263" t="s">
        <v>4121</v>
      </c>
      <c r="O500" s="263" t="s">
        <v>4121</v>
      </c>
      <c r="P500" s="263" t="s">
        <v>4121</v>
      </c>
      <c r="Q500" s="263" t="s">
        <v>4121</v>
      </c>
      <c r="R500" s="263" t="s">
        <v>4121</v>
      </c>
      <c r="S500" s="263" t="s">
        <v>4121</v>
      </c>
      <c r="T500" s="263" t="s">
        <v>4121</v>
      </c>
      <c r="U500" s="263" t="s">
        <v>4121</v>
      </c>
      <c r="V500" s="263" t="s">
        <v>4121</v>
      </c>
      <c r="W500" s="263" t="s">
        <v>4121</v>
      </c>
      <c r="X500" s="263" t="s">
        <v>4121</v>
      </c>
      <c r="Y500" s="263" t="s">
        <v>4121</v>
      </c>
      <c r="Z500" s="263" t="s">
        <v>4121</v>
      </c>
      <c r="AA500" s="263" t="s">
        <v>4121</v>
      </c>
    </row>
    <row r="501" spans="1:27" x14ac:dyDescent="0.3">
      <c r="A501" s="263">
        <v>520460</v>
      </c>
      <c r="B501" s="268" t="s">
        <v>918</v>
      </c>
      <c r="C501" s="263" t="s">
        <v>4121</v>
      </c>
      <c r="D501" s="263" t="s">
        <v>4121</v>
      </c>
      <c r="E501" s="263" t="s">
        <v>4121</v>
      </c>
      <c r="F501" s="263" t="s">
        <v>4121</v>
      </c>
      <c r="G501" s="263" t="s">
        <v>4121</v>
      </c>
      <c r="H501" s="263" t="s">
        <v>4121</v>
      </c>
      <c r="I501" s="263" t="s">
        <v>4121</v>
      </c>
      <c r="J501" s="263" t="s">
        <v>4121</v>
      </c>
      <c r="K501" s="263" t="s">
        <v>4121</v>
      </c>
      <c r="L501" s="263" t="s">
        <v>4121</v>
      </c>
      <c r="M501" s="263" t="s">
        <v>4121</v>
      </c>
      <c r="N501" s="263" t="s">
        <v>4121</v>
      </c>
      <c r="O501" s="263" t="s">
        <v>4121</v>
      </c>
      <c r="P501" s="263" t="s">
        <v>4121</v>
      </c>
      <c r="Q501" s="263" t="s">
        <v>4121</v>
      </c>
      <c r="R501" s="263" t="s">
        <v>4121</v>
      </c>
      <c r="S501" s="263" t="s">
        <v>4121</v>
      </c>
      <c r="T501" s="263" t="s">
        <v>4121</v>
      </c>
      <c r="U501" s="263" t="s">
        <v>4121</v>
      </c>
      <c r="V501" s="263" t="s">
        <v>4121</v>
      </c>
      <c r="W501" s="263" t="s">
        <v>4121</v>
      </c>
      <c r="X501" s="263" t="s">
        <v>4121</v>
      </c>
      <c r="Y501" s="263" t="s">
        <v>4121</v>
      </c>
      <c r="Z501" s="263" t="s">
        <v>4121</v>
      </c>
      <c r="AA501" s="263" t="s">
        <v>4121</v>
      </c>
    </row>
    <row r="502" spans="1:27" x14ac:dyDescent="0.3">
      <c r="A502" s="263">
        <v>521585</v>
      </c>
      <c r="B502" s="268" t="s">
        <v>918</v>
      </c>
      <c r="C502" s="263" t="s">
        <v>4121</v>
      </c>
      <c r="D502" s="263" t="s">
        <v>4121</v>
      </c>
      <c r="E502" s="263" t="s">
        <v>4121</v>
      </c>
      <c r="F502" s="263" t="s">
        <v>4121</v>
      </c>
      <c r="G502" s="263" t="s">
        <v>4121</v>
      </c>
      <c r="H502" s="263" t="s">
        <v>4121</v>
      </c>
      <c r="I502" s="263" t="s">
        <v>4121</v>
      </c>
      <c r="J502" s="263" t="s">
        <v>4121</v>
      </c>
      <c r="K502" s="263" t="s">
        <v>4121</v>
      </c>
      <c r="L502" s="263" t="s">
        <v>4121</v>
      </c>
      <c r="M502" s="263" t="s">
        <v>4121</v>
      </c>
      <c r="N502" s="263" t="s">
        <v>4121</v>
      </c>
      <c r="O502" s="263" t="s">
        <v>4121</v>
      </c>
      <c r="P502" s="263" t="s">
        <v>4121</v>
      </c>
      <c r="Q502" s="263" t="s">
        <v>4121</v>
      </c>
      <c r="R502" s="263" t="s">
        <v>4121</v>
      </c>
      <c r="S502" s="263" t="s">
        <v>4121</v>
      </c>
      <c r="T502" s="263" t="s">
        <v>4121</v>
      </c>
      <c r="U502" s="263" t="s">
        <v>4121</v>
      </c>
      <c r="V502" s="263" t="s">
        <v>4121</v>
      </c>
      <c r="W502" s="263" t="s">
        <v>4121</v>
      </c>
      <c r="X502" s="263" t="s">
        <v>4121</v>
      </c>
      <c r="Y502" s="263" t="s">
        <v>4121</v>
      </c>
      <c r="Z502" s="263" t="s">
        <v>4121</v>
      </c>
      <c r="AA502" s="263" t="s">
        <v>4121</v>
      </c>
    </row>
    <row r="503" spans="1:27" x14ac:dyDescent="0.3">
      <c r="A503" s="263">
        <v>521989</v>
      </c>
      <c r="B503" s="268" t="s">
        <v>918</v>
      </c>
      <c r="C503" s="263" t="s">
        <v>4121</v>
      </c>
      <c r="D503" s="263" t="s">
        <v>4121</v>
      </c>
      <c r="E503" s="263" t="s">
        <v>4121</v>
      </c>
      <c r="F503" s="263" t="s">
        <v>4121</v>
      </c>
      <c r="G503" s="263" t="s">
        <v>4121</v>
      </c>
      <c r="H503" s="263" t="s">
        <v>4121</v>
      </c>
      <c r="I503" s="263" t="s">
        <v>4121</v>
      </c>
      <c r="J503" s="263" t="s">
        <v>4121</v>
      </c>
      <c r="K503" s="263" t="s">
        <v>4121</v>
      </c>
      <c r="L503" s="263" t="s">
        <v>4121</v>
      </c>
      <c r="M503" s="263" t="s">
        <v>4121</v>
      </c>
      <c r="N503" s="263" t="s">
        <v>4121</v>
      </c>
      <c r="O503" s="263" t="s">
        <v>4121</v>
      </c>
      <c r="P503" s="263" t="s">
        <v>4121</v>
      </c>
      <c r="Q503" s="263" t="s">
        <v>4121</v>
      </c>
      <c r="R503" s="263" t="s">
        <v>4121</v>
      </c>
      <c r="S503" s="263" t="s">
        <v>4121</v>
      </c>
      <c r="T503" s="263" t="s">
        <v>4121</v>
      </c>
      <c r="U503" s="263" t="s">
        <v>4121</v>
      </c>
      <c r="V503" s="263" t="s">
        <v>4121</v>
      </c>
      <c r="W503" s="263" t="s">
        <v>4121</v>
      </c>
      <c r="X503" s="263" t="s">
        <v>4121</v>
      </c>
      <c r="Y503" s="263" t="s">
        <v>4121</v>
      </c>
      <c r="Z503" s="263" t="s">
        <v>4121</v>
      </c>
      <c r="AA503" s="263" t="s">
        <v>4121</v>
      </c>
    </row>
    <row r="504" spans="1:27" x14ac:dyDescent="0.3">
      <c r="A504" s="263">
        <v>522124</v>
      </c>
      <c r="B504" s="268" t="s">
        <v>918</v>
      </c>
      <c r="C504" s="263" t="s">
        <v>4121</v>
      </c>
      <c r="D504" s="263" t="s">
        <v>4121</v>
      </c>
      <c r="E504" s="263" t="s">
        <v>4121</v>
      </c>
      <c r="F504" s="263" t="s">
        <v>4121</v>
      </c>
      <c r="G504" s="263" t="s">
        <v>4121</v>
      </c>
      <c r="H504" s="263" t="s">
        <v>4121</v>
      </c>
      <c r="I504" s="263" t="s">
        <v>4121</v>
      </c>
      <c r="J504" s="263" t="s">
        <v>4121</v>
      </c>
      <c r="K504" s="263" t="s">
        <v>4121</v>
      </c>
      <c r="L504" s="263" t="s">
        <v>4121</v>
      </c>
      <c r="M504" s="263" t="s">
        <v>4121</v>
      </c>
      <c r="N504" s="263" t="s">
        <v>4121</v>
      </c>
      <c r="O504" s="263" t="s">
        <v>4121</v>
      </c>
      <c r="P504" s="263" t="s">
        <v>4121</v>
      </c>
      <c r="Q504" s="263" t="s">
        <v>4121</v>
      </c>
      <c r="R504" s="263" t="s">
        <v>4121</v>
      </c>
      <c r="S504" s="263" t="s">
        <v>4121</v>
      </c>
      <c r="T504" s="263" t="s">
        <v>4121</v>
      </c>
      <c r="U504" s="263" t="s">
        <v>4121</v>
      </c>
      <c r="V504" s="263" t="s">
        <v>4121</v>
      </c>
      <c r="W504" s="263" t="s">
        <v>4121</v>
      </c>
      <c r="X504" s="263" t="s">
        <v>4121</v>
      </c>
      <c r="Y504" s="263" t="s">
        <v>4121</v>
      </c>
      <c r="Z504" s="263" t="s">
        <v>4121</v>
      </c>
      <c r="AA504" s="263" t="s">
        <v>4121</v>
      </c>
    </row>
    <row r="505" spans="1:27" x14ac:dyDescent="0.3">
      <c r="A505" s="263">
        <v>522219</v>
      </c>
      <c r="B505" s="268" t="s">
        <v>918</v>
      </c>
      <c r="C505" s="263" t="s">
        <v>4121</v>
      </c>
      <c r="D505" s="263" t="s">
        <v>4121</v>
      </c>
      <c r="E505" s="263" t="s">
        <v>4121</v>
      </c>
      <c r="F505" s="263" t="s">
        <v>4121</v>
      </c>
      <c r="G505" s="263" t="s">
        <v>4121</v>
      </c>
      <c r="H505" s="263" t="s">
        <v>4121</v>
      </c>
      <c r="I505" s="263" t="s">
        <v>4121</v>
      </c>
      <c r="J505" s="263" t="s">
        <v>4121</v>
      </c>
      <c r="K505" s="263" t="s">
        <v>4121</v>
      </c>
      <c r="L505" s="263" t="s">
        <v>4121</v>
      </c>
      <c r="M505" s="263" t="s">
        <v>4121</v>
      </c>
      <c r="N505" s="263" t="s">
        <v>4121</v>
      </c>
      <c r="O505" s="263" t="s">
        <v>4121</v>
      </c>
      <c r="P505" s="263" t="s">
        <v>4121</v>
      </c>
      <c r="Q505" s="263" t="s">
        <v>4121</v>
      </c>
      <c r="R505" s="263" t="s">
        <v>4121</v>
      </c>
      <c r="S505" s="263" t="s">
        <v>4121</v>
      </c>
      <c r="T505" s="263" t="s">
        <v>4121</v>
      </c>
      <c r="U505" s="263" t="s">
        <v>4121</v>
      </c>
      <c r="V505" s="263" t="s">
        <v>4121</v>
      </c>
      <c r="W505" s="263" t="s">
        <v>4121</v>
      </c>
      <c r="X505" s="263" t="s">
        <v>4121</v>
      </c>
      <c r="Y505" s="263" t="s">
        <v>4121</v>
      </c>
      <c r="Z505" s="263" t="s">
        <v>4121</v>
      </c>
      <c r="AA505" s="263" t="s">
        <v>4121</v>
      </c>
    </row>
    <row r="506" spans="1:27" x14ac:dyDescent="0.3">
      <c r="A506" s="263">
        <v>508044</v>
      </c>
      <c r="B506" s="268" t="s">
        <v>918</v>
      </c>
      <c r="C506" s="263" t="s">
        <v>4121</v>
      </c>
      <c r="D506" s="263" t="s">
        <v>4121</v>
      </c>
      <c r="E506" s="263" t="s">
        <v>4121</v>
      </c>
      <c r="F506" s="263" t="s">
        <v>4121</v>
      </c>
      <c r="G506" s="263" t="s">
        <v>4121</v>
      </c>
      <c r="H506" s="263" t="s">
        <v>4121</v>
      </c>
      <c r="I506" s="263" t="s">
        <v>4121</v>
      </c>
      <c r="J506" s="263" t="s">
        <v>4121</v>
      </c>
      <c r="K506" s="263" t="s">
        <v>4121</v>
      </c>
      <c r="L506" s="263" t="s">
        <v>4121</v>
      </c>
      <c r="M506" s="263" t="s">
        <v>4121</v>
      </c>
      <c r="N506" s="263" t="s">
        <v>4121</v>
      </c>
      <c r="O506" s="263" t="s">
        <v>4121</v>
      </c>
      <c r="P506" s="263" t="s">
        <v>4121</v>
      </c>
      <c r="Q506" s="263" t="s">
        <v>4121</v>
      </c>
      <c r="R506" s="263" t="s">
        <v>4121</v>
      </c>
      <c r="S506" s="263" t="s">
        <v>4121</v>
      </c>
      <c r="T506" s="263" t="s">
        <v>4121</v>
      </c>
      <c r="U506" s="263" t="s">
        <v>4121</v>
      </c>
      <c r="V506" s="263" t="s">
        <v>4121</v>
      </c>
      <c r="W506" s="263" t="s">
        <v>4121</v>
      </c>
      <c r="X506" s="263" t="s">
        <v>4121</v>
      </c>
      <c r="Y506" s="263" t="s">
        <v>4121</v>
      </c>
      <c r="Z506" s="263" t="s">
        <v>4121</v>
      </c>
      <c r="AA506" s="263" t="s">
        <v>4121</v>
      </c>
    </row>
    <row r="507" spans="1:27" x14ac:dyDescent="0.3">
      <c r="A507" s="263">
        <v>513003</v>
      </c>
      <c r="B507" s="268" t="s">
        <v>918</v>
      </c>
      <c r="C507" s="263" t="s">
        <v>4121</v>
      </c>
      <c r="D507" s="263" t="s">
        <v>4121</v>
      </c>
      <c r="E507" s="263" t="s">
        <v>4121</v>
      </c>
      <c r="F507" s="263" t="s">
        <v>4121</v>
      </c>
      <c r="G507" s="263" t="s">
        <v>4121</v>
      </c>
      <c r="H507" s="263" t="s">
        <v>4121</v>
      </c>
      <c r="I507" s="263" t="s">
        <v>4121</v>
      </c>
      <c r="J507" s="263" t="s">
        <v>4121</v>
      </c>
      <c r="K507" s="263" t="s">
        <v>4121</v>
      </c>
      <c r="L507" s="263" t="s">
        <v>4121</v>
      </c>
      <c r="M507" s="263" t="s">
        <v>4121</v>
      </c>
      <c r="N507" s="263" t="s">
        <v>4121</v>
      </c>
      <c r="O507" s="263" t="s">
        <v>4121</v>
      </c>
      <c r="P507" s="263" t="s">
        <v>4121</v>
      </c>
      <c r="Q507" s="263" t="s">
        <v>4121</v>
      </c>
      <c r="R507" s="263" t="s">
        <v>4121</v>
      </c>
      <c r="S507" s="263" t="s">
        <v>4121</v>
      </c>
      <c r="T507" s="263" t="s">
        <v>4121</v>
      </c>
      <c r="U507" s="263" t="s">
        <v>4121</v>
      </c>
      <c r="V507" s="263" t="s">
        <v>4121</v>
      </c>
      <c r="W507" s="263" t="s">
        <v>4121</v>
      </c>
      <c r="X507" s="263" t="s">
        <v>4121</v>
      </c>
      <c r="Y507" s="263" t="s">
        <v>4121</v>
      </c>
      <c r="Z507" s="263" t="s">
        <v>4121</v>
      </c>
      <c r="AA507" s="263" t="s">
        <v>4121</v>
      </c>
    </row>
    <row r="508" spans="1:27" x14ac:dyDescent="0.3">
      <c r="A508" s="263">
        <v>513607</v>
      </c>
      <c r="B508" s="268" t="s">
        <v>918</v>
      </c>
      <c r="C508" s="263" t="s">
        <v>4121</v>
      </c>
      <c r="D508" s="263" t="s">
        <v>4121</v>
      </c>
      <c r="E508" s="263" t="s">
        <v>4121</v>
      </c>
      <c r="F508" s="263" t="s">
        <v>4121</v>
      </c>
      <c r="G508" s="263" t="s">
        <v>4121</v>
      </c>
      <c r="H508" s="263" t="s">
        <v>4121</v>
      </c>
      <c r="I508" s="263" t="s">
        <v>4121</v>
      </c>
      <c r="J508" s="263" t="s">
        <v>4121</v>
      </c>
      <c r="K508" s="263" t="s">
        <v>4121</v>
      </c>
      <c r="L508" s="263" t="s">
        <v>4121</v>
      </c>
      <c r="M508" s="263" t="s">
        <v>4121</v>
      </c>
      <c r="N508" s="263" t="s">
        <v>4121</v>
      </c>
      <c r="O508" s="263" t="s">
        <v>4121</v>
      </c>
      <c r="P508" s="263" t="s">
        <v>4121</v>
      </c>
      <c r="Q508" s="263" t="s">
        <v>4121</v>
      </c>
      <c r="R508" s="263" t="s">
        <v>4121</v>
      </c>
      <c r="S508" s="263" t="s">
        <v>4121</v>
      </c>
      <c r="T508" s="263" t="s">
        <v>4121</v>
      </c>
      <c r="U508" s="263" t="s">
        <v>4121</v>
      </c>
      <c r="V508" s="263" t="s">
        <v>4121</v>
      </c>
      <c r="W508" s="263" t="s">
        <v>4121</v>
      </c>
      <c r="X508" s="263" t="s">
        <v>4121</v>
      </c>
      <c r="Y508" s="263" t="s">
        <v>4121</v>
      </c>
      <c r="Z508" s="263" t="s">
        <v>4121</v>
      </c>
      <c r="AA508" s="263" t="s">
        <v>4121</v>
      </c>
    </row>
    <row r="509" spans="1:27" x14ac:dyDescent="0.3">
      <c r="A509" s="263">
        <v>513921</v>
      </c>
      <c r="B509" s="268" t="s">
        <v>918</v>
      </c>
      <c r="C509" s="263" t="s">
        <v>4121</v>
      </c>
      <c r="D509" s="263" t="s">
        <v>4121</v>
      </c>
      <c r="E509" s="263" t="s">
        <v>4121</v>
      </c>
      <c r="F509" s="263" t="s">
        <v>4121</v>
      </c>
      <c r="G509" s="263" t="s">
        <v>4121</v>
      </c>
      <c r="H509" s="263" t="s">
        <v>4121</v>
      </c>
      <c r="I509" s="263" t="s">
        <v>4121</v>
      </c>
      <c r="J509" s="263" t="s">
        <v>4121</v>
      </c>
      <c r="K509" s="263" t="s">
        <v>4121</v>
      </c>
      <c r="L509" s="263" t="s">
        <v>4121</v>
      </c>
      <c r="M509" s="263" t="s">
        <v>4121</v>
      </c>
      <c r="N509" s="263" t="s">
        <v>4121</v>
      </c>
      <c r="O509" s="263" t="s">
        <v>4121</v>
      </c>
      <c r="P509" s="263" t="s">
        <v>4121</v>
      </c>
      <c r="Q509" s="263" t="s">
        <v>4121</v>
      </c>
      <c r="R509" s="263" t="s">
        <v>4121</v>
      </c>
      <c r="S509" s="263" t="s">
        <v>4121</v>
      </c>
      <c r="T509" s="263" t="s">
        <v>4121</v>
      </c>
      <c r="U509" s="263" t="s">
        <v>4121</v>
      </c>
      <c r="V509" s="263" t="s">
        <v>4121</v>
      </c>
      <c r="W509" s="263" t="s">
        <v>4121</v>
      </c>
      <c r="X509" s="263" t="s">
        <v>4121</v>
      </c>
      <c r="Y509" s="263" t="s">
        <v>4121</v>
      </c>
      <c r="Z509" s="263" t="s">
        <v>4121</v>
      </c>
      <c r="AA509" s="263" t="s">
        <v>4121</v>
      </c>
    </row>
    <row r="510" spans="1:27" x14ac:dyDescent="0.3">
      <c r="A510" s="263">
        <v>514211</v>
      </c>
      <c r="B510" s="268" t="s">
        <v>918</v>
      </c>
      <c r="C510" s="263" t="s">
        <v>4121</v>
      </c>
      <c r="D510" s="263" t="s">
        <v>4121</v>
      </c>
      <c r="E510" s="263" t="s">
        <v>4121</v>
      </c>
      <c r="F510" s="263" t="s">
        <v>4121</v>
      </c>
      <c r="G510" s="263" t="s">
        <v>4121</v>
      </c>
      <c r="H510" s="263" t="s">
        <v>4121</v>
      </c>
      <c r="I510" s="263" t="s">
        <v>4121</v>
      </c>
      <c r="J510" s="263" t="s">
        <v>4121</v>
      </c>
      <c r="K510" s="263" t="s">
        <v>4121</v>
      </c>
      <c r="L510" s="263" t="s">
        <v>4121</v>
      </c>
      <c r="M510" s="263" t="s">
        <v>4121</v>
      </c>
      <c r="N510" s="263" t="s">
        <v>4121</v>
      </c>
      <c r="O510" s="263" t="s">
        <v>4121</v>
      </c>
      <c r="P510" s="263" t="s">
        <v>4121</v>
      </c>
      <c r="Q510" s="263" t="s">
        <v>4121</v>
      </c>
      <c r="R510" s="263" t="s">
        <v>4121</v>
      </c>
      <c r="S510" s="263" t="s">
        <v>4121</v>
      </c>
      <c r="T510" s="263" t="s">
        <v>4121</v>
      </c>
      <c r="U510" s="263" t="s">
        <v>4121</v>
      </c>
      <c r="V510" s="263" t="s">
        <v>4121</v>
      </c>
      <c r="W510" s="263" t="s">
        <v>4121</v>
      </c>
      <c r="X510" s="263" t="s">
        <v>4121</v>
      </c>
      <c r="Y510" s="263" t="s">
        <v>4121</v>
      </c>
      <c r="Z510" s="263" t="s">
        <v>4121</v>
      </c>
      <c r="AA510" s="263" t="s">
        <v>4121</v>
      </c>
    </row>
    <row r="511" spans="1:27" x14ac:dyDescent="0.3">
      <c r="A511" s="263">
        <v>516035</v>
      </c>
      <c r="B511" s="268" t="s">
        <v>918</v>
      </c>
      <c r="C511" s="263" t="s">
        <v>4121</v>
      </c>
      <c r="D511" s="263" t="s">
        <v>4121</v>
      </c>
      <c r="E511" s="263" t="s">
        <v>4121</v>
      </c>
      <c r="F511" s="263" t="s">
        <v>4121</v>
      </c>
      <c r="G511" s="263" t="s">
        <v>4121</v>
      </c>
      <c r="H511" s="263" t="s">
        <v>4121</v>
      </c>
      <c r="I511" s="263" t="s">
        <v>4121</v>
      </c>
      <c r="J511" s="263" t="s">
        <v>4121</v>
      </c>
      <c r="K511" s="263" t="s">
        <v>4121</v>
      </c>
      <c r="L511" s="263" t="s">
        <v>4121</v>
      </c>
      <c r="M511" s="263" t="s">
        <v>4121</v>
      </c>
      <c r="N511" s="263" t="s">
        <v>4121</v>
      </c>
      <c r="O511" s="263" t="s">
        <v>4121</v>
      </c>
      <c r="P511" s="263" t="s">
        <v>4121</v>
      </c>
      <c r="Q511" s="263" t="s">
        <v>4121</v>
      </c>
      <c r="R511" s="263" t="s">
        <v>4121</v>
      </c>
      <c r="S511" s="263" t="s">
        <v>4121</v>
      </c>
      <c r="T511" s="263" t="s">
        <v>4121</v>
      </c>
      <c r="U511" s="263" t="s">
        <v>4121</v>
      </c>
      <c r="V511" s="263" t="s">
        <v>4121</v>
      </c>
      <c r="W511" s="263" t="s">
        <v>4121</v>
      </c>
      <c r="X511" s="263" t="s">
        <v>4121</v>
      </c>
      <c r="Y511" s="263" t="s">
        <v>4121</v>
      </c>
      <c r="Z511" s="263" t="s">
        <v>4121</v>
      </c>
      <c r="AA511" s="263" t="s">
        <v>4121</v>
      </c>
    </row>
    <row r="512" spans="1:27" x14ac:dyDescent="0.3">
      <c r="A512" s="263">
        <v>516826</v>
      </c>
      <c r="B512" s="268" t="s">
        <v>918</v>
      </c>
      <c r="C512" s="263" t="s">
        <v>4121</v>
      </c>
      <c r="D512" s="263" t="s">
        <v>4121</v>
      </c>
      <c r="E512" s="263" t="s">
        <v>4121</v>
      </c>
      <c r="F512" s="263" t="s">
        <v>4121</v>
      </c>
      <c r="G512" s="263" t="s">
        <v>4121</v>
      </c>
      <c r="H512" s="263" t="s">
        <v>4121</v>
      </c>
      <c r="I512" s="263" t="s">
        <v>4121</v>
      </c>
      <c r="J512" s="263" t="s">
        <v>4121</v>
      </c>
      <c r="K512" s="263" t="s">
        <v>4121</v>
      </c>
      <c r="L512" s="263" t="s">
        <v>4121</v>
      </c>
      <c r="M512" s="263" t="s">
        <v>4121</v>
      </c>
      <c r="N512" s="263" t="s">
        <v>4121</v>
      </c>
      <c r="O512" s="263" t="s">
        <v>4121</v>
      </c>
      <c r="P512" s="263" t="s">
        <v>4121</v>
      </c>
      <c r="Q512" s="263" t="s">
        <v>4121</v>
      </c>
      <c r="R512" s="263" t="s">
        <v>4121</v>
      </c>
      <c r="S512" s="263" t="s">
        <v>4121</v>
      </c>
      <c r="T512" s="263" t="s">
        <v>4121</v>
      </c>
      <c r="U512" s="263" t="s">
        <v>4121</v>
      </c>
      <c r="V512" s="263" t="s">
        <v>4121</v>
      </c>
      <c r="W512" s="263" t="s">
        <v>4121</v>
      </c>
      <c r="X512" s="263" t="s">
        <v>4121</v>
      </c>
      <c r="Y512" s="263" t="s">
        <v>4121</v>
      </c>
      <c r="Z512" s="263" t="s">
        <v>4121</v>
      </c>
      <c r="AA512" s="263" t="s">
        <v>4121</v>
      </c>
    </row>
    <row r="513" spans="1:27" x14ac:dyDescent="0.3">
      <c r="A513" s="263">
        <v>516874</v>
      </c>
      <c r="B513" s="268" t="s">
        <v>918</v>
      </c>
      <c r="C513" s="263" t="s">
        <v>4121</v>
      </c>
      <c r="D513" s="263" t="s">
        <v>4121</v>
      </c>
      <c r="E513" s="263" t="s">
        <v>4121</v>
      </c>
      <c r="F513" s="263" t="s">
        <v>4121</v>
      </c>
      <c r="G513" s="263" t="s">
        <v>4121</v>
      </c>
      <c r="H513" s="263" t="s">
        <v>4121</v>
      </c>
      <c r="I513" s="263" t="s">
        <v>4121</v>
      </c>
      <c r="J513" s="263" t="s">
        <v>4121</v>
      </c>
      <c r="K513" s="263" t="s">
        <v>4121</v>
      </c>
      <c r="L513" s="263" t="s">
        <v>4121</v>
      </c>
      <c r="M513" s="263" t="s">
        <v>4121</v>
      </c>
      <c r="N513" s="263" t="s">
        <v>4121</v>
      </c>
      <c r="O513" s="263" t="s">
        <v>4121</v>
      </c>
      <c r="P513" s="263" t="s">
        <v>4121</v>
      </c>
      <c r="Q513" s="263" t="s">
        <v>4121</v>
      </c>
      <c r="R513" s="263" t="s">
        <v>4121</v>
      </c>
      <c r="S513" s="263" t="s">
        <v>4121</v>
      </c>
      <c r="T513" s="263" t="s">
        <v>4121</v>
      </c>
      <c r="U513" s="263" t="s">
        <v>4121</v>
      </c>
      <c r="V513" s="263" t="s">
        <v>4121</v>
      </c>
      <c r="W513" s="263" t="s">
        <v>4121</v>
      </c>
      <c r="X513" s="263" t="s">
        <v>4121</v>
      </c>
      <c r="Y513" s="263" t="s">
        <v>4121</v>
      </c>
      <c r="Z513" s="263" t="s">
        <v>4121</v>
      </c>
      <c r="AA513" s="263" t="s">
        <v>4121</v>
      </c>
    </row>
    <row r="514" spans="1:27" x14ac:dyDescent="0.3">
      <c r="A514" s="263">
        <v>517028</v>
      </c>
      <c r="B514" s="268" t="s">
        <v>918</v>
      </c>
      <c r="C514" s="263" t="s">
        <v>4121</v>
      </c>
      <c r="D514" s="263" t="s">
        <v>4121</v>
      </c>
      <c r="E514" s="263" t="s">
        <v>4121</v>
      </c>
      <c r="F514" s="263" t="s">
        <v>4121</v>
      </c>
      <c r="G514" s="263" t="s">
        <v>4121</v>
      </c>
      <c r="H514" s="263" t="s">
        <v>4121</v>
      </c>
      <c r="I514" s="263" t="s">
        <v>4121</v>
      </c>
      <c r="J514" s="263" t="s">
        <v>4121</v>
      </c>
      <c r="K514" s="263" t="s">
        <v>4121</v>
      </c>
      <c r="L514" s="263" t="s">
        <v>4121</v>
      </c>
      <c r="M514" s="263" t="s">
        <v>4121</v>
      </c>
      <c r="N514" s="263" t="s">
        <v>4121</v>
      </c>
      <c r="O514" s="263" t="s">
        <v>4121</v>
      </c>
      <c r="P514" s="263" t="s">
        <v>4121</v>
      </c>
      <c r="Q514" s="263" t="s">
        <v>4121</v>
      </c>
      <c r="R514" s="263" t="s">
        <v>4121</v>
      </c>
      <c r="S514" s="263" t="s">
        <v>4121</v>
      </c>
      <c r="T514" s="263" t="s">
        <v>4121</v>
      </c>
      <c r="U514" s="263" t="s">
        <v>4121</v>
      </c>
      <c r="V514" s="263" t="s">
        <v>4121</v>
      </c>
      <c r="W514" s="263" t="s">
        <v>4121</v>
      </c>
      <c r="X514" s="263" t="s">
        <v>4121</v>
      </c>
      <c r="Y514" s="263" t="s">
        <v>4121</v>
      </c>
      <c r="Z514" s="263" t="s">
        <v>4121</v>
      </c>
      <c r="AA514" s="263" t="s">
        <v>4121</v>
      </c>
    </row>
    <row r="515" spans="1:27" x14ac:dyDescent="0.3">
      <c r="A515" s="263">
        <v>517120</v>
      </c>
      <c r="B515" s="268" t="s">
        <v>918</v>
      </c>
      <c r="C515" s="263" t="s">
        <v>4121</v>
      </c>
      <c r="D515" s="263" t="s">
        <v>4121</v>
      </c>
      <c r="E515" s="263" t="s">
        <v>4121</v>
      </c>
      <c r="F515" s="263" t="s">
        <v>4121</v>
      </c>
      <c r="G515" s="263" t="s">
        <v>4121</v>
      </c>
      <c r="H515" s="263" t="s">
        <v>4121</v>
      </c>
      <c r="I515" s="263" t="s">
        <v>4121</v>
      </c>
      <c r="J515" s="263" t="s">
        <v>4121</v>
      </c>
      <c r="K515" s="263" t="s">
        <v>4121</v>
      </c>
      <c r="L515" s="263" t="s">
        <v>4121</v>
      </c>
      <c r="M515" s="263" t="s">
        <v>4121</v>
      </c>
      <c r="N515" s="263" t="s">
        <v>4121</v>
      </c>
      <c r="O515" s="263" t="s">
        <v>4121</v>
      </c>
      <c r="P515" s="263" t="s">
        <v>4121</v>
      </c>
      <c r="Q515" s="263" t="s">
        <v>4121</v>
      </c>
      <c r="R515" s="263" t="s">
        <v>4121</v>
      </c>
      <c r="S515" s="263" t="s">
        <v>4121</v>
      </c>
      <c r="T515" s="263" t="s">
        <v>4121</v>
      </c>
      <c r="U515" s="263" t="s">
        <v>4121</v>
      </c>
      <c r="V515" s="263" t="s">
        <v>4121</v>
      </c>
      <c r="W515" s="263" t="s">
        <v>4121</v>
      </c>
      <c r="X515" s="263" t="s">
        <v>4121</v>
      </c>
      <c r="Y515" s="263" t="s">
        <v>4121</v>
      </c>
      <c r="Z515" s="263" t="s">
        <v>4121</v>
      </c>
      <c r="AA515" s="263" t="s">
        <v>4121</v>
      </c>
    </row>
    <row r="516" spans="1:27" x14ac:dyDescent="0.3">
      <c r="A516" s="263">
        <v>517470</v>
      </c>
      <c r="B516" s="268" t="s">
        <v>918</v>
      </c>
      <c r="C516" s="263" t="s">
        <v>4121</v>
      </c>
      <c r="D516" s="263" t="s">
        <v>4121</v>
      </c>
      <c r="E516" s="263" t="s">
        <v>4121</v>
      </c>
      <c r="F516" s="263" t="s">
        <v>4121</v>
      </c>
      <c r="G516" s="263" t="s">
        <v>4121</v>
      </c>
      <c r="H516" s="263" t="s">
        <v>4121</v>
      </c>
      <c r="I516" s="263" t="s">
        <v>4121</v>
      </c>
      <c r="J516" s="263" t="s">
        <v>4121</v>
      </c>
      <c r="K516" s="263" t="s">
        <v>4121</v>
      </c>
      <c r="L516" s="263" t="s">
        <v>4121</v>
      </c>
      <c r="M516" s="263" t="s">
        <v>4121</v>
      </c>
      <c r="N516" s="263" t="s">
        <v>4121</v>
      </c>
      <c r="O516" s="263" t="s">
        <v>4121</v>
      </c>
      <c r="P516" s="263" t="s">
        <v>4121</v>
      </c>
      <c r="Q516" s="263" t="s">
        <v>4121</v>
      </c>
      <c r="R516" s="263" t="s">
        <v>4121</v>
      </c>
      <c r="S516" s="263" t="s">
        <v>4121</v>
      </c>
      <c r="T516" s="263" t="s">
        <v>4121</v>
      </c>
      <c r="U516" s="263" t="s">
        <v>4121</v>
      </c>
      <c r="V516" s="263" t="s">
        <v>4121</v>
      </c>
      <c r="W516" s="263" t="s">
        <v>4121</v>
      </c>
      <c r="X516" s="263" t="s">
        <v>4121</v>
      </c>
      <c r="Y516" s="263" t="s">
        <v>4121</v>
      </c>
      <c r="Z516" s="263" t="s">
        <v>4121</v>
      </c>
      <c r="AA516" s="263" t="s">
        <v>4121</v>
      </c>
    </row>
    <row r="517" spans="1:27" x14ac:dyDescent="0.3">
      <c r="A517" s="263">
        <v>517694</v>
      </c>
      <c r="B517" s="268" t="s">
        <v>918</v>
      </c>
      <c r="C517" s="263" t="s">
        <v>4121</v>
      </c>
      <c r="D517" s="263" t="s">
        <v>4121</v>
      </c>
      <c r="E517" s="263" t="s">
        <v>4121</v>
      </c>
      <c r="F517" s="263" t="s">
        <v>4121</v>
      </c>
      <c r="G517" s="263" t="s">
        <v>4121</v>
      </c>
      <c r="H517" s="263" t="s">
        <v>4121</v>
      </c>
      <c r="I517" s="263" t="s">
        <v>4121</v>
      </c>
      <c r="J517" s="263" t="s">
        <v>4121</v>
      </c>
      <c r="K517" s="263" t="s">
        <v>4121</v>
      </c>
      <c r="L517" s="263" t="s">
        <v>4121</v>
      </c>
      <c r="M517" s="263" t="s">
        <v>4121</v>
      </c>
      <c r="N517" s="263" t="s">
        <v>4121</v>
      </c>
      <c r="O517" s="263" t="s">
        <v>4121</v>
      </c>
      <c r="P517" s="263" t="s">
        <v>4121</v>
      </c>
      <c r="Q517" s="263" t="s">
        <v>4121</v>
      </c>
      <c r="R517" s="263" t="s">
        <v>4121</v>
      </c>
      <c r="S517" s="263" t="s">
        <v>4121</v>
      </c>
      <c r="T517" s="263" t="s">
        <v>4121</v>
      </c>
      <c r="U517" s="263" t="s">
        <v>4121</v>
      </c>
      <c r="V517" s="263" t="s">
        <v>4121</v>
      </c>
      <c r="W517" s="263" t="s">
        <v>4121</v>
      </c>
      <c r="X517" s="263" t="s">
        <v>4121</v>
      </c>
      <c r="Y517" s="263" t="s">
        <v>4121</v>
      </c>
      <c r="Z517" s="263" t="s">
        <v>4121</v>
      </c>
      <c r="AA517" s="263" t="s">
        <v>4121</v>
      </c>
    </row>
    <row r="518" spans="1:27" x14ac:dyDescent="0.3">
      <c r="A518" s="263">
        <v>517836</v>
      </c>
      <c r="B518" s="268" t="s">
        <v>918</v>
      </c>
      <c r="C518" s="263" t="s">
        <v>4121</v>
      </c>
      <c r="D518" s="263" t="s">
        <v>4121</v>
      </c>
      <c r="E518" s="263" t="s">
        <v>4121</v>
      </c>
      <c r="F518" s="263" t="s">
        <v>4121</v>
      </c>
      <c r="G518" s="263" t="s">
        <v>4121</v>
      </c>
      <c r="H518" s="263" t="s">
        <v>4121</v>
      </c>
      <c r="I518" s="263" t="s">
        <v>4121</v>
      </c>
      <c r="J518" s="263" t="s">
        <v>4121</v>
      </c>
      <c r="K518" s="263" t="s">
        <v>4121</v>
      </c>
      <c r="L518" s="263" t="s">
        <v>4121</v>
      </c>
      <c r="M518" s="263" t="s">
        <v>4121</v>
      </c>
      <c r="N518" s="263" t="s">
        <v>4121</v>
      </c>
      <c r="O518" s="263" t="s">
        <v>4121</v>
      </c>
      <c r="P518" s="263" t="s">
        <v>4121</v>
      </c>
      <c r="Q518" s="263" t="s">
        <v>4121</v>
      </c>
      <c r="R518" s="263" t="s">
        <v>4121</v>
      </c>
      <c r="S518" s="263" t="s">
        <v>4121</v>
      </c>
      <c r="T518" s="263" t="s">
        <v>4121</v>
      </c>
      <c r="U518" s="263" t="s">
        <v>4121</v>
      </c>
      <c r="V518" s="263" t="s">
        <v>4121</v>
      </c>
      <c r="W518" s="263" t="s">
        <v>4121</v>
      </c>
      <c r="X518" s="263" t="s">
        <v>4121</v>
      </c>
      <c r="Y518" s="263" t="s">
        <v>4121</v>
      </c>
      <c r="Z518" s="263" t="s">
        <v>4121</v>
      </c>
      <c r="AA518" s="263" t="s">
        <v>4121</v>
      </c>
    </row>
    <row r="519" spans="1:27" x14ac:dyDescent="0.3">
      <c r="A519" s="263">
        <v>517867</v>
      </c>
      <c r="B519" s="268" t="s">
        <v>918</v>
      </c>
      <c r="C519" s="263" t="s">
        <v>4121</v>
      </c>
      <c r="D519" s="263" t="s">
        <v>4121</v>
      </c>
      <c r="E519" s="263" t="s">
        <v>4121</v>
      </c>
      <c r="F519" s="263" t="s">
        <v>4121</v>
      </c>
      <c r="G519" s="263" t="s">
        <v>4121</v>
      </c>
      <c r="H519" s="263" t="s">
        <v>4121</v>
      </c>
      <c r="I519" s="263" t="s">
        <v>4121</v>
      </c>
      <c r="J519" s="263" t="s">
        <v>4121</v>
      </c>
      <c r="K519" s="263" t="s">
        <v>4121</v>
      </c>
      <c r="L519" s="263" t="s">
        <v>4121</v>
      </c>
      <c r="M519" s="263" t="s">
        <v>4121</v>
      </c>
      <c r="N519" s="263" t="s">
        <v>4121</v>
      </c>
      <c r="O519" s="263" t="s">
        <v>4121</v>
      </c>
      <c r="P519" s="263" t="s">
        <v>4121</v>
      </c>
      <c r="Q519" s="263" t="s">
        <v>4121</v>
      </c>
      <c r="R519" s="263" t="s">
        <v>4121</v>
      </c>
      <c r="S519" s="263" t="s">
        <v>4121</v>
      </c>
      <c r="T519" s="263" t="s">
        <v>4121</v>
      </c>
      <c r="U519" s="263" t="s">
        <v>4121</v>
      </c>
      <c r="V519" s="263" t="s">
        <v>4121</v>
      </c>
      <c r="W519" s="263" t="s">
        <v>4121</v>
      </c>
      <c r="X519" s="263" t="s">
        <v>4121</v>
      </c>
      <c r="Y519" s="263" t="s">
        <v>4121</v>
      </c>
      <c r="Z519" s="263" t="s">
        <v>4121</v>
      </c>
      <c r="AA519" s="263" t="s">
        <v>4121</v>
      </c>
    </row>
    <row r="520" spans="1:27" x14ac:dyDescent="0.3">
      <c r="A520" s="263">
        <v>518026</v>
      </c>
      <c r="B520" s="268" t="s">
        <v>918</v>
      </c>
      <c r="C520" s="263" t="s">
        <v>4121</v>
      </c>
      <c r="D520" s="263" t="s">
        <v>4121</v>
      </c>
      <c r="E520" s="263" t="s">
        <v>4121</v>
      </c>
      <c r="F520" s="263" t="s">
        <v>4121</v>
      </c>
      <c r="G520" s="263" t="s">
        <v>4121</v>
      </c>
      <c r="H520" s="263" t="s">
        <v>4121</v>
      </c>
      <c r="I520" s="263" t="s">
        <v>4121</v>
      </c>
      <c r="J520" s="263" t="s">
        <v>4121</v>
      </c>
      <c r="K520" s="263" t="s">
        <v>4121</v>
      </c>
      <c r="L520" s="263" t="s">
        <v>4121</v>
      </c>
      <c r="M520" s="263" t="s">
        <v>4121</v>
      </c>
      <c r="N520" s="263" t="s">
        <v>4121</v>
      </c>
      <c r="O520" s="263" t="s">
        <v>4121</v>
      </c>
      <c r="P520" s="263" t="s">
        <v>4121</v>
      </c>
      <c r="Q520" s="263" t="s">
        <v>4121</v>
      </c>
      <c r="R520" s="263" t="s">
        <v>4121</v>
      </c>
      <c r="S520" s="263" t="s">
        <v>4121</v>
      </c>
      <c r="T520" s="263" t="s">
        <v>4121</v>
      </c>
      <c r="U520" s="263" t="s">
        <v>4121</v>
      </c>
      <c r="V520" s="263" t="s">
        <v>4121</v>
      </c>
      <c r="W520" s="263" t="s">
        <v>4121</v>
      </c>
      <c r="X520" s="263" t="s">
        <v>4121</v>
      </c>
      <c r="Y520" s="263" t="s">
        <v>4121</v>
      </c>
      <c r="Z520" s="263" t="s">
        <v>4121</v>
      </c>
      <c r="AA520" s="263" t="s">
        <v>4121</v>
      </c>
    </row>
    <row r="521" spans="1:27" x14ac:dyDescent="0.3">
      <c r="A521" s="263">
        <v>518314</v>
      </c>
      <c r="B521" s="268" t="s">
        <v>918</v>
      </c>
      <c r="C521" s="263" t="s">
        <v>4121</v>
      </c>
      <c r="D521" s="263" t="s">
        <v>4121</v>
      </c>
      <c r="E521" s="263" t="s">
        <v>4121</v>
      </c>
      <c r="F521" s="263" t="s">
        <v>4121</v>
      </c>
      <c r="G521" s="263" t="s">
        <v>4121</v>
      </c>
      <c r="H521" s="263" t="s">
        <v>4121</v>
      </c>
      <c r="I521" s="263" t="s">
        <v>4121</v>
      </c>
      <c r="J521" s="263" t="s">
        <v>4121</v>
      </c>
      <c r="K521" s="263" t="s">
        <v>4121</v>
      </c>
      <c r="L521" s="263" t="s">
        <v>4121</v>
      </c>
      <c r="M521" s="263" t="s">
        <v>4121</v>
      </c>
      <c r="N521" s="263" t="s">
        <v>4121</v>
      </c>
      <c r="O521" s="263" t="s">
        <v>4121</v>
      </c>
      <c r="P521" s="263" t="s">
        <v>4121</v>
      </c>
      <c r="Q521" s="263" t="s">
        <v>4121</v>
      </c>
      <c r="R521" s="263" t="s">
        <v>4121</v>
      </c>
      <c r="S521" s="263" t="s">
        <v>4121</v>
      </c>
      <c r="T521" s="263" t="s">
        <v>4121</v>
      </c>
      <c r="U521" s="263" t="s">
        <v>4121</v>
      </c>
      <c r="V521" s="263" t="s">
        <v>4121</v>
      </c>
      <c r="W521" s="263" t="s">
        <v>4121</v>
      </c>
      <c r="X521" s="263" t="s">
        <v>4121</v>
      </c>
      <c r="Y521" s="263" t="s">
        <v>4121</v>
      </c>
      <c r="Z521" s="263" t="s">
        <v>4121</v>
      </c>
      <c r="AA521" s="263" t="s">
        <v>4121</v>
      </c>
    </row>
    <row r="522" spans="1:27" x14ac:dyDescent="0.3">
      <c r="A522" s="263">
        <v>518382</v>
      </c>
      <c r="B522" s="268" t="s">
        <v>918</v>
      </c>
      <c r="C522" s="263" t="s">
        <v>4121</v>
      </c>
      <c r="D522" s="263" t="s">
        <v>4121</v>
      </c>
      <c r="E522" s="263" t="s">
        <v>4121</v>
      </c>
      <c r="F522" s="263" t="s">
        <v>4121</v>
      </c>
      <c r="G522" s="263" t="s">
        <v>4121</v>
      </c>
      <c r="H522" s="263" t="s">
        <v>4121</v>
      </c>
      <c r="I522" s="263" t="s">
        <v>4121</v>
      </c>
      <c r="J522" s="263" t="s">
        <v>4121</v>
      </c>
      <c r="K522" s="263" t="s">
        <v>4121</v>
      </c>
      <c r="L522" s="263" t="s">
        <v>4121</v>
      </c>
      <c r="M522" s="263" t="s">
        <v>4121</v>
      </c>
      <c r="N522" s="263" t="s">
        <v>4121</v>
      </c>
      <c r="O522" s="263" t="s">
        <v>4121</v>
      </c>
      <c r="P522" s="263" t="s">
        <v>4121</v>
      </c>
      <c r="Q522" s="263" t="s">
        <v>4121</v>
      </c>
      <c r="R522" s="263" t="s">
        <v>4121</v>
      </c>
      <c r="S522" s="263" t="s">
        <v>4121</v>
      </c>
      <c r="T522" s="263" t="s">
        <v>4121</v>
      </c>
      <c r="U522" s="263" t="s">
        <v>4121</v>
      </c>
      <c r="V522" s="263" t="s">
        <v>4121</v>
      </c>
      <c r="W522" s="263" t="s">
        <v>4121</v>
      </c>
      <c r="X522" s="263" t="s">
        <v>4121</v>
      </c>
      <c r="Y522" s="263" t="s">
        <v>4121</v>
      </c>
      <c r="Z522" s="263" t="s">
        <v>4121</v>
      </c>
      <c r="AA522" s="263" t="s">
        <v>4121</v>
      </c>
    </row>
    <row r="523" spans="1:27" x14ac:dyDescent="0.3">
      <c r="A523" s="263">
        <v>518415</v>
      </c>
      <c r="B523" s="268" t="s">
        <v>918</v>
      </c>
      <c r="C523" s="263" t="s">
        <v>4121</v>
      </c>
      <c r="D523" s="263" t="s">
        <v>4121</v>
      </c>
      <c r="E523" s="263" t="s">
        <v>4121</v>
      </c>
      <c r="F523" s="263" t="s">
        <v>4121</v>
      </c>
      <c r="G523" s="263" t="s">
        <v>4121</v>
      </c>
      <c r="H523" s="263" t="s">
        <v>4121</v>
      </c>
      <c r="I523" s="263" t="s">
        <v>4121</v>
      </c>
      <c r="J523" s="263" t="s">
        <v>4121</v>
      </c>
      <c r="K523" s="263" t="s">
        <v>4121</v>
      </c>
      <c r="L523" s="263" t="s">
        <v>4121</v>
      </c>
      <c r="M523" s="263" t="s">
        <v>4121</v>
      </c>
      <c r="N523" s="263" t="s">
        <v>4121</v>
      </c>
      <c r="O523" s="263" t="s">
        <v>4121</v>
      </c>
      <c r="P523" s="263" t="s">
        <v>4121</v>
      </c>
      <c r="Q523" s="263" t="s">
        <v>4121</v>
      </c>
      <c r="R523" s="263" t="s">
        <v>4121</v>
      </c>
      <c r="S523" s="263" t="s">
        <v>4121</v>
      </c>
      <c r="T523" s="263" t="s">
        <v>4121</v>
      </c>
      <c r="U523" s="263" t="s">
        <v>4121</v>
      </c>
      <c r="V523" s="263" t="s">
        <v>4121</v>
      </c>
      <c r="W523" s="263" t="s">
        <v>4121</v>
      </c>
      <c r="X523" s="263" t="s">
        <v>4121</v>
      </c>
      <c r="Y523" s="263" t="s">
        <v>4121</v>
      </c>
      <c r="Z523" s="263" t="s">
        <v>4121</v>
      </c>
      <c r="AA523" s="263" t="s">
        <v>4121</v>
      </c>
    </row>
    <row r="524" spans="1:27" x14ac:dyDescent="0.3">
      <c r="A524" s="263">
        <v>518578</v>
      </c>
      <c r="B524" s="268" t="s">
        <v>918</v>
      </c>
      <c r="C524" s="263" t="s">
        <v>4121</v>
      </c>
      <c r="D524" s="263" t="s">
        <v>4121</v>
      </c>
      <c r="E524" s="263" t="s">
        <v>4121</v>
      </c>
      <c r="F524" s="263" t="s">
        <v>4121</v>
      </c>
      <c r="G524" s="263" t="s">
        <v>4121</v>
      </c>
      <c r="H524" s="263" t="s">
        <v>4121</v>
      </c>
      <c r="I524" s="263" t="s">
        <v>4121</v>
      </c>
      <c r="J524" s="263" t="s">
        <v>4121</v>
      </c>
      <c r="K524" s="263" t="s">
        <v>4121</v>
      </c>
      <c r="L524" s="263" t="s">
        <v>4121</v>
      </c>
      <c r="M524" s="263" t="s">
        <v>4121</v>
      </c>
      <c r="N524" s="263" t="s">
        <v>4121</v>
      </c>
      <c r="O524" s="263" t="s">
        <v>4121</v>
      </c>
      <c r="P524" s="263" t="s">
        <v>4121</v>
      </c>
      <c r="Q524" s="263" t="s">
        <v>4121</v>
      </c>
      <c r="R524" s="263" t="s">
        <v>4121</v>
      </c>
      <c r="S524" s="263" t="s">
        <v>4121</v>
      </c>
      <c r="T524" s="263" t="s">
        <v>4121</v>
      </c>
      <c r="U524" s="263" t="s">
        <v>4121</v>
      </c>
      <c r="V524" s="263" t="s">
        <v>4121</v>
      </c>
      <c r="W524" s="263" t="s">
        <v>4121</v>
      </c>
      <c r="X524" s="263" t="s">
        <v>4121</v>
      </c>
      <c r="Y524" s="263" t="s">
        <v>4121</v>
      </c>
      <c r="Z524" s="263" t="s">
        <v>4121</v>
      </c>
      <c r="AA524" s="263" t="s">
        <v>4121</v>
      </c>
    </row>
    <row r="525" spans="1:27" x14ac:dyDescent="0.3">
      <c r="A525" s="263">
        <v>518662</v>
      </c>
      <c r="B525" s="268" t="s">
        <v>918</v>
      </c>
      <c r="C525" s="263" t="s">
        <v>4121</v>
      </c>
      <c r="D525" s="263" t="s">
        <v>4121</v>
      </c>
      <c r="E525" s="263" t="s">
        <v>4121</v>
      </c>
      <c r="F525" s="263" t="s">
        <v>4121</v>
      </c>
      <c r="G525" s="263" t="s">
        <v>4121</v>
      </c>
      <c r="H525" s="263" t="s">
        <v>4121</v>
      </c>
      <c r="I525" s="263" t="s">
        <v>4121</v>
      </c>
      <c r="J525" s="263" t="s">
        <v>4121</v>
      </c>
      <c r="K525" s="263" t="s">
        <v>4121</v>
      </c>
      <c r="L525" s="263" t="s">
        <v>4121</v>
      </c>
      <c r="M525" s="263" t="s">
        <v>4121</v>
      </c>
      <c r="N525" s="263" t="s">
        <v>4121</v>
      </c>
      <c r="O525" s="263" t="s">
        <v>4121</v>
      </c>
      <c r="P525" s="263" t="s">
        <v>4121</v>
      </c>
      <c r="Q525" s="263" t="s">
        <v>4121</v>
      </c>
      <c r="R525" s="263" t="s">
        <v>4121</v>
      </c>
      <c r="S525" s="263" t="s">
        <v>4121</v>
      </c>
      <c r="T525" s="263" t="s">
        <v>4121</v>
      </c>
      <c r="U525" s="263" t="s">
        <v>4121</v>
      </c>
      <c r="V525" s="263" t="s">
        <v>4121</v>
      </c>
      <c r="W525" s="263" t="s">
        <v>4121</v>
      </c>
      <c r="X525" s="263" t="s">
        <v>4121</v>
      </c>
      <c r="Y525" s="263" t="s">
        <v>4121</v>
      </c>
      <c r="Z525" s="263" t="s">
        <v>4121</v>
      </c>
      <c r="AA525" s="263" t="s">
        <v>4121</v>
      </c>
    </row>
    <row r="526" spans="1:27" x14ac:dyDescent="0.3">
      <c r="A526" s="263">
        <v>518772</v>
      </c>
      <c r="B526" s="268" t="s">
        <v>918</v>
      </c>
      <c r="C526" s="263" t="s">
        <v>4120</v>
      </c>
      <c r="D526" s="263" t="s">
        <v>4120</v>
      </c>
      <c r="E526" s="263" t="s">
        <v>4120</v>
      </c>
      <c r="F526" s="263" t="s">
        <v>4120</v>
      </c>
      <c r="G526" s="263" t="s">
        <v>4120</v>
      </c>
      <c r="H526" s="263" t="s">
        <v>4120</v>
      </c>
      <c r="I526" s="263" t="s">
        <v>4120</v>
      </c>
      <c r="J526" s="263" t="s">
        <v>4120</v>
      </c>
      <c r="K526" s="263" t="s">
        <v>4120</v>
      </c>
      <c r="L526" s="263" t="s">
        <v>4120</v>
      </c>
      <c r="M526" s="263" t="s">
        <v>4120</v>
      </c>
      <c r="N526" s="263" t="s">
        <v>4120</v>
      </c>
      <c r="O526" s="263" t="s">
        <v>4120</v>
      </c>
      <c r="P526" s="263" t="s">
        <v>4120</v>
      </c>
      <c r="Q526" s="263" t="s">
        <v>4120</v>
      </c>
      <c r="R526" s="263" t="s">
        <v>4120</v>
      </c>
      <c r="S526" s="263" t="s">
        <v>4120</v>
      </c>
      <c r="T526" s="263" t="s">
        <v>4120</v>
      </c>
      <c r="U526" s="263" t="s">
        <v>4120</v>
      </c>
      <c r="V526" s="263" t="s">
        <v>4120</v>
      </c>
      <c r="W526" s="263" t="s">
        <v>4120</v>
      </c>
      <c r="X526" s="263" t="s">
        <v>4120</v>
      </c>
      <c r="Y526" s="263" t="s">
        <v>4120</v>
      </c>
      <c r="Z526" s="263" t="s">
        <v>4120</v>
      </c>
      <c r="AA526" s="263" t="s">
        <v>4120</v>
      </c>
    </row>
    <row r="527" spans="1:27" x14ac:dyDescent="0.3">
      <c r="A527" s="263">
        <v>518805</v>
      </c>
      <c r="B527" s="268" t="s">
        <v>918</v>
      </c>
      <c r="C527" s="263" t="s">
        <v>4120</v>
      </c>
      <c r="D527" s="263" t="s">
        <v>4120</v>
      </c>
      <c r="E527" s="263" t="s">
        <v>4120</v>
      </c>
      <c r="F527" s="263" t="s">
        <v>4120</v>
      </c>
      <c r="G527" s="263" t="s">
        <v>4120</v>
      </c>
      <c r="H527" s="263" t="s">
        <v>4120</v>
      </c>
      <c r="I527" s="263" t="s">
        <v>4120</v>
      </c>
      <c r="J527" s="263" t="s">
        <v>4120</v>
      </c>
      <c r="K527" s="263" t="s">
        <v>4120</v>
      </c>
      <c r="L527" s="263" t="s">
        <v>4120</v>
      </c>
      <c r="M527" s="263" t="s">
        <v>4120</v>
      </c>
      <c r="N527" s="263" t="s">
        <v>4120</v>
      </c>
      <c r="O527" s="263" t="s">
        <v>4120</v>
      </c>
      <c r="P527" s="263" t="s">
        <v>4120</v>
      </c>
      <c r="Q527" s="263" t="s">
        <v>4120</v>
      </c>
      <c r="R527" s="263" t="s">
        <v>4120</v>
      </c>
      <c r="S527" s="263" t="s">
        <v>4120</v>
      </c>
      <c r="T527" s="263" t="s">
        <v>4120</v>
      </c>
      <c r="U527" s="263" t="s">
        <v>4120</v>
      </c>
      <c r="V527" s="263" t="s">
        <v>4120</v>
      </c>
      <c r="W527" s="263" t="s">
        <v>4120</v>
      </c>
      <c r="X527" s="263" t="s">
        <v>4120</v>
      </c>
      <c r="Y527" s="263" t="s">
        <v>4120</v>
      </c>
      <c r="Z527" s="263" t="s">
        <v>4120</v>
      </c>
      <c r="AA527" s="263" t="s">
        <v>4120</v>
      </c>
    </row>
    <row r="528" spans="1:27" x14ac:dyDescent="0.3">
      <c r="A528" s="263">
        <v>519064</v>
      </c>
      <c r="B528" s="268" t="s">
        <v>918</v>
      </c>
      <c r="C528" s="263" t="s">
        <v>4120</v>
      </c>
      <c r="D528" s="263" t="s">
        <v>4120</v>
      </c>
      <c r="E528" s="263" t="s">
        <v>4120</v>
      </c>
      <c r="F528" s="263" t="s">
        <v>4120</v>
      </c>
      <c r="G528" s="263" t="s">
        <v>4120</v>
      </c>
      <c r="H528" s="263" t="s">
        <v>4120</v>
      </c>
      <c r="I528" s="263" t="s">
        <v>4120</v>
      </c>
      <c r="J528" s="263" t="s">
        <v>4120</v>
      </c>
      <c r="K528" s="263" t="s">
        <v>4120</v>
      </c>
      <c r="L528" s="263" t="s">
        <v>4120</v>
      </c>
      <c r="M528" s="263" t="s">
        <v>4120</v>
      </c>
      <c r="N528" s="263" t="s">
        <v>4120</v>
      </c>
      <c r="O528" s="263" t="s">
        <v>4120</v>
      </c>
      <c r="P528" s="263" t="s">
        <v>4120</v>
      </c>
      <c r="Q528" s="263" t="s">
        <v>4120</v>
      </c>
      <c r="R528" s="263" t="s">
        <v>4120</v>
      </c>
      <c r="S528" s="263" t="s">
        <v>4120</v>
      </c>
      <c r="T528" s="263" t="s">
        <v>4120</v>
      </c>
      <c r="U528" s="263" t="s">
        <v>4120</v>
      </c>
      <c r="V528" s="263" t="s">
        <v>4120</v>
      </c>
      <c r="W528" s="263" t="s">
        <v>4120</v>
      </c>
      <c r="X528" s="263" t="s">
        <v>4120</v>
      </c>
      <c r="Y528" s="263" t="s">
        <v>4120</v>
      </c>
      <c r="Z528" s="263" t="s">
        <v>4120</v>
      </c>
      <c r="AA528" s="263" t="s">
        <v>4120</v>
      </c>
    </row>
    <row r="529" spans="1:27" x14ac:dyDescent="0.3">
      <c r="A529" s="263">
        <v>519086</v>
      </c>
      <c r="B529" s="268" t="s">
        <v>918</v>
      </c>
      <c r="C529" s="263" t="s">
        <v>4120</v>
      </c>
      <c r="D529" s="263" t="s">
        <v>4120</v>
      </c>
      <c r="E529" s="263" t="s">
        <v>4120</v>
      </c>
      <c r="F529" s="263" t="s">
        <v>4120</v>
      </c>
      <c r="G529" s="263" t="s">
        <v>4120</v>
      </c>
      <c r="H529" s="263" t="s">
        <v>4120</v>
      </c>
      <c r="I529" s="263" t="s">
        <v>4120</v>
      </c>
      <c r="J529" s="263" t="s">
        <v>4120</v>
      </c>
      <c r="K529" s="263" t="s">
        <v>4120</v>
      </c>
      <c r="L529" s="263" t="s">
        <v>4120</v>
      </c>
      <c r="M529" s="263" t="s">
        <v>4120</v>
      </c>
      <c r="N529" s="263" t="s">
        <v>4120</v>
      </c>
      <c r="O529" s="263" t="s">
        <v>4120</v>
      </c>
      <c r="P529" s="263" t="s">
        <v>4120</v>
      </c>
      <c r="Q529" s="263" t="s">
        <v>4120</v>
      </c>
      <c r="R529" s="263" t="s">
        <v>4120</v>
      </c>
      <c r="S529" s="263" t="s">
        <v>4120</v>
      </c>
      <c r="T529" s="263" t="s">
        <v>4120</v>
      </c>
      <c r="U529" s="263" t="s">
        <v>4120</v>
      </c>
      <c r="V529" s="263" t="s">
        <v>4120</v>
      </c>
      <c r="W529" s="263" t="s">
        <v>4120</v>
      </c>
      <c r="X529" s="263" t="s">
        <v>4120</v>
      </c>
      <c r="Y529" s="263" t="s">
        <v>4120</v>
      </c>
      <c r="Z529" s="263" t="s">
        <v>4120</v>
      </c>
      <c r="AA529" s="263" t="s">
        <v>4120</v>
      </c>
    </row>
    <row r="530" spans="1:27" x14ac:dyDescent="0.3">
      <c r="A530" s="263">
        <v>519228</v>
      </c>
      <c r="B530" s="268" t="s">
        <v>918</v>
      </c>
      <c r="C530" s="263" t="s">
        <v>4120</v>
      </c>
      <c r="D530" s="263" t="s">
        <v>4120</v>
      </c>
      <c r="E530" s="263" t="s">
        <v>4120</v>
      </c>
      <c r="F530" s="263" t="s">
        <v>4120</v>
      </c>
      <c r="G530" s="263" t="s">
        <v>4120</v>
      </c>
      <c r="H530" s="263" t="s">
        <v>4120</v>
      </c>
      <c r="I530" s="263" t="s">
        <v>4120</v>
      </c>
      <c r="J530" s="263" t="s">
        <v>4120</v>
      </c>
      <c r="K530" s="263" t="s">
        <v>4120</v>
      </c>
      <c r="L530" s="263" t="s">
        <v>4120</v>
      </c>
      <c r="M530" s="263" t="s">
        <v>4120</v>
      </c>
      <c r="N530" s="263" t="s">
        <v>4120</v>
      </c>
      <c r="O530" s="263" t="s">
        <v>4120</v>
      </c>
      <c r="P530" s="263" t="s">
        <v>4120</v>
      </c>
      <c r="Q530" s="263" t="s">
        <v>4120</v>
      </c>
      <c r="R530" s="263" t="s">
        <v>4120</v>
      </c>
      <c r="S530" s="263" t="s">
        <v>4120</v>
      </c>
      <c r="T530" s="263" t="s">
        <v>4120</v>
      </c>
      <c r="U530" s="263" t="s">
        <v>4120</v>
      </c>
      <c r="V530" s="263" t="s">
        <v>4120</v>
      </c>
      <c r="W530" s="263" t="s">
        <v>4120</v>
      </c>
      <c r="X530" s="263" t="s">
        <v>4120</v>
      </c>
      <c r="Y530" s="263" t="s">
        <v>4120</v>
      </c>
      <c r="Z530" s="263" t="s">
        <v>4120</v>
      </c>
      <c r="AA530" s="263" t="s">
        <v>4120</v>
      </c>
    </row>
    <row r="531" spans="1:27" x14ac:dyDescent="0.3">
      <c r="A531" s="263">
        <v>519349</v>
      </c>
      <c r="B531" s="268" t="s">
        <v>918</v>
      </c>
      <c r="C531" s="263" t="s">
        <v>4120</v>
      </c>
      <c r="D531" s="263" t="s">
        <v>4120</v>
      </c>
      <c r="E531" s="263" t="s">
        <v>4120</v>
      </c>
      <c r="F531" s="263" t="s">
        <v>4120</v>
      </c>
      <c r="G531" s="263" t="s">
        <v>4120</v>
      </c>
      <c r="H531" s="263" t="s">
        <v>4120</v>
      </c>
      <c r="I531" s="263" t="s">
        <v>4120</v>
      </c>
      <c r="J531" s="263" t="s">
        <v>4120</v>
      </c>
      <c r="K531" s="263" t="s">
        <v>4120</v>
      </c>
      <c r="L531" s="263" t="s">
        <v>4120</v>
      </c>
      <c r="M531" s="263" t="s">
        <v>4120</v>
      </c>
      <c r="N531" s="263" t="s">
        <v>4120</v>
      </c>
      <c r="O531" s="263" t="s">
        <v>4120</v>
      </c>
      <c r="P531" s="263" t="s">
        <v>4120</v>
      </c>
      <c r="Q531" s="263" t="s">
        <v>4120</v>
      </c>
      <c r="R531" s="263" t="s">
        <v>4120</v>
      </c>
      <c r="S531" s="263" t="s">
        <v>4120</v>
      </c>
      <c r="T531" s="263" t="s">
        <v>4120</v>
      </c>
      <c r="U531" s="263" t="s">
        <v>4120</v>
      </c>
      <c r="V531" s="263" t="s">
        <v>4120</v>
      </c>
      <c r="W531" s="263" t="s">
        <v>4120</v>
      </c>
      <c r="X531" s="263" t="s">
        <v>4120</v>
      </c>
      <c r="Y531" s="263" t="s">
        <v>4120</v>
      </c>
      <c r="Z531" s="263" t="s">
        <v>4120</v>
      </c>
      <c r="AA531" s="263" t="s">
        <v>4120</v>
      </c>
    </row>
    <row r="532" spans="1:27" x14ac:dyDescent="0.3">
      <c r="A532" s="263">
        <v>519412</v>
      </c>
      <c r="B532" s="268" t="s">
        <v>918</v>
      </c>
      <c r="C532" s="263" t="s">
        <v>4120</v>
      </c>
      <c r="D532" s="263" t="s">
        <v>4120</v>
      </c>
      <c r="E532" s="263" t="s">
        <v>4120</v>
      </c>
      <c r="F532" s="263" t="s">
        <v>4120</v>
      </c>
      <c r="G532" s="263" t="s">
        <v>4120</v>
      </c>
      <c r="H532" s="263" t="s">
        <v>4120</v>
      </c>
      <c r="I532" s="263" t="s">
        <v>4120</v>
      </c>
      <c r="J532" s="263" t="s">
        <v>4120</v>
      </c>
      <c r="K532" s="263" t="s">
        <v>4120</v>
      </c>
      <c r="L532" s="263" t="s">
        <v>4120</v>
      </c>
      <c r="M532" s="263" t="s">
        <v>4120</v>
      </c>
      <c r="N532" s="263" t="s">
        <v>4120</v>
      </c>
      <c r="O532" s="263" t="s">
        <v>4120</v>
      </c>
      <c r="P532" s="263" t="s">
        <v>4120</v>
      </c>
      <c r="Q532" s="263" t="s">
        <v>4120</v>
      </c>
      <c r="R532" s="263" t="s">
        <v>4120</v>
      </c>
      <c r="S532" s="263" t="s">
        <v>4120</v>
      </c>
      <c r="T532" s="263" t="s">
        <v>4120</v>
      </c>
      <c r="U532" s="263" t="s">
        <v>4120</v>
      </c>
      <c r="V532" s="263" t="s">
        <v>4120</v>
      </c>
      <c r="W532" s="263" t="s">
        <v>4120</v>
      </c>
      <c r="X532" s="263" t="s">
        <v>4120</v>
      </c>
      <c r="Y532" s="263" t="s">
        <v>4120</v>
      </c>
      <c r="Z532" s="263" t="s">
        <v>4120</v>
      </c>
      <c r="AA532" s="263" t="s">
        <v>4120</v>
      </c>
    </row>
    <row r="533" spans="1:27" x14ac:dyDescent="0.3">
      <c r="A533" s="263">
        <v>519432</v>
      </c>
      <c r="B533" s="268" t="s">
        <v>918</v>
      </c>
      <c r="C533" s="263" t="s">
        <v>4120</v>
      </c>
      <c r="D533" s="263" t="s">
        <v>4120</v>
      </c>
      <c r="E533" s="263" t="s">
        <v>4120</v>
      </c>
      <c r="F533" s="263" t="s">
        <v>4120</v>
      </c>
      <c r="G533" s="263" t="s">
        <v>4120</v>
      </c>
      <c r="H533" s="263" t="s">
        <v>4120</v>
      </c>
      <c r="I533" s="263" t="s">
        <v>4120</v>
      </c>
      <c r="J533" s="263" t="s">
        <v>4120</v>
      </c>
      <c r="K533" s="263" t="s">
        <v>4120</v>
      </c>
      <c r="L533" s="263" t="s">
        <v>4120</v>
      </c>
      <c r="M533" s="263" t="s">
        <v>4120</v>
      </c>
      <c r="N533" s="263" t="s">
        <v>4120</v>
      </c>
      <c r="O533" s="263" t="s">
        <v>4120</v>
      </c>
      <c r="P533" s="263" t="s">
        <v>4120</v>
      </c>
      <c r="Q533" s="263" t="s">
        <v>4120</v>
      </c>
      <c r="R533" s="263" t="s">
        <v>4120</v>
      </c>
      <c r="S533" s="263" t="s">
        <v>4120</v>
      </c>
      <c r="T533" s="263" t="s">
        <v>4120</v>
      </c>
      <c r="U533" s="263" t="s">
        <v>4120</v>
      </c>
      <c r="V533" s="263" t="s">
        <v>4120</v>
      </c>
      <c r="W533" s="263" t="s">
        <v>4120</v>
      </c>
      <c r="X533" s="263" t="s">
        <v>4120</v>
      </c>
      <c r="Y533" s="263" t="s">
        <v>4120</v>
      </c>
      <c r="Z533" s="263" t="s">
        <v>4120</v>
      </c>
      <c r="AA533" s="263" t="s">
        <v>4120</v>
      </c>
    </row>
    <row r="534" spans="1:27" x14ac:dyDescent="0.3">
      <c r="A534" s="263">
        <v>519433</v>
      </c>
      <c r="B534" s="268" t="s">
        <v>918</v>
      </c>
      <c r="C534" s="263" t="s">
        <v>4120</v>
      </c>
      <c r="D534" s="263" t="s">
        <v>4120</v>
      </c>
      <c r="E534" s="263" t="s">
        <v>4120</v>
      </c>
      <c r="F534" s="263" t="s">
        <v>4120</v>
      </c>
      <c r="G534" s="263" t="s">
        <v>4120</v>
      </c>
      <c r="H534" s="263" t="s">
        <v>4120</v>
      </c>
      <c r="I534" s="263" t="s">
        <v>4120</v>
      </c>
      <c r="J534" s="263" t="s">
        <v>4120</v>
      </c>
      <c r="K534" s="263" t="s">
        <v>4120</v>
      </c>
      <c r="L534" s="263" t="s">
        <v>4120</v>
      </c>
      <c r="M534" s="263" t="s">
        <v>4120</v>
      </c>
      <c r="N534" s="263" t="s">
        <v>4120</v>
      </c>
      <c r="O534" s="263" t="s">
        <v>4120</v>
      </c>
      <c r="P534" s="263" t="s">
        <v>4120</v>
      </c>
      <c r="Q534" s="263" t="s">
        <v>4120</v>
      </c>
      <c r="R534" s="263" t="s">
        <v>4120</v>
      </c>
      <c r="S534" s="263" t="s">
        <v>4120</v>
      </c>
      <c r="T534" s="263" t="s">
        <v>4120</v>
      </c>
      <c r="U534" s="263" t="s">
        <v>4120</v>
      </c>
      <c r="V534" s="263" t="s">
        <v>4120</v>
      </c>
      <c r="W534" s="263" t="s">
        <v>4120</v>
      </c>
      <c r="X534" s="263" t="s">
        <v>4120</v>
      </c>
      <c r="Y534" s="263" t="s">
        <v>4120</v>
      </c>
      <c r="Z534" s="263" t="s">
        <v>4120</v>
      </c>
      <c r="AA534" s="263" t="s">
        <v>4120</v>
      </c>
    </row>
    <row r="535" spans="1:27" x14ac:dyDescent="0.3">
      <c r="A535" s="263">
        <v>519453</v>
      </c>
      <c r="B535" s="268" t="s">
        <v>918</v>
      </c>
      <c r="C535" s="263" t="s">
        <v>4120</v>
      </c>
      <c r="D535" s="263" t="s">
        <v>4120</v>
      </c>
      <c r="E535" s="263" t="s">
        <v>4120</v>
      </c>
      <c r="F535" s="263" t="s">
        <v>4120</v>
      </c>
      <c r="G535" s="263" t="s">
        <v>4120</v>
      </c>
      <c r="H535" s="263" t="s">
        <v>4120</v>
      </c>
      <c r="I535" s="263" t="s">
        <v>4120</v>
      </c>
      <c r="J535" s="263" t="s">
        <v>4120</v>
      </c>
      <c r="K535" s="263" t="s">
        <v>4120</v>
      </c>
      <c r="L535" s="263" t="s">
        <v>4120</v>
      </c>
      <c r="M535" s="263" t="s">
        <v>4120</v>
      </c>
      <c r="N535" s="263" t="s">
        <v>4120</v>
      </c>
      <c r="O535" s="263" t="s">
        <v>4120</v>
      </c>
      <c r="P535" s="263" t="s">
        <v>4120</v>
      </c>
      <c r="Q535" s="263" t="s">
        <v>4120</v>
      </c>
      <c r="R535" s="263" t="s">
        <v>4120</v>
      </c>
      <c r="S535" s="263" t="s">
        <v>4120</v>
      </c>
      <c r="T535" s="263" t="s">
        <v>4120</v>
      </c>
      <c r="U535" s="263" t="s">
        <v>4120</v>
      </c>
      <c r="V535" s="263" t="s">
        <v>4120</v>
      </c>
      <c r="W535" s="263" t="s">
        <v>4120</v>
      </c>
      <c r="X535" s="263" t="s">
        <v>4120</v>
      </c>
      <c r="Y535" s="263" t="s">
        <v>4120</v>
      </c>
      <c r="Z535" s="263" t="s">
        <v>4120</v>
      </c>
      <c r="AA535" s="263" t="s">
        <v>4120</v>
      </c>
    </row>
    <row r="536" spans="1:27" x14ac:dyDescent="0.3">
      <c r="A536" s="263">
        <v>519476</v>
      </c>
      <c r="B536" s="268" t="s">
        <v>918</v>
      </c>
      <c r="C536" s="263" t="s">
        <v>4120</v>
      </c>
      <c r="D536" s="263" t="s">
        <v>4120</v>
      </c>
      <c r="E536" s="263" t="s">
        <v>4120</v>
      </c>
      <c r="F536" s="263" t="s">
        <v>4120</v>
      </c>
      <c r="G536" s="263" t="s">
        <v>4120</v>
      </c>
      <c r="H536" s="263" t="s">
        <v>4120</v>
      </c>
      <c r="I536" s="263" t="s">
        <v>4120</v>
      </c>
      <c r="J536" s="263" t="s">
        <v>4120</v>
      </c>
      <c r="K536" s="263" t="s">
        <v>4120</v>
      </c>
      <c r="L536" s="263" t="s">
        <v>4120</v>
      </c>
      <c r="M536" s="263" t="s">
        <v>4120</v>
      </c>
      <c r="N536" s="263" t="s">
        <v>4120</v>
      </c>
      <c r="O536" s="263" t="s">
        <v>4120</v>
      </c>
      <c r="P536" s="263" t="s">
        <v>4120</v>
      </c>
      <c r="Q536" s="263" t="s">
        <v>4120</v>
      </c>
      <c r="R536" s="263" t="s">
        <v>4120</v>
      </c>
      <c r="S536" s="263" t="s">
        <v>4120</v>
      </c>
      <c r="T536" s="263" t="s">
        <v>4120</v>
      </c>
      <c r="U536" s="263" t="s">
        <v>4120</v>
      </c>
      <c r="V536" s="263" t="s">
        <v>4120</v>
      </c>
      <c r="W536" s="263" t="s">
        <v>4120</v>
      </c>
      <c r="X536" s="263" t="s">
        <v>4120</v>
      </c>
      <c r="Y536" s="263" t="s">
        <v>4120</v>
      </c>
      <c r="Z536" s="263" t="s">
        <v>4120</v>
      </c>
      <c r="AA536" s="263" t="s">
        <v>4120</v>
      </c>
    </row>
    <row r="537" spans="1:27" x14ac:dyDescent="0.3">
      <c r="A537" s="263">
        <v>519489</v>
      </c>
      <c r="B537" s="268" t="s">
        <v>918</v>
      </c>
      <c r="C537" s="263" t="s">
        <v>4120</v>
      </c>
      <c r="D537" s="263" t="s">
        <v>4120</v>
      </c>
      <c r="E537" s="263" t="s">
        <v>4120</v>
      </c>
      <c r="F537" s="263" t="s">
        <v>4120</v>
      </c>
      <c r="G537" s="263" t="s">
        <v>4120</v>
      </c>
      <c r="H537" s="263" t="s">
        <v>4120</v>
      </c>
      <c r="I537" s="263" t="s">
        <v>4120</v>
      </c>
      <c r="J537" s="263" t="s">
        <v>4120</v>
      </c>
      <c r="K537" s="263" t="s">
        <v>4120</v>
      </c>
      <c r="L537" s="263" t="s">
        <v>4120</v>
      </c>
      <c r="M537" s="263" t="s">
        <v>4120</v>
      </c>
      <c r="N537" s="263" t="s">
        <v>4120</v>
      </c>
      <c r="O537" s="263" t="s">
        <v>4120</v>
      </c>
      <c r="P537" s="263" t="s">
        <v>4120</v>
      </c>
      <c r="Q537" s="263" t="s">
        <v>4120</v>
      </c>
      <c r="R537" s="263" t="s">
        <v>4120</v>
      </c>
      <c r="S537" s="263" t="s">
        <v>4120</v>
      </c>
      <c r="T537" s="263" t="s">
        <v>4120</v>
      </c>
      <c r="U537" s="263" t="s">
        <v>4120</v>
      </c>
      <c r="V537" s="263" t="s">
        <v>4120</v>
      </c>
      <c r="W537" s="263" t="s">
        <v>4120</v>
      </c>
      <c r="X537" s="263" t="s">
        <v>4120</v>
      </c>
      <c r="Y537" s="263" t="s">
        <v>4120</v>
      </c>
      <c r="Z537" s="263" t="s">
        <v>4120</v>
      </c>
      <c r="AA537" s="263" t="s">
        <v>4120</v>
      </c>
    </row>
    <row r="538" spans="1:27" x14ac:dyDescent="0.3">
      <c r="A538" s="263">
        <v>519589</v>
      </c>
      <c r="B538" s="268" t="s">
        <v>918</v>
      </c>
      <c r="C538" s="263" t="s">
        <v>4120</v>
      </c>
      <c r="D538" s="263" t="s">
        <v>4120</v>
      </c>
      <c r="E538" s="263" t="s">
        <v>4120</v>
      </c>
      <c r="F538" s="263" t="s">
        <v>4120</v>
      </c>
      <c r="G538" s="263" t="s">
        <v>4120</v>
      </c>
      <c r="H538" s="263" t="s">
        <v>4120</v>
      </c>
      <c r="I538" s="263" t="s">
        <v>4120</v>
      </c>
      <c r="J538" s="263" t="s">
        <v>4120</v>
      </c>
      <c r="K538" s="263" t="s">
        <v>4120</v>
      </c>
      <c r="L538" s="263" t="s">
        <v>4120</v>
      </c>
      <c r="M538" s="263" t="s">
        <v>4120</v>
      </c>
      <c r="N538" s="263" t="s">
        <v>4120</v>
      </c>
      <c r="O538" s="263" t="s">
        <v>4120</v>
      </c>
      <c r="P538" s="263" t="s">
        <v>4120</v>
      </c>
      <c r="Q538" s="263" t="s">
        <v>4120</v>
      </c>
      <c r="R538" s="263" t="s">
        <v>4120</v>
      </c>
      <c r="S538" s="263" t="s">
        <v>4120</v>
      </c>
      <c r="T538" s="263" t="s">
        <v>4120</v>
      </c>
      <c r="U538" s="263" t="s">
        <v>4120</v>
      </c>
      <c r="V538" s="263" t="s">
        <v>4120</v>
      </c>
      <c r="W538" s="263" t="s">
        <v>4120</v>
      </c>
      <c r="X538" s="263" t="s">
        <v>4120</v>
      </c>
      <c r="Y538" s="263" t="s">
        <v>4120</v>
      </c>
      <c r="Z538" s="263" t="s">
        <v>4120</v>
      </c>
      <c r="AA538" s="263" t="s">
        <v>4120</v>
      </c>
    </row>
    <row r="539" spans="1:27" x14ac:dyDescent="0.3">
      <c r="A539" s="263">
        <v>519607</v>
      </c>
      <c r="B539" s="268" t="s">
        <v>918</v>
      </c>
      <c r="C539" s="263" t="s">
        <v>4120</v>
      </c>
      <c r="D539" s="263" t="s">
        <v>4120</v>
      </c>
      <c r="E539" s="263" t="s">
        <v>4120</v>
      </c>
      <c r="F539" s="263" t="s">
        <v>4120</v>
      </c>
      <c r="G539" s="263" t="s">
        <v>4120</v>
      </c>
      <c r="H539" s="263" t="s">
        <v>4120</v>
      </c>
      <c r="I539" s="263" t="s">
        <v>4120</v>
      </c>
      <c r="J539" s="263" t="s">
        <v>4120</v>
      </c>
      <c r="K539" s="263" t="s">
        <v>4120</v>
      </c>
      <c r="L539" s="263" t="s">
        <v>4120</v>
      </c>
      <c r="M539" s="263" t="s">
        <v>4120</v>
      </c>
      <c r="N539" s="263" t="s">
        <v>4120</v>
      </c>
      <c r="O539" s="263" t="s">
        <v>4120</v>
      </c>
      <c r="P539" s="263" t="s">
        <v>4120</v>
      </c>
      <c r="Q539" s="263" t="s">
        <v>4120</v>
      </c>
      <c r="R539" s="263" t="s">
        <v>4120</v>
      </c>
      <c r="S539" s="263" t="s">
        <v>4120</v>
      </c>
      <c r="T539" s="263" t="s">
        <v>4120</v>
      </c>
      <c r="U539" s="263" t="s">
        <v>4120</v>
      </c>
      <c r="V539" s="263" t="s">
        <v>4120</v>
      </c>
      <c r="W539" s="263" t="s">
        <v>4120</v>
      </c>
      <c r="X539" s="263" t="s">
        <v>4120</v>
      </c>
      <c r="Y539" s="263" t="s">
        <v>4120</v>
      </c>
      <c r="Z539" s="263" t="s">
        <v>4120</v>
      </c>
      <c r="AA539" s="263" t="s">
        <v>4120</v>
      </c>
    </row>
    <row r="540" spans="1:27" x14ac:dyDescent="0.3">
      <c r="A540" s="263">
        <v>519629</v>
      </c>
      <c r="B540" s="268" t="s">
        <v>918</v>
      </c>
      <c r="C540" s="263" t="s">
        <v>4120</v>
      </c>
      <c r="D540" s="263" t="s">
        <v>4120</v>
      </c>
      <c r="E540" s="263" t="s">
        <v>4120</v>
      </c>
      <c r="F540" s="263" t="s">
        <v>4120</v>
      </c>
      <c r="G540" s="263" t="s">
        <v>4120</v>
      </c>
      <c r="H540" s="263" t="s">
        <v>4120</v>
      </c>
      <c r="I540" s="263" t="s">
        <v>4120</v>
      </c>
      <c r="J540" s="263" t="s">
        <v>4120</v>
      </c>
      <c r="K540" s="263" t="s">
        <v>4120</v>
      </c>
      <c r="L540" s="263" t="s">
        <v>4120</v>
      </c>
      <c r="M540" s="263" t="s">
        <v>4120</v>
      </c>
      <c r="N540" s="263" t="s">
        <v>4120</v>
      </c>
      <c r="O540" s="263" t="s">
        <v>4120</v>
      </c>
      <c r="P540" s="263" t="s">
        <v>4120</v>
      </c>
      <c r="Q540" s="263" t="s">
        <v>4120</v>
      </c>
      <c r="R540" s="263" t="s">
        <v>4120</v>
      </c>
      <c r="S540" s="263" t="s">
        <v>4120</v>
      </c>
      <c r="T540" s="263" t="s">
        <v>4120</v>
      </c>
      <c r="U540" s="263" t="s">
        <v>4120</v>
      </c>
      <c r="V540" s="263" t="s">
        <v>4120</v>
      </c>
      <c r="W540" s="263" t="s">
        <v>4120</v>
      </c>
      <c r="X540" s="263" t="s">
        <v>4120</v>
      </c>
      <c r="Y540" s="263" t="s">
        <v>4120</v>
      </c>
      <c r="Z540" s="263" t="s">
        <v>4120</v>
      </c>
      <c r="AA540" s="263" t="s">
        <v>4120</v>
      </c>
    </row>
    <row r="541" spans="1:27" x14ac:dyDescent="0.3">
      <c r="A541" s="263">
        <v>519657</v>
      </c>
      <c r="B541" s="268" t="s">
        <v>918</v>
      </c>
      <c r="C541" s="263" t="s">
        <v>4120</v>
      </c>
      <c r="D541" s="263" t="s">
        <v>4120</v>
      </c>
      <c r="E541" s="263" t="s">
        <v>4120</v>
      </c>
      <c r="F541" s="263" t="s">
        <v>4120</v>
      </c>
      <c r="G541" s="263" t="s">
        <v>4120</v>
      </c>
      <c r="H541" s="263" t="s">
        <v>4120</v>
      </c>
      <c r="I541" s="263" t="s">
        <v>4120</v>
      </c>
      <c r="J541" s="263" t="s">
        <v>4120</v>
      </c>
      <c r="K541" s="263" t="s">
        <v>4120</v>
      </c>
      <c r="L541" s="263" t="s">
        <v>4120</v>
      </c>
      <c r="M541" s="263" t="s">
        <v>4120</v>
      </c>
      <c r="N541" s="263" t="s">
        <v>4120</v>
      </c>
      <c r="O541" s="263" t="s">
        <v>4120</v>
      </c>
      <c r="P541" s="263" t="s">
        <v>4120</v>
      </c>
      <c r="Q541" s="263" t="s">
        <v>4120</v>
      </c>
      <c r="R541" s="263" t="s">
        <v>4120</v>
      </c>
      <c r="S541" s="263" t="s">
        <v>4120</v>
      </c>
      <c r="T541" s="263" t="s">
        <v>4120</v>
      </c>
      <c r="U541" s="263" t="s">
        <v>4120</v>
      </c>
      <c r="V541" s="263" t="s">
        <v>4120</v>
      </c>
      <c r="W541" s="263" t="s">
        <v>4120</v>
      </c>
      <c r="X541" s="263" t="s">
        <v>4120</v>
      </c>
      <c r="Y541" s="263" t="s">
        <v>4120</v>
      </c>
      <c r="Z541" s="263" t="s">
        <v>4120</v>
      </c>
      <c r="AA541" s="263" t="s">
        <v>4120</v>
      </c>
    </row>
    <row r="542" spans="1:27" x14ac:dyDescent="0.3">
      <c r="A542" s="263">
        <v>519660</v>
      </c>
      <c r="B542" s="268" t="s">
        <v>918</v>
      </c>
      <c r="C542" s="263" t="s">
        <v>4120</v>
      </c>
      <c r="D542" s="263" t="s">
        <v>4120</v>
      </c>
      <c r="E542" s="263" t="s">
        <v>4120</v>
      </c>
      <c r="F542" s="263" t="s">
        <v>4120</v>
      </c>
      <c r="G542" s="263" t="s">
        <v>4120</v>
      </c>
      <c r="H542" s="263" t="s">
        <v>4120</v>
      </c>
      <c r="I542" s="263" t="s">
        <v>4120</v>
      </c>
      <c r="J542" s="263" t="s">
        <v>4120</v>
      </c>
      <c r="K542" s="263" t="s">
        <v>4120</v>
      </c>
      <c r="L542" s="263" t="s">
        <v>4120</v>
      </c>
      <c r="M542" s="263" t="s">
        <v>4120</v>
      </c>
      <c r="N542" s="263" t="s">
        <v>4120</v>
      </c>
      <c r="O542" s="263" t="s">
        <v>4120</v>
      </c>
      <c r="P542" s="263" t="s">
        <v>4120</v>
      </c>
      <c r="Q542" s="263" t="s">
        <v>4120</v>
      </c>
      <c r="R542" s="263" t="s">
        <v>4120</v>
      </c>
      <c r="S542" s="263" t="s">
        <v>4120</v>
      </c>
      <c r="T542" s="263" t="s">
        <v>4120</v>
      </c>
      <c r="U542" s="263" t="s">
        <v>4120</v>
      </c>
      <c r="V542" s="263" t="s">
        <v>4120</v>
      </c>
      <c r="W542" s="263" t="s">
        <v>4120</v>
      </c>
      <c r="X542" s="263" t="s">
        <v>4120</v>
      </c>
      <c r="Y542" s="263" t="s">
        <v>4120</v>
      </c>
      <c r="Z542" s="263" t="s">
        <v>4120</v>
      </c>
      <c r="AA542" s="263" t="s">
        <v>4120</v>
      </c>
    </row>
    <row r="543" spans="1:27" x14ac:dyDescent="0.3">
      <c r="A543" s="263">
        <v>519691</v>
      </c>
      <c r="B543" s="268" t="s">
        <v>918</v>
      </c>
      <c r="C543" s="263" t="s">
        <v>4120</v>
      </c>
      <c r="D543" s="263" t="s">
        <v>4120</v>
      </c>
      <c r="E543" s="263" t="s">
        <v>4120</v>
      </c>
      <c r="F543" s="263" t="s">
        <v>4120</v>
      </c>
      <c r="G543" s="263" t="s">
        <v>4120</v>
      </c>
      <c r="H543" s="263" t="s">
        <v>4120</v>
      </c>
      <c r="I543" s="263" t="s">
        <v>4120</v>
      </c>
      <c r="J543" s="263" t="s">
        <v>4120</v>
      </c>
      <c r="K543" s="263" t="s">
        <v>4120</v>
      </c>
      <c r="L543" s="263" t="s">
        <v>4120</v>
      </c>
      <c r="M543" s="263" t="s">
        <v>4120</v>
      </c>
      <c r="N543" s="263" t="s">
        <v>4120</v>
      </c>
      <c r="O543" s="263" t="s">
        <v>4120</v>
      </c>
      <c r="P543" s="263" t="s">
        <v>4120</v>
      </c>
      <c r="Q543" s="263" t="s">
        <v>4120</v>
      </c>
      <c r="R543" s="263" t="s">
        <v>4120</v>
      </c>
      <c r="S543" s="263" t="s">
        <v>4120</v>
      </c>
      <c r="T543" s="263" t="s">
        <v>4120</v>
      </c>
      <c r="U543" s="263" t="s">
        <v>4120</v>
      </c>
      <c r="V543" s="263" t="s">
        <v>4120</v>
      </c>
      <c r="W543" s="263" t="s">
        <v>4120</v>
      </c>
      <c r="X543" s="263" t="s">
        <v>4120</v>
      </c>
      <c r="Y543" s="263" t="s">
        <v>4120</v>
      </c>
      <c r="Z543" s="263" t="s">
        <v>4120</v>
      </c>
      <c r="AA543" s="263" t="s">
        <v>4120</v>
      </c>
    </row>
    <row r="544" spans="1:27" x14ac:dyDescent="0.3">
      <c r="A544" s="263">
        <v>519721</v>
      </c>
      <c r="B544" s="268" t="s">
        <v>918</v>
      </c>
      <c r="C544" s="263" t="s">
        <v>4120</v>
      </c>
      <c r="D544" s="263" t="s">
        <v>4120</v>
      </c>
      <c r="E544" s="263" t="s">
        <v>4120</v>
      </c>
      <c r="F544" s="263" t="s">
        <v>4120</v>
      </c>
      <c r="G544" s="263" t="s">
        <v>4120</v>
      </c>
      <c r="H544" s="263" t="s">
        <v>4120</v>
      </c>
      <c r="I544" s="263" t="s">
        <v>4120</v>
      </c>
      <c r="J544" s="263" t="s">
        <v>4120</v>
      </c>
      <c r="K544" s="263" t="s">
        <v>4120</v>
      </c>
      <c r="L544" s="263" t="s">
        <v>4120</v>
      </c>
      <c r="M544" s="263" t="s">
        <v>4120</v>
      </c>
      <c r="N544" s="263" t="s">
        <v>4120</v>
      </c>
      <c r="O544" s="263" t="s">
        <v>4120</v>
      </c>
      <c r="P544" s="263" t="s">
        <v>4120</v>
      </c>
      <c r="Q544" s="263" t="s">
        <v>4120</v>
      </c>
      <c r="R544" s="263" t="s">
        <v>4120</v>
      </c>
      <c r="S544" s="263" t="s">
        <v>4120</v>
      </c>
      <c r="T544" s="263" t="s">
        <v>4120</v>
      </c>
      <c r="U544" s="263" t="s">
        <v>4120</v>
      </c>
      <c r="V544" s="263" t="s">
        <v>4120</v>
      </c>
      <c r="W544" s="263" t="s">
        <v>4120</v>
      </c>
      <c r="X544" s="263" t="s">
        <v>4120</v>
      </c>
      <c r="Y544" s="263" t="s">
        <v>4120</v>
      </c>
      <c r="Z544" s="263" t="s">
        <v>4120</v>
      </c>
      <c r="AA544" s="263" t="s">
        <v>4120</v>
      </c>
    </row>
    <row r="545" spans="1:27" x14ac:dyDescent="0.3">
      <c r="A545" s="263">
        <v>519873</v>
      </c>
      <c r="B545" s="268" t="s">
        <v>918</v>
      </c>
      <c r="C545" s="263" t="s">
        <v>4120</v>
      </c>
      <c r="D545" s="263" t="s">
        <v>4120</v>
      </c>
      <c r="E545" s="263" t="s">
        <v>4120</v>
      </c>
      <c r="F545" s="263" t="s">
        <v>4120</v>
      </c>
      <c r="G545" s="263" t="s">
        <v>4120</v>
      </c>
      <c r="H545" s="263" t="s">
        <v>4120</v>
      </c>
      <c r="I545" s="263" t="s">
        <v>4120</v>
      </c>
      <c r="J545" s="263" t="s">
        <v>4120</v>
      </c>
      <c r="K545" s="263" t="s">
        <v>4120</v>
      </c>
      <c r="L545" s="263" t="s">
        <v>4120</v>
      </c>
      <c r="M545" s="263" t="s">
        <v>4120</v>
      </c>
      <c r="N545" s="263" t="s">
        <v>4120</v>
      </c>
      <c r="O545" s="263" t="s">
        <v>4120</v>
      </c>
      <c r="P545" s="263" t="s">
        <v>4120</v>
      </c>
      <c r="Q545" s="263" t="s">
        <v>4120</v>
      </c>
      <c r="R545" s="263" t="s">
        <v>4120</v>
      </c>
      <c r="S545" s="263" t="s">
        <v>4120</v>
      </c>
      <c r="T545" s="263" t="s">
        <v>4120</v>
      </c>
      <c r="U545" s="263" t="s">
        <v>4120</v>
      </c>
      <c r="V545" s="263" t="s">
        <v>4120</v>
      </c>
      <c r="W545" s="263" t="s">
        <v>4120</v>
      </c>
      <c r="X545" s="263" t="s">
        <v>4120</v>
      </c>
      <c r="Y545" s="263" t="s">
        <v>4120</v>
      </c>
      <c r="Z545" s="263" t="s">
        <v>4120</v>
      </c>
      <c r="AA545" s="263" t="s">
        <v>4120</v>
      </c>
    </row>
    <row r="546" spans="1:27" x14ac:dyDescent="0.3">
      <c r="A546" s="263">
        <v>520015</v>
      </c>
      <c r="B546" s="268" t="s">
        <v>918</v>
      </c>
      <c r="C546" s="263" t="s">
        <v>4120</v>
      </c>
      <c r="D546" s="263" t="s">
        <v>4120</v>
      </c>
      <c r="E546" s="263" t="s">
        <v>4120</v>
      </c>
      <c r="F546" s="263" t="s">
        <v>4120</v>
      </c>
      <c r="G546" s="263" t="s">
        <v>4120</v>
      </c>
      <c r="H546" s="263" t="s">
        <v>4120</v>
      </c>
      <c r="I546" s="263" t="s">
        <v>4120</v>
      </c>
      <c r="J546" s="263" t="s">
        <v>4120</v>
      </c>
      <c r="K546" s="263" t="s">
        <v>4120</v>
      </c>
      <c r="L546" s="263" t="s">
        <v>4120</v>
      </c>
      <c r="M546" s="263" t="s">
        <v>4120</v>
      </c>
      <c r="N546" s="263" t="s">
        <v>4120</v>
      </c>
      <c r="O546" s="263" t="s">
        <v>4120</v>
      </c>
      <c r="P546" s="263" t="s">
        <v>4120</v>
      </c>
      <c r="Q546" s="263" t="s">
        <v>4120</v>
      </c>
      <c r="R546" s="263" t="s">
        <v>4120</v>
      </c>
      <c r="S546" s="263" t="s">
        <v>4120</v>
      </c>
      <c r="T546" s="263" t="s">
        <v>4120</v>
      </c>
      <c r="U546" s="263" t="s">
        <v>4120</v>
      </c>
      <c r="V546" s="263" t="s">
        <v>4120</v>
      </c>
      <c r="W546" s="263" t="s">
        <v>4120</v>
      </c>
      <c r="X546" s="263" t="s">
        <v>4120</v>
      </c>
      <c r="Y546" s="263" t="s">
        <v>4120</v>
      </c>
      <c r="Z546" s="263" t="s">
        <v>4120</v>
      </c>
      <c r="AA546" s="263" t="s">
        <v>4120</v>
      </c>
    </row>
    <row r="547" spans="1:27" x14ac:dyDescent="0.3">
      <c r="A547" s="263">
        <v>520031</v>
      </c>
      <c r="B547" s="268" t="s">
        <v>918</v>
      </c>
      <c r="C547" s="263" t="s">
        <v>4120</v>
      </c>
      <c r="D547" s="263" t="s">
        <v>4120</v>
      </c>
      <c r="E547" s="263" t="s">
        <v>4120</v>
      </c>
      <c r="F547" s="263" t="s">
        <v>4120</v>
      </c>
      <c r="G547" s="263" t="s">
        <v>4120</v>
      </c>
      <c r="H547" s="263" t="s">
        <v>4120</v>
      </c>
      <c r="I547" s="263" t="s">
        <v>4120</v>
      </c>
      <c r="J547" s="263" t="s">
        <v>4120</v>
      </c>
      <c r="K547" s="263" t="s">
        <v>4120</v>
      </c>
      <c r="L547" s="263" t="s">
        <v>4120</v>
      </c>
      <c r="M547" s="263" t="s">
        <v>4120</v>
      </c>
      <c r="N547" s="263" t="s">
        <v>4120</v>
      </c>
      <c r="O547" s="263" t="s">
        <v>4120</v>
      </c>
      <c r="P547" s="263" t="s">
        <v>4120</v>
      </c>
      <c r="Q547" s="263" t="s">
        <v>4120</v>
      </c>
      <c r="R547" s="263" t="s">
        <v>4120</v>
      </c>
      <c r="S547" s="263" t="s">
        <v>4120</v>
      </c>
      <c r="T547" s="263" t="s">
        <v>4120</v>
      </c>
      <c r="U547" s="263" t="s">
        <v>4120</v>
      </c>
      <c r="V547" s="263" t="s">
        <v>4120</v>
      </c>
      <c r="W547" s="263" t="s">
        <v>4120</v>
      </c>
      <c r="X547" s="263" t="s">
        <v>4120</v>
      </c>
      <c r="Y547" s="263" t="s">
        <v>4120</v>
      </c>
      <c r="Z547" s="263" t="s">
        <v>4120</v>
      </c>
      <c r="AA547" s="263" t="s">
        <v>4120</v>
      </c>
    </row>
    <row r="548" spans="1:27" x14ac:dyDescent="0.3">
      <c r="A548" s="263">
        <v>520053</v>
      </c>
      <c r="B548" s="268" t="s">
        <v>918</v>
      </c>
      <c r="C548" s="263" t="s">
        <v>4120</v>
      </c>
      <c r="D548" s="263" t="s">
        <v>4120</v>
      </c>
      <c r="E548" s="263" t="s">
        <v>4120</v>
      </c>
      <c r="F548" s="263" t="s">
        <v>4120</v>
      </c>
      <c r="G548" s="263" t="s">
        <v>4120</v>
      </c>
      <c r="H548" s="263" t="s">
        <v>4120</v>
      </c>
      <c r="I548" s="263" t="s">
        <v>4120</v>
      </c>
      <c r="J548" s="263" t="s">
        <v>4120</v>
      </c>
      <c r="K548" s="263" t="s">
        <v>4120</v>
      </c>
      <c r="L548" s="263" t="s">
        <v>4120</v>
      </c>
      <c r="M548" s="263" t="s">
        <v>4120</v>
      </c>
      <c r="N548" s="263" t="s">
        <v>4120</v>
      </c>
      <c r="O548" s="263" t="s">
        <v>4120</v>
      </c>
      <c r="P548" s="263" t="s">
        <v>4120</v>
      </c>
      <c r="Q548" s="263" t="s">
        <v>4120</v>
      </c>
      <c r="R548" s="263" t="s">
        <v>4120</v>
      </c>
      <c r="S548" s="263" t="s">
        <v>4120</v>
      </c>
      <c r="T548" s="263" t="s">
        <v>4120</v>
      </c>
      <c r="U548" s="263" t="s">
        <v>4120</v>
      </c>
      <c r="V548" s="263" t="s">
        <v>4120</v>
      </c>
      <c r="W548" s="263" t="s">
        <v>4120</v>
      </c>
      <c r="X548" s="263" t="s">
        <v>4120</v>
      </c>
      <c r="Y548" s="263" t="s">
        <v>4120</v>
      </c>
      <c r="Z548" s="263" t="s">
        <v>4120</v>
      </c>
      <c r="AA548" s="263" t="s">
        <v>4120</v>
      </c>
    </row>
    <row r="549" spans="1:27" x14ac:dyDescent="0.3">
      <c r="A549" s="263">
        <v>520058</v>
      </c>
      <c r="B549" s="268" t="s">
        <v>918</v>
      </c>
      <c r="C549" s="263" t="s">
        <v>4120</v>
      </c>
      <c r="D549" s="263" t="s">
        <v>4120</v>
      </c>
      <c r="E549" s="263" t="s">
        <v>4120</v>
      </c>
      <c r="F549" s="263" t="s">
        <v>4120</v>
      </c>
      <c r="G549" s="263" t="s">
        <v>4120</v>
      </c>
      <c r="H549" s="263" t="s">
        <v>4120</v>
      </c>
      <c r="I549" s="263" t="s">
        <v>4120</v>
      </c>
      <c r="J549" s="263" t="s">
        <v>4120</v>
      </c>
      <c r="K549" s="263" t="s">
        <v>4120</v>
      </c>
      <c r="L549" s="263" t="s">
        <v>4120</v>
      </c>
      <c r="M549" s="263" t="s">
        <v>4120</v>
      </c>
      <c r="N549" s="263" t="s">
        <v>4120</v>
      </c>
      <c r="O549" s="263" t="s">
        <v>4120</v>
      </c>
      <c r="P549" s="263" t="s">
        <v>4120</v>
      </c>
      <c r="Q549" s="263" t="s">
        <v>4120</v>
      </c>
      <c r="R549" s="263" t="s">
        <v>4120</v>
      </c>
      <c r="S549" s="263" t="s">
        <v>4120</v>
      </c>
      <c r="T549" s="263" t="s">
        <v>4120</v>
      </c>
      <c r="U549" s="263" t="s">
        <v>4120</v>
      </c>
      <c r="V549" s="263" t="s">
        <v>4120</v>
      </c>
      <c r="W549" s="263" t="s">
        <v>4120</v>
      </c>
      <c r="X549" s="263" t="s">
        <v>4120</v>
      </c>
      <c r="Y549" s="263" t="s">
        <v>4120</v>
      </c>
      <c r="Z549" s="263" t="s">
        <v>4120</v>
      </c>
      <c r="AA549" s="263" t="s">
        <v>4120</v>
      </c>
    </row>
    <row r="550" spans="1:27" x14ac:dyDescent="0.3">
      <c r="A550" s="263">
        <v>520064</v>
      </c>
      <c r="B550" s="268" t="s">
        <v>918</v>
      </c>
      <c r="C550" s="263" t="s">
        <v>4120</v>
      </c>
      <c r="D550" s="263" t="s">
        <v>4120</v>
      </c>
      <c r="E550" s="263" t="s">
        <v>4120</v>
      </c>
      <c r="F550" s="263" t="s">
        <v>4120</v>
      </c>
      <c r="G550" s="263" t="s">
        <v>4120</v>
      </c>
      <c r="H550" s="263" t="s">
        <v>4120</v>
      </c>
      <c r="I550" s="263" t="s">
        <v>4120</v>
      </c>
      <c r="J550" s="263" t="s">
        <v>4120</v>
      </c>
      <c r="K550" s="263" t="s">
        <v>4120</v>
      </c>
      <c r="L550" s="263" t="s">
        <v>4120</v>
      </c>
      <c r="M550" s="263" t="s">
        <v>4120</v>
      </c>
      <c r="N550" s="263" t="s">
        <v>4120</v>
      </c>
      <c r="O550" s="263" t="s">
        <v>4120</v>
      </c>
      <c r="P550" s="263" t="s">
        <v>4120</v>
      </c>
      <c r="Q550" s="263" t="s">
        <v>4120</v>
      </c>
      <c r="R550" s="263" t="s">
        <v>4120</v>
      </c>
      <c r="S550" s="263" t="s">
        <v>4120</v>
      </c>
      <c r="T550" s="263" t="s">
        <v>4120</v>
      </c>
      <c r="U550" s="263" t="s">
        <v>4120</v>
      </c>
      <c r="V550" s="263" t="s">
        <v>4120</v>
      </c>
      <c r="W550" s="263" t="s">
        <v>4120</v>
      </c>
      <c r="X550" s="263" t="s">
        <v>4120</v>
      </c>
      <c r="Y550" s="263" t="s">
        <v>4120</v>
      </c>
      <c r="Z550" s="263" t="s">
        <v>4120</v>
      </c>
      <c r="AA550" s="263" t="s">
        <v>4120</v>
      </c>
    </row>
    <row r="551" spans="1:27" x14ac:dyDescent="0.3">
      <c r="A551" s="263">
        <v>520096</v>
      </c>
      <c r="B551" s="268" t="s">
        <v>918</v>
      </c>
      <c r="C551" s="263" t="s">
        <v>4120</v>
      </c>
      <c r="D551" s="263" t="s">
        <v>4120</v>
      </c>
      <c r="E551" s="263" t="s">
        <v>4120</v>
      </c>
      <c r="F551" s="263" t="s">
        <v>4120</v>
      </c>
      <c r="G551" s="263" t="s">
        <v>4120</v>
      </c>
      <c r="H551" s="263" t="s">
        <v>4120</v>
      </c>
      <c r="I551" s="263" t="s">
        <v>4120</v>
      </c>
      <c r="J551" s="263" t="s">
        <v>4120</v>
      </c>
      <c r="K551" s="263" t="s">
        <v>4120</v>
      </c>
      <c r="L551" s="263" t="s">
        <v>4120</v>
      </c>
      <c r="M551" s="263" t="s">
        <v>4120</v>
      </c>
      <c r="N551" s="263" t="s">
        <v>4120</v>
      </c>
      <c r="O551" s="263" t="s">
        <v>4120</v>
      </c>
      <c r="P551" s="263" t="s">
        <v>4120</v>
      </c>
      <c r="Q551" s="263" t="s">
        <v>4120</v>
      </c>
      <c r="R551" s="263" t="s">
        <v>4120</v>
      </c>
      <c r="S551" s="263" t="s">
        <v>4120</v>
      </c>
      <c r="T551" s="263" t="s">
        <v>4120</v>
      </c>
      <c r="U551" s="263" t="s">
        <v>4120</v>
      </c>
      <c r="V551" s="263" t="s">
        <v>4120</v>
      </c>
      <c r="W551" s="263" t="s">
        <v>4120</v>
      </c>
      <c r="X551" s="263" t="s">
        <v>4120</v>
      </c>
      <c r="Y551" s="263" t="s">
        <v>4120</v>
      </c>
      <c r="Z551" s="263" t="s">
        <v>4120</v>
      </c>
      <c r="AA551" s="263" t="s">
        <v>4120</v>
      </c>
    </row>
    <row r="552" spans="1:27" x14ac:dyDescent="0.3">
      <c r="A552" s="263">
        <v>520263</v>
      </c>
      <c r="B552" s="268" t="s">
        <v>918</v>
      </c>
      <c r="C552" s="263" t="s">
        <v>4120</v>
      </c>
      <c r="D552" s="263" t="s">
        <v>4120</v>
      </c>
      <c r="E552" s="263" t="s">
        <v>4120</v>
      </c>
      <c r="F552" s="263" t="s">
        <v>4120</v>
      </c>
      <c r="G552" s="263" t="s">
        <v>4120</v>
      </c>
      <c r="H552" s="263" t="s">
        <v>4120</v>
      </c>
      <c r="I552" s="263" t="s">
        <v>4120</v>
      </c>
      <c r="J552" s="263" t="s">
        <v>4120</v>
      </c>
      <c r="K552" s="263" t="s">
        <v>4120</v>
      </c>
      <c r="L552" s="263" t="s">
        <v>4120</v>
      </c>
      <c r="M552" s="263" t="s">
        <v>4120</v>
      </c>
      <c r="N552" s="263" t="s">
        <v>4120</v>
      </c>
      <c r="O552" s="263" t="s">
        <v>4120</v>
      </c>
      <c r="P552" s="263" t="s">
        <v>4120</v>
      </c>
      <c r="Q552" s="263" t="s">
        <v>4120</v>
      </c>
      <c r="R552" s="263" t="s">
        <v>4120</v>
      </c>
      <c r="S552" s="263" t="s">
        <v>4120</v>
      </c>
      <c r="T552" s="263" t="s">
        <v>4120</v>
      </c>
      <c r="U552" s="263" t="s">
        <v>4120</v>
      </c>
      <c r="V552" s="263" t="s">
        <v>4120</v>
      </c>
      <c r="W552" s="263" t="s">
        <v>4120</v>
      </c>
      <c r="X552" s="263" t="s">
        <v>4120</v>
      </c>
      <c r="Y552" s="263" t="s">
        <v>4120</v>
      </c>
      <c r="Z552" s="263" t="s">
        <v>4120</v>
      </c>
      <c r="AA552" s="263" t="s">
        <v>4120</v>
      </c>
    </row>
    <row r="553" spans="1:27" x14ac:dyDescent="0.3">
      <c r="A553" s="263">
        <v>520273</v>
      </c>
      <c r="B553" s="268" t="s">
        <v>918</v>
      </c>
      <c r="C553" s="263" t="s">
        <v>4120</v>
      </c>
      <c r="D553" s="263" t="s">
        <v>4120</v>
      </c>
      <c r="E553" s="263" t="s">
        <v>4120</v>
      </c>
      <c r="F553" s="263" t="s">
        <v>4120</v>
      </c>
      <c r="G553" s="263" t="s">
        <v>4120</v>
      </c>
      <c r="H553" s="263" t="s">
        <v>4120</v>
      </c>
      <c r="I553" s="263" t="s">
        <v>4120</v>
      </c>
      <c r="J553" s="263" t="s">
        <v>4120</v>
      </c>
      <c r="K553" s="263" t="s">
        <v>4120</v>
      </c>
      <c r="L553" s="263" t="s">
        <v>4120</v>
      </c>
      <c r="M553" s="263" t="s">
        <v>4120</v>
      </c>
      <c r="N553" s="263" t="s">
        <v>4120</v>
      </c>
      <c r="O553" s="263" t="s">
        <v>4120</v>
      </c>
      <c r="P553" s="263" t="s">
        <v>4120</v>
      </c>
      <c r="Q553" s="263" t="s">
        <v>4120</v>
      </c>
      <c r="R553" s="263" t="s">
        <v>4120</v>
      </c>
      <c r="S553" s="263" t="s">
        <v>4120</v>
      </c>
      <c r="T553" s="263" t="s">
        <v>4120</v>
      </c>
      <c r="U553" s="263" t="s">
        <v>4120</v>
      </c>
      <c r="V553" s="263" t="s">
        <v>4120</v>
      </c>
      <c r="W553" s="263" t="s">
        <v>4120</v>
      </c>
      <c r="X553" s="263" t="s">
        <v>4120</v>
      </c>
      <c r="Y553" s="263" t="s">
        <v>4120</v>
      </c>
      <c r="Z553" s="263" t="s">
        <v>4120</v>
      </c>
      <c r="AA553" s="263" t="s">
        <v>4120</v>
      </c>
    </row>
    <row r="554" spans="1:27" x14ac:dyDescent="0.3">
      <c r="A554" s="263">
        <v>520278</v>
      </c>
      <c r="B554" s="268" t="s">
        <v>918</v>
      </c>
      <c r="C554" s="263" t="s">
        <v>4120</v>
      </c>
      <c r="D554" s="263" t="s">
        <v>4120</v>
      </c>
      <c r="E554" s="263" t="s">
        <v>4120</v>
      </c>
      <c r="F554" s="263" t="s">
        <v>4120</v>
      </c>
      <c r="G554" s="263" t="s">
        <v>4120</v>
      </c>
      <c r="H554" s="263" t="s">
        <v>4120</v>
      </c>
      <c r="I554" s="263" t="s">
        <v>4120</v>
      </c>
      <c r="J554" s="263" t="s">
        <v>4120</v>
      </c>
      <c r="K554" s="263" t="s">
        <v>4120</v>
      </c>
      <c r="L554" s="263" t="s">
        <v>4120</v>
      </c>
      <c r="M554" s="263" t="s">
        <v>4120</v>
      </c>
      <c r="N554" s="263" t="s">
        <v>4120</v>
      </c>
      <c r="O554" s="263" t="s">
        <v>4120</v>
      </c>
      <c r="P554" s="263" t="s">
        <v>4120</v>
      </c>
      <c r="Q554" s="263" t="s">
        <v>4120</v>
      </c>
      <c r="R554" s="263" t="s">
        <v>4120</v>
      </c>
      <c r="S554" s="263" t="s">
        <v>4120</v>
      </c>
      <c r="T554" s="263" t="s">
        <v>4120</v>
      </c>
      <c r="U554" s="263" t="s">
        <v>4120</v>
      </c>
      <c r="V554" s="263" t="s">
        <v>4120</v>
      </c>
      <c r="W554" s="263" t="s">
        <v>4120</v>
      </c>
      <c r="X554" s="263" t="s">
        <v>4120</v>
      </c>
      <c r="Y554" s="263" t="s">
        <v>4120</v>
      </c>
      <c r="Z554" s="263" t="s">
        <v>4120</v>
      </c>
      <c r="AA554" s="263" t="s">
        <v>4120</v>
      </c>
    </row>
    <row r="555" spans="1:27" x14ac:dyDescent="0.3">
      <c r="A555" s="263">
        <v>520279</v>
      </c>
      <c r="B555" s="268" t="s">
        <v>918</v>
      </c>
      <c r="C555" s="263" t="s">
        <v>4120</v>
      </c>
      <c r="D555" s="263" t="s">
        <v>4120</v>
      </c>
      <c r="E555" s="263" t="s">
        <v>4120</v>
      </c>
      <c r="F555" s="263" t="s">
        <v>4120</v>
      </c>
      <c r="G555" s="263" t="s">
        <v>4120</v>
      </c>
      <c r="H555" s="263" t="s">
        <v>4120</v>
      </c>
      <c r="I555" s="263" t="s">
        <v>4120</v>
      </c>
      <c r="J555" s="263" t="s">
        <v>4120</v>
      </c>
      <c r="K555" s="263" t="s">
        <v>4120</v>
      </c>
      <c r="L555" s="263" t="s">
        <v>4120</v>
      </c>
      <c r="M555" s="263" t="s">
        <v>4120</v>
      </c>
      <c r="N555" s="263" t="s">
        <v>4120</v>
      </c>
      <c r="O555" s="263" t="s">
        <v>4120</v>
      </c>
      <c r="P555" s="263" t="s">
        <v>4120</v>
      </c>
      <c r="Q555" s="263" t="s">
        <v>4120</v>
      </c>
      <c r="R555" s="263" t="s">
        <v>4120</v>
      </c>
      <c r="S555" s="263" t="s">
        <v>4120</v>
      </c>
      <c r="T555" s="263" t="s">
        <v>4120</v>
      </c>
      <c r="U555" s="263" t="s">
        <v>4120</v>
      </c>
      <c r="V555" s="263" t="s">
        <v>4120</v>
      </c>
      <c r="W555" s="263" t="s">
        <v>4120</v>
      </c>
      <c r="X555" s="263" t="s">
        <v>4120</v>
      </c>
      <c r="Y555" s="263" t="s">
        <v>4120</v>
      </c>
      <c r="Z555" s="263" t="s">
        <v>4120</v>
      </c>
      <c r="AA555" s="263" t="s">
        <v>4120</v>
      </c>
    </row>
    <row r="556" spans="1:27" x14ac:dyDescent="0.3">
      <c r="A556" s="263">
        <v>520289</v>
      </c>
      <c r="B556" s="268" t="s">
        <v>918</v>
      </c>
      <c r="C556" s="263" t="s">
        <v>4120</v>
      </c>
      <c r="D556" s="263" t="s">
        <v>4120</v>
      </c>
      <c r="E556" s="263" t="s">
        <v>4120</v>
      </c>
      <c r="F556" s="263" t="s">
        <v>4120</v>
      </c>
      <c r="G556" s="263" t="s">
        <v>4120</v>
      </c>
      <c r="H556" s="263" t="s">
        <v>4120</v>
      </c>
      <c r="I556" s="263" t="s">
        <v>4120</v>
      </c>
      <c r="J556" s="263" t="s">
        <v>4120</v>
      </c>
      <c r="K556" s="263" t="s">
        <v>4120</v>
      </c>
      <c r="L556" s="263" t="s">
        <v>4120</v>
      </c>
      <c r="M556" s="263" t="s">
        <v>4120</v>
      </c>
      <c r="N556" s="263" t="s">
        <v>4120</v>
      </c>
      <c r="O556" s="263" t="s">
        <v>4120</v>
      </c>
      <c r="P556" s="263" t="s">
        <v>4120</v>
      </c>
      <c r="Q556" s="263" t="s">
        <v>4120</v>
      </c>
      <c r="R556" s="263" t="s">
        <v>4120</v>
      </c>
      <c r="S556" s="263" t="s">
        <v>4120</v>
      </c>
      <c r="T556" s="263" t="s">
        <v>4120</v>
      </c>
      <c r="U556" s="263" t="s">
        <v>4120</v>
      </c>
      <c r="V556" s="263" t="s">
        <v>4120</v>
      </c>
      <c r="W556" s="263" t="s">
        <v>4120</v>
      </c>
      <c r="X556" s="263" t="s">
        <v>4120</v>
      </c>
      <c r="Y556" s="263" t="s">
        <v>4120</v>
      </c>
      <c r="Z556" s="263" t="s">
        <v>4120</v>
      </c>
      <c r="AA556" s="263" t="s">
        <v>4120</v>
      </c>
    </row>
    <row r="557" spans="1:27" x14ac:dyDescent="0.3">
      <c r="A557" s="263">
        <v>520310</v>
      </c>
      <c r="B557" s="268" t="s">
        <v>918</v>
      </c>
      <c r="C557" s="263" t="s">
        <v>4120</v>
      </c>
      <c r="D557" s="263" t="s">
        <v>4120</v>
      </c>
      <c r="E557" s="263" t="s">
        <v>4120</v>
      </c>
      <c r="F557" s="263" t="s">
        <v>4120</v>
      </c>
      <c r="G557" s="263" t="s">
        <v>4120</v>
      </c>
      <c r="H557" s="263" t="s">
        <v>4120</v>
      </c>
      <c r="I557" s="263" t="s">
        <v>4120</v>
      </c>
      <c r="J557" s="263" t="s">
        <v>4120</v>
      </c>
      <c r="K557" s="263" t="s">
        <v>4120</v>
      </c>
      <c r="L557" s="263" t="s">
        <v>4120</v>
      </c>
      <c r="M557" s="263" t="s">
        <v>4120</v>
      </c>
      <c r="N557" s="263" t="s">
        <v>4120</v>
      </c>
      <c r="O557" s="263" t="s">
        <v>4120</v>
      </c>
      <c r="P557" s="263" t="s">
        <v>4120</v>
      </c>
      <c r="Q557" s="263" t="s">
        <v>4120</v>
      </c>
      <c r="R557" s="263" t="s">
        <v>4120</v>
      </c>
      <c r="S557" s="263" t="s">
        <v>4120</v>
      </c>
      <c r="T557" s="263" t="s">
        <v>4120</v>
      </c>
      <c r="U557" s="263" t="s">
        <v>4120</v>
      </c>
      <c r="V557" s="263" t="s">
        <v>4120</v>
      </c>
      <c r="W557" s="263" t="s">
        <v>4120</v>
      </c>
      <c r="X557" s="263" t="s">
        <v>4120</v>
      </c>
      <c r="Y557" s="263" t="s">
        <v>4120</v>
      </c>
      <c r="Z557" s="263" t="s">
        <v>4120</v>
      </c>
      <c r="AA557" s="263" t="s">
        <v>4120</v>
      </c>
    </row>
    <row r="558" spans="1:27" x14ac:dyDescent="0.3">
      <c r="A558" s="263">
        <v>520327</v>
      </c>
      <c r="B558" s="268" t="s">
        <v>918</v>
      </c>
      <c r="C558" s="263" t="s">
        <v>4120</v>
      </c>
      <c r="D558" s="263" t="s">
        <v>4120</v>
      </c>
      <c r="E558" s="263" t="s">
        <v>4120</v>
      </c>
      <c r="F558" s="263" t="s">
        <v>4120</v>
      </c>
      <c r="G558" s="263" t="s">
        <v>4120</v>
      </c>
      <c r="H558" s="263" t="s">
        <v>4120</v>
      </c>
      <c r="I558" s="263" t="s">
        <v>4120</v>
      </c>
      <c r="J558" s="263" t="s">
        <v>4120</v>
      </c>
      <c r="K558" s="263" t="s">
        <v>4120</v>
      </c>
      <c r="L558" s="263" t="s">
        <v>4120</v>
      </c>
      <c r="M558" s="263" t="s">
        <v>4120</v>
      </c>
      <c r="N558" s="263" t="s">
        <v>4120</v>
      </c>
      <c r="O558" s="263" t="s">
        <v>4120</v>
      </c>
      <c r="P558" s="263" t="s">
        <v>4120</v>
      </c>
      <c r="Q558" s="263" t="s">
        <v>4120</v>
      </c>
      <c r="R558" s="263" t="s">
        <v>4120</v>
      </c>
      <c r="S558" s="263" t="s">
        <v>4120</v>
      </c>
      <c r="T558" s="263" t="s">
        <v>4120</v>
      </c>
      <c r="U558" s="263" t="s">
        <v>4120</v>
      </c>
      <c r="V558" s="263" t="s">
        <v>4120</v>
      </c>
      <c r="W558" s="263" t="s">
        <v>4120</v>
      </c>
      <c r="X558" s="263" t="s">
        <v>4120</v>
      </c>
      <c r="Y558" s="263" t="s">
        <v>4120</v>
      </c>
      <c r="Z558" s="263" t="s">
        <v>4120</v>
      </c>
      <c r="AA558" s="263" t="s">
        <v>4120</v>
      </c>
    </row>
    <row r="559" spans="1:27" x14ac:dyDescent="0.3">
      <c r="A559" s="263">
        <v>520391</v>
      </c>
      <c r="B559" s="268" t="s">
        <v>918</v>
      </c>
      <c r="C559" s="263" t="s">
        <v>4120</v>
      </c>
      <c r="D559" s="263" t="s">
        <v>4120</v>
      </c>
      <c r="E559" s="263" t="s">
        <v>4120</v>
      </c>
      <c r="F559" s="263" t="s">
        <v>4120</v>
      </c>
      <c r="G559" s="263" t="s">
        <v>4120</v>
      </c>
      <c r="H559" s="263" t="s">
        <v>4120</v>
      </c>
      <c r="I559" s="263" t="s">
        <v>4120</v>
      </c>
      <c r="J559" s="263" t="s">
        <v>4120</v>
      </c>
      <c r="K559" s="263" t="s">
        <v>4120</v>
      </c>
      <c r="L559" s="263" t="s">
        <v>4120</v>
      </c>
      <c r="M559" s="263" t="s">
        <v>4120</v>
      </c>
      <c r="N559" s="263" t="s">
        <v>4120</v>
      </c>
      <c r="O559" s="263" t="s">
        <v>4120</v>
      </c>
      <c r="P559" s="263" t="s">
        <v>4120</v>
      </c>
      <c r="Q559" s="263" t="s">
        <v>4120</v>
      </c>
      <c r="R559" s="263" t="s">
        <v>4120</v>
      </c>
      <c r="S559" s="263" t="s">
        <v>4120</v>
      </c>
      <c r="T559" s="263" t="s">
        <v>4120</v>
      </c>
      <c r="U559" s="263" t="s">
        <v>4120</v>
      </c>
      <c r="V559" s="263" t="s">
        <v>4120</v>
      </c>
      <c r="W559" s="263" t="s">
        <v>4120</v>
      </c>
      <c r="X559" s="263" t="s">
        <v>4120</v>
      </c>
      <c r="Y559" s="263" t="s">
        <v>4120</v>
      </c>
      <c r="Z559" s="263" t="s">
        <v>4120</v>
      </c>
      <c r="AA559" s="263" t="s">
        <v>4120</v>
      </c>
    </row>
    <row r="560" spans="1:27" x14ac:dyDescent="0.3">
      <c r="A560" s="263">
        <v>520417</v>
      </c>
      <c r="B560" s="268" t="s">
        <v>918</v>
      </c>
      <c r="C560" s="263" t="s">
        <v>4120</v>
      </c>
      <c r="D560" s="263" t="s">
        <v>4120</v>
      </c>
      <c r="E560" s="263" t="s">
        <v>4120</v>
      </c>
      <c r="F560" s="263" t="s">
        <v>4120</v>
      </c>
      <c r="G560" s="263" t="s">
        <v>4120</v>
      </c>
      <c r="H560" s="263" t="s">
        <v>4120</v>
      </c>
      <c r="I560" s="263" t="s">
        <v>4120</v>
      </c>
      <c r="J560" s="263" t="s">
        <v>4120</v>
      </c>
      <c r="K560" s="263" t="s">
        <v>4120</v>
      </c>
      <c r="L560" s="263" t="s">
        <v>4120</v>
      </c>
      <c r="M560" s="263" t="s">
        <v>4120</v>
      </c>
      <c r="N560" s="263" t="s">
        <v>4120</v>
      </c>
      <c r="O560" s="263" t="s">
        <v>4120</v>
      </c>
      <c r="P560" s="263" t="s">
        <v>4120</v>
      </c>
      <c r="Q560" s="263" t="s">
        <v>4120</v>
      </c>
      <c r="R560" s="263" t="s">
        <v>4120</v>
      </c>
      <c r="S560" s="263" t="s">
        <v>4120</v>
      </c>
      <c r="T560" s="263" t="s">
        <v>4120</v>
      </c>
      <c r="U560" s="263" t="s">
        <v>4120</v>
      </c>
      <c r="V560" s="263" t="s">
        <v>4120</v>
      </c>
      <c r="W560" s="263" t="s">
        <v>4120</v>
      </c>
      <c r="X560" s="263" t="s">
        <v>4120</v>
      </c>
      <c r="Y560" s="263" t="s">
        <v>4120</v>
      </c>
      <c r="Z560" s="263" t="s">
        <v>4120</v>
      </c>
      <c r="AA560" s="263" t="s">
        <v>4120</v>
      </c>
    </row>
    <row r="561" spans="1:27" x14ac:dyDescent="0.3">
      <c r="A561" s="263">
        <v>520426</v>
      </c>
      <c r="B561" s="268" t="s">
        <v>918</v>
      </c>
      <c r="C561" s="263" t="s">
        <v>4120</v>
      </c>
      <c r="D561" s="263" t="s">
        <v>4120</v>
      </c>
      <c r="E561" s="263" t="s">
        <v>4120</v>
      </c>
      <c r="F561" s="263" t="s">
        <v>4120</v>
      </c>
      <c r="G561" s="263" t="s">
        <v>4120</v>
      </c>
      <c r="H561" s="263" t="s">
        <v>4120</v>
      </c>
      <c r="I561" s="263" t="s">
        <v>4120</v>
      </c>
      <c r="J561" s="263" t="s">
        <v>4120</v>
      </c>
      <c r="K561" s="263" t="s">
        <v>4120</v>
      </c>
      <c r="L561" s="263" t="s">
        <v>4120</v>
      </c>
      <c r="M561" s="263" t="s">
        <v>4120</v>
      </c>
      <c r="N561" s="263" t="s">
        <v>4120</v>
      </c>
      <c r="O561" s="263" t="s">
        <v>4120</v>
      </c>
      <c r="P561" s="263" t="s">
        <v>4120</v>
      </c>
      <c r="Q561" s="263" t="s">
        <v>4120</v>
      </c>
      <c r="R561" s="263" t="s">
        <v>4120</v>
      </c>
      <c r="S561" s="263" t="s">
        <v>4120</v>
      </c>
      <c r="T561" s="263" t="s">
        <v>4120</v>
      </c>
      <c r="U561" s="263" t="s">
        <v>4120</v>
      </c>
      <c r="V561" s="263" t="s">
        <v>4120</v>
      </c>
      <c r="W561" s="263" t="s">
        <v>4120</v>
      </c>
      <c r="X561" s="263" t="s">
        <v>4120</v>
      </c>
      <c r="Y561" s="263" t="s">
        <v>4120</v>
      </c>
      <c r="Z561" s="263" t="s">
        <v>4120</v>
      </c>
      <c r="AA561" s="263" t="s">
        <v>4120</v>
      </c>
    </row>
    <row r="562" spans="1:27" x14ac:dyDescent="0.3">
      <c r="A562" s="263">
        <v>520443</v>
      </c>
      <c r="B562" s="268" t="s">
        <v>918</v>
      </c>
      <c r="C562" s="263" t="s">
        <v>4120</v>
      </c>
      <c r="D562" s="263" t="s">
        <v>4120</v>
      </c>
      <c r="E562" s="263" t="s">
        <v>4120</v>
      </c>
      <c r="F562" s="263" t="s">
        <v>4120</v>
      </c>
      <c r="G562" s="263" t="s">
        <v>4120</v>
      </c>
      <c r="H562" s="263" t="s">
        <v>4120</v>
      </c>
      <c r="I562" s="263" t="s">
        <v>4120</v>
      </c>
      <c r="J562" s="263" t="s">
        <v>4120</v>
      </c>
      <c r="K562" s="263" t="s">
        <v>4120</v>
      </c>
      <c r="L562" s="263" t="s">
        <v>4120</v>
      </c>
      <c r="M562" s="263" t="s">
        <v>4120</v>
      </c>
      <c r="N562" s="263" t="s">
        <v>4120</v>
      </c>
      <c r="O562" s="263" t="s">
        <v>4120</v>
      </c>
      <c r="P562" s="263" t="s">
        <v>4120</v>
      </c>
      <c r="Q562" s="263" t="s">
        <v>4120</v>
      </c>
      <c r="R562" s="263" t="s">
        <v>4120</v>
      </c>
      <c r="S562" s="263" t="s">
        <v>4120</v>
      </c>
      <c r="T562" s="263" t="s">
        <v>4120</v>
      </c>
      <c r="U562" s="263" t="s">
        <v>4120</v>
      </c>
      <c r="V562" s="263" t="s">
        <v>4120</v>
      </c>
      <c r="W562" s="263" t="s">
        <v>4120</v>
      </c>
      <c r="X562" s="263" t="s">
        <v>4120</v>
      </c>
      <c r="Y562" s="263" t="s">
        <v>4120</v>
      </c>
      <c r="Z562" s="263" t="s">
        <v>4120</v>
      </c>
      <c r="AA562" s="263" t="s">
        <v>4120</v>
      </c>
    </row>
    <row r="563" spans="1:27" x14ac:dyDescent="0.3">
      <c r="A563" s="263">
        <v>520452</v>
      </c>
      <c r="B563" s="268" t="s">
        <v>918</v>
      </c>
      <c r="C563" s="263" t="s">
        <v>4120</v>
      </c>
      <c r="D563" s="263" t="s">
        <v>4120</v>
      </c>
      <c r="E563" s="263" t="s">
        <v>4120</v>
      </c>
      <c r="F563" s="263" t="s">
        <v>4120</v>
      </c>
      <c r="G563" s="263" t="s">
        <v>4120</v>
      </c>
      <c r="H563" s="263" t="s">
        <v>4120</v>
      </c>
      <c r="I563" s="263" t="s">
        <v>4120</v>
      </c>
      <c r="J563" s="263" t="s">
        <v>4120</v>
      </c>
      <c r="K563" s="263" t="s">
        <v>4120</v>
      </c>
      <c r="L563" s="263" t="s">
        <v>4120</v>
      </c>
      <c r="M563" s="263" t="s">
        <v>4120</v>
      </c>
      <c r="N563" s="263" t="s">
        <v>4120</v>
      </c>
      <c r="O563" s="263" t="s">
        <v>4120</v>
      </c>
      <c r="P563" s="263" t="s">
        <v>4120</v>
      </c>
      <c r="Q563" s="263" t="s">
        <v>4120</v>
      </c>
      <c r="R563" s="263" t="s">
        <v>4120</v>
      </c>
      <c r="S563" s="263" t="s">
        <v>4120</v>
      </c>
      <c r="T563" s="263" t="s">
        <v>4120</v>
      </c>
      <c r="U563" s="263" t="s">
        <v>4120</v>
      </c>
      <c r="V563" s="263" t="s">
        <v>4120</v>
      </c>
      <c r="W563" s="263" t="s">
        <v>4120</v>
      </c>
      <c r="X563" s="263" t="s">
        <v>4120</v>
      </c>
      <c r="Y563" s="263" t="s">
        <v>4120</v>
      </c>
      <c r="Z563" s="263" t="s">
        <v>4120</v>
      </c>
      <c r="AA563" s="263" t="s">
        <v>4120</v>
      </c>
    </row>
    <row r="564" spans="1:27" x14ac:dyDescent="0.3">
      <c r="A564" s="263">
        <v>520456</v>
      </c>
      <c r="B564" s="268" t="s">
        <v>918</v>
      </c>
      <c r="C564" s="263" t="s">
        <v>4120</v>
      </c>
      <c r="D564" s="263" t="s">
        <v>4120</v>
      </c>
      <c r="E564" s="263" t="s">
        <v>4120</v>
      </c>
      <c r="F564" s="263" t="s">
        <v>4120</v>
      </c>
      <c r="G564" s="263" t="s">
        <v>4120</v>
      </c>
      <c r="H564" s="263" t="s">
        <v>4120</v>
      </c>
      <c r="I564" s="263" t="s">
        <v>4120</v>
      </c>
      <c r="J564" s="263" t="s">
        <v>4120</v>
      </c>
      <c r="K564" s="263" t="s">
        <v>4120</v>
      </c>
      <c r="L564" s="263" t="s">
        <v>4120</v>
      </c>
      <c r="M564" s="263" t="s">
        <v>4120</v>
      </c>
      <c r="N564" s="263" t="s">
        <v>4120</v>
      </c>
      <c r="O564" s="263" t="s">
        <v>4120</v>
      </c>
      <c r="P564" s="263" t="s">
        <v>4120</v>
      </c>
      <c r="Q564" s="263" t="s">
        <v>4120</v>
      </c>
      <c r="R564" s="263" t="s">
        <v>4120</v>
      </c>
      <c r="S564" s="263" t="s">
        <v>4120</v>
      </c>
      <c r="T564" s="263" t="s">
        <v>4120</v>
      </c>
      <c r="U564" s="263" t="s">
        <v>4120</v>
      </c>
      <c r="V564" s="263" t="s">
        <v>4120</v>
      </c>
      <c r="W564" s="263" t="s">
        <v>4120</v>
      </c>
      <c r="X564" s="263" t="s">
        <v>4120</v>
      </c>
      <c r="Y564" s="263" t="s">
        <v>4120</v>
      </c>
      <c r="Z564" s="263" t="s">
        <v>4120</v>
      </c>
      <c r="AA564" s="263" t="s">
        <v>4120</v>
      </c>
    </row>
    <row r="565" spans="1:27" x14ac:dyDescent="0.3">
      <c r="A565" s="263">
        <v>520463</v>
      </c>
      <c r="B565" s="268" t="s">
        <v>918</v>
      </c>
      <c r="C565" s="263" t="s">
        <v>4120</v>
      </c>
      <c r="D565" s="263" t="s">
        <v>4120</v>
      </c>
      <c r="E565" s="263" t="s">
        <v>4120</v>
      </c>
      <c r="F565" s="263" t="s">
        <v>4120</v>
      </c>
      <c r="G565" s="263" t="s">
        <v>4120</v>
      </c>
      <c r="H565" s="263" t="s">
        <v>4120</v>
      </c>
      <c r="I565" s="263" t="s">
        <v>4120</v>
      </c>
      <c r="J565" s="263" t="s">
        <v>4120</v>
      </c>
      <c r="K565" s="263" t="s">
        <v>4120</v>
      </c>
      <c r="L565" s="263" t="s">
        <v>4120</v>
      </c>
      <c r="M565" s="263" t="s">
        <v>4120</v>
      </c>
      <c r="N565" s="263" t="s">
        <v>4120</v>
      </c>
      <c r="O565" s="263" t="s">
        <v>4120</v>
      </c>
      <c r="P565" s="263" t="s">
        <v>4120</v>
      </c>
      <c r="Q565" s="263" t="s">
        <v>4120</v>
      </c>
      <c r="R565" s="263" t="s">
        <v>4120</v>
      </c>
      <c r="S565" s="263" t="s">
        <v>4120</v>
      </c>
      <c r="T565" s="263" t="s">
        <v>4120</v>
      </c>
      <c r="U565" s="263" t="s">
        <v>4120</v>
      </c>
      <c r="V565" s="263" t="s">
        <v>4120</v>
      </c>
      <c r="W565" s="263" t="s">
        <v>4120</v>
      </c>
      <c r="X565" s="263" t="s">
        <v>4120</v>
      </c>
      <c r="Y565" s="263" t="s">
        <v>4120</v>
      </c>
      <c r="Z565" s="263" t="s">
        <v>4120</v>
      </c>
      <c r="AA565" s="263" t="s">
        <v>4120</v>
      </c>
    </row>
    <row r="566" spans="1:27" x14ac:dyDescent="0.3">
      <c r="A566" s="263">
        <v>520498</v>
      </c>
      <c r="B566" s="268" t="s">
        <v>918</v>
      </c>
      <c r="C566" s="263" t="s">
        <v>4120</v>
      </c>
      <c r="D566" s="263" t="s">
        <v>4120</v>
      </c>
      <c r="E566" s="263" t="s">
        <v>4120</v>
      </c>
      <c r="F566" s="263" t="s">
        <v>4120</v>
      </c>
      <c r="G566" s="263" t="s">
        <v>4120</v>
      </c>
      <c r="H566" s="263" t="s">
        <v>4120</v>
      </c>
      <c r="I566" s="263" t="s">
        <v>4120</v>
      </c>
      <c r="J566" s="263" t="s">
        <v>4120</v>
      </c>
      <c r="K566" s="263" t="s">
        <v>4120</v>
      </c>
      <c r="L566" s="263" t="s">
        <v>4120</v>
      </c>
      <c r="M566" s="263" t="s">
        <v>4120</v>
      </c>
      <c r="N566" s="263" t="s">
        <v>4120</v>
      </c>
      <c r="O566" s="263" t="s">
        <v>4120</v>
      </c>
      <c r="P566" s="263" t="s">
        <v>4120</v>
      </c>
      <c r="Q566" s="263" t="s">
        <v>4120</v>
      </c>
      <c r="R566" s="263" t="s">
        <v>4120</v>
      </c>
      <c r="S566" s="263" t="s">
        <v>4120</v>
      </c>
      <c r="T566" s="263" t="s">
        <v>4120</v>
      </c>
      <c r="U566" s="263" t="s">
        <v>4120</v>
      </c>
      <c r="V566" s="263" t="s">
        <v>4120</v>
      </c>
      <c r="W566" s="263" t="s">
        <v>4120</v>
      </c>
      <c r="X566" s="263" t="s">
        <v>4120</v>
      </c>
      <c r="Y566" s="263" t="s">
        <v>4120</v>
      </c>
      <c r="Z566" s="263" t="s">
        <v>4120</v>
      </c>
      <c r="AA566" s="263" t="s">
        <v>4120</v>
      </c>
    </row>
    <row r="567" spans="1:27" x14ac:dyDescent="0.3">
      <c r="A567" s="263">
        <v>520501</v>
      </c>
      <c r="B567" s="268" t="s">
        <v>918</v>
      </c>
      <c r="C567" s="263" t="s">
        <v>4120</v>
      </c>
      <c r="D567" s="263" t="s">
        <v>4120</v>
      </c>
      <c r="E567" s="263" t="s">
        <v>4120</v>
      </c>
      <c r="F567" s="263" t="s">
        <v>4120</v>
      </c>
      <c r="G567" s="263" t="s">
        <v>4120</v>
      </c>
      <c r="H567" s="263" t="s">
        <v>4120</v>
      </c>
      <c r="I567" s="263" t="s">
        <v>4120</v>
      </c>
      <c r="J567" s="263" t="s">
        <v>4120</v>
      </c>
      <c r="K567" s="263" t="s">
        <v>4120</v>
      </c>
      <c r="L567" s="263" t="s">
        <v>4120</v>
      </c>
      <c r="M567" s="263" t="s">
        <v>4120</v>
      </c>
      <c r="N567" s="263" t="s">
        <v>4120</v>
      </c>
      <c r="O567" s="263" t="s">
        <v>4120</v>
      </c>
      <c r="P567" s="263" t="s">
        <v>4120</v>
      </c>
      <c r="Q567" s="263" t="s">
        <v>4120</v>
      </c>
      <c r="R567" s="263" t="s">
        <v>4120</v>
      </c>
      <c r="S567" s="263" t="s">
        <v>4120</v>
      </c>
      <c r="T567" s="263" t="s">
        <v>4120</v>
      </c>
      <c r="U567" s="263" t="s">
        <v>4120</v>
      </c>
      <c r="V567" s="263" t="s">
        <v>4120</v>
      </c>
      <c r="W567" s="263" t="s">
        <v>4120</v>
      </c>
      <c r="X567" s="263" t="s">
        <v>4120</v>
      </c>
      <c r="Y567" s="263" t="s">
        <v>4120</v>
      </c>
      <c r="Z567" s="263" t="s">
        <v>4120</v>
      </c>
      <c r="AA567" s="263" t="s">
        <v>4120</v>
      </c>
    </row>
    <row r="568" spans="1:27" x14ac:dyDescent="0.3">
      <c r="A568" s="263">
        <v>520503</v>
      </c>
      <c r="B568" s="268" t="s">
        <v>918</v>
      </c>
      <c r="C568" s="263" t="s">
        <v>4120</v>
      </c>
      <c r="D568" s="263" t="s">
        <v>4120</v>
      </c>
      <c r="E568" s="263" t="s">
        <v>4120</v>
      </c>
      <c r="F568" s="263" t="s">
        <v>4120</v>
      </c>
      <c r="G568" s="263" t="s">
        <v>4120</v>
      </c>
      <c r="H568" s="263" t="s">
        <v>4120</v>
      </c>
      <c r="I568" s="263" t="s">
        <v>4120</v>
      </c>
      <c r="J568" s="263" t="s">
        <v>4120</v>
      </c>
      <c r="K568" s="263" t="s">
        <v>4120</v>
      </c>
      <c r="L568" s="263" t="s">
        <v>4120</v>
      </c>
      <c r="M568" s="263" t="s">
        <v>4120</v>
      </c>
      <c r="N568" s="263" t="s">
        <v>4120</v>
      </c>
      <c r="O568" s="263" t="s">
        <v>4120</v>
      </c>
      <c r="P568" s="263" t="s">
        <v>4120</v>
      </c>
      <c r="Q568" s="263" t="s">
        <v>4120</v>
      </c>
      <c r="R568" s="263" t="s">
        <v>4120</v>
      </c>
      <c r="S568" s="263" t="s">
        <v>4120</v>
      </c>
      <c r="T568" s="263" t="s">
        <v>4120</v>
      </c>
      <c r="U568" s="263" t="s">
        <v>4120</v>
      </c>
      <c r="V568" s="263" t="s">
        <v>4120</v>
      </c>
      <c r="W568" s="263" t="s">
        <v>4120</v>
      </c>
      <c r="X568" s="263" t="s">
        <v>4120</v>
      </c>
      <c r="Y568" s="263" t="s">
        <v>4120</v>
      </c>
      <c r="Z568" s="263" t="s">
        <v>4120</v>
      </c>
      <c r="AA568" s="263" t="s">
        <v>4120</v>
      </c>
    </row>
    <row r="569" spans="1:27" x14ac:dyDescent="0.3">
      <c r="A569" s="263">
        <v>520520</v>
      </c>
      <c r="B569" s="268" t="s">
        <v>918</v>
      </c>
      <c r="C569" s="263" t="s">
        <v>4120</v>
      </c>
      <c r="D569" s="263" t="s">
        <v>4120</v>
      </c>
      <c r="E569" s="263" t="s">
        <v>4120</v>
      </c>
      <c r="F569" s="263" t="s">
        <v>4120</v>
      </c>
      <c r="G569" s="263" t="s">
        <v>4120</v>
      </c>
      <c r="H569" s="263" t="s">
        <v>4120</v>
      </c>
      <c r="I569" s="263" t="s">
        <v>4120</v>
      </c>
      <c r="J569" s="263" t="s">
        <v>4120</v>
      </c>
      <c r="K569" s="263" t="s">
        <v>4120</v>
      </c>
      <c r="L569" s="263" t="s">
        <v>4120</v>
      </c>
      <c r="M569" s="263" t="s">
        <v>4120</v>
      </c>
      <c r="N569" s="263" t="s">
        <v>4120</v>
      </c>
      <c r="O569" s="263" t="s">
        <v>4120</v>
      </c>
      <c r="P569" s="263" t="s">
        <v>4120</v>
      </c>
      <c r="Q569" s="263" t="s">
        <v>4120</v>
      </c>
      <c r="R569" s="263" t="s">
        <v>4120</v>
      </c>
      <c r="S569" s="263" t="s">
        <v>4120</v>
      </c>
      <c r="T569" s="263" t="s">
        <v>4120</v>
      </c>
      <c r="U569" s="263" t="s">
        <v>4120</v>
      </c>
      <c r="V569" s="263" t="s">
        <v>4120</v>
      </c>
      <c r="W569" s="263" t="s">
        <v>4120</v>
      </c>
      <c r="X569" s="263" t="s">
        <v>4120</v>
      </c>
      <c r="Y569" s="263" t="s">
        <v>4120</v>
      </c>
      <c r="Z569" s="263" t="s">
        <v>4120</v>
      </c>
      <c r="AA569" s="263" t="s">
        <v>4120</v>
      </c>
    </row>
    <row r="570" spans="1:27" x14ac:dyDescent="0.3">
      <c r="A570" s="263">
        <v>520529</v>
      </c>
      <c r="B570" s="268" t="s">
        <v>918</v>
      </c>
      <c r="C570" s="263" t="s">
        <v>4120</v>
      </c>
      <c r="D570" s="263" t="s">
        <v>4120</v>
      </c>
      <c r="E570" s="263" t="s">
        <v>4120</v>
      </c>
      <c r="F570" s="263" t="s">
        <v>4120</v>
      </c>
      <c r="G570" s="263" t="s">
        <v>4120</v>
      </c>
      <c r="H570" s="263" t="s">
        <v>4120</v>
      </c>
      <c r="I570" s="263" t="s">
        <v>4120</v>
      </c>
      <c r="J570" s="263" t="s">
        <v>4120</v>
      </c>
      <c r="K570" s="263" t="s">
        <v>4120</v>
      </c>
      <c r="L570" s="263" t="s">
        <v>4120</v>
      </c>
      <c r="M570" s="263" t="s">
        <v>4120</v>
      </c>
      <c r="N570" s="263" t="s">
        <v>4120</v>
      </c>
      <c r="O570" s="263" t="s">
        <v>4120</v>
      </c>
      <c r="P570" s="263" t="s">
        <v>4120</v>
      </c>
      <c r="Q570" s="263" t="s">
        <v>4120</v>
      </c>
      <c r="R570" s="263" t="s">
        <v>4120</v>
      </c>
      <c r="S570" s="263" t="s">
        <v>4120</v>
      </c>
      <c r="T570" s="263" t="s">
        <v>4120</v>
      </c>
      <c r="U570" s="263" t="s">
        <v>4120</v>
      </c>
      <c r="V570" s="263" t="s">
        <v>4120</v>
      </c>
      <c r="W570" s="263" t="s">
        <v>4120</v>
      </c>
      <c r="X570" s="263" t="s">
        <v>4120</v>
      </c>
      <c r="Y570" s="263" t="s">
        <v>4120</v>
      </c>
      <c r="Z570" s="263" t="s">
        <v>4120</v>
      </c>
      <c r="AA570" s="263" t="s">
        <v>4120</v>
      </c>
    </row>
    <row r="571" spans="1:27" x14ac:dyDescent="0.3">
      <c r="A571" s="263">
        <v>520541</v>
      </c>
      <c r="B571" s="268" t="s">
        <v>918</v>
      </c>
      <c r="C571" s="263" t="s">
        <v>4120</v>
      </c>
      <c r="D571" s="263" t="s">
        <v>4120</v>
      </c>
      <c r="E571" s="263" t="s">
        <v>4120</v>
      </c>
      <c r="F571" s="263" t="s">
        <v>4120</v>
      </c>
      <c r="G571" s="263" t="s">
        <v>4120</v>
      </c>
      <c r="H571" s="263" t="s">
        <v>4120</v>
      </c>
      <c r="I571" s="263" t="s">
        <v>4120</v>
      </c>
      <c r="J571" s="263" t="s">
        <v>4120</v>
      </c>
      <c r="K571" s="263" t="s">
        <v>4120</v>
      </c>
      <c r="L571" s="263" t="s">
        <v>4120</v>
      </c>
      <c r="M571" s="263" t="s">
        <v>4120</v>
      </c>
      <c r="N571" s="263" t="s">
        <v>4120</v>
      </c>
      <c r="O571" s="263" t="s">
        <v>4120</v>
      </c>
      <c r="P571" s="263" t="s">
        <v>4120</v>
      </c>
      <c r="Q571" s="263" t="s">
        <v>4120</v>
      </c>
      <c r="R571" s="263" t="s">
        <v>4120</v>
      </c>
      <c r="S571" s="263" t="s">
        <v>4120</v>
      </c>
      <c r="T571" s="263" t="s">
        <v>4120</v>
      </c>
      <c r="U571" s="263" t="s">
        <v>4120</v>
      </c>
      <c r="V571" s="263" t="s">
        <v>4120</v>
      </c>
      <c r="W571" s="263" t="s">
        <v>4120</v>
      </c>
      <c r="X571" s="263" t="s">
        <v>4120</v>
      </c>
      <c r="Y571" s="263" t="s">
        <v>4120</v>
      </c>
      <c r="Z571" s="263" t="s">
        <v>4120</v>
      </c>
      <c r="AA571" s="263" t="s">
        <v>4120</v>
      </c>
    </row>
    <row r="572" spans="1:27" x14ac:dyDescent="0.3">
      <c r="A572" s="263">
        <v>520562</v>
      </c>
      <c r="B572" s="268" t="s">
        <v>918</v>
      </c>
      <c r="C572" s="263" t="s">
        <v>4120</v>
      </c>
      <c r="D572" s="263" t="s">
        <v>4120</v>
      </c>
      <c r="E572" s="263" t="s">
        <v>4120</v>
      </c>
      <c r="F572" s="263" t="s">
        <v>4120</v>
      </c>
      <c r="G572" s="263" t="s">
        <v>4120</v>
      </c>
      <c r="H572" s="263" t="s">
        <v>4120</v>
      </c>
      <c r="I572" s="263" t="s">
        <v>4120</v>
      </c>
      <c r="J572" s="263" t="s">
        <v>4120</v>
      </c>
      <c r="K572" s="263" t="s">
        <v>4120</v>
      </c>
      <c r="L572" s="263" t="s">
        <v>4120</v>
      </c>
      <c r="M572" s="263" t="s">
        <v>4120</v>
      </c>
      <c r="N572" s="263" t="s">
        <v>4120</v>
      </c>
      <c r="O572" s="263" t="s">
        <v>4120</v>
      </c>
      <c r="P572" s="263" t="s">
        <v>4120</v>
      </c>
      <c r="Q572" s="263" t="s">
        <v>4120</v>
      </c>
      <c r="R572" s="263" t="s">
        <v>4120</v>
      </c>
      <c r="S572" s="263" t="s">
        <v>4120</v>
      </c>
      <c r="T572" s="263" t="s">
        <v>4120</v>
      </c>
      <c r="U572" s="263" t="s">
        <v>4120</v>
      </c>
      <c r="V572" s="263" t="s">
        <v>4120</v>
      </c>
      <c r="W572" s="263" t="s">
        <v>4120</v>
      </c>
      <c r="X572" s="263" t="s">
        <v>4120</v>
      </c>
      <c r="Y572" s="263" t="s">
        <v>4120</v>
      </c>
      <c r="Z572" s="263" t="s">
        <v>4120</v>
      </c>
      <c r="AA572" s="263" t="s">
        <v>4120</v>
      </c>
    </row>
    <row r="573" spans="1:27" x14ac:dyDescent="0.3">
      <c r="A573" s="263">
        <v>520584</v>
      </c>
      <c r="B573" s="268" t="s">
        <v>918</v>
      </c>
      <c r="C573" s="263" t="s">
        <v>4120</v>
      </c>
      <c r="D573" s="263" t="s">
        <v>4120</v>
      </c>
      <c r="E573" s="263" t="s">
        <v>4120</v>
      </c>
      <c r="F573" s="263" t="s">
        <v>4120</v>
      </c>
      <c r="G573" s="263" t="s">
        <v>4120</v>
      </c>
      <c r="H573" s="263" t="s">
        <v>4120</v>
      </c>
      <c r="I573" s="263" t="s">
        <v>4120</v>
      </c>
      <c r="J573" s="263" t="s">
        <v>4120</v>
      </c>
      <c r="K573" s="263" t="s">
        <v>4120</v>
      </c>
      <c r="L573" s="263" t="s">
        <v>4120</v>
      </c>
      <c r="M573" s="263" t="s">
        <v>4120</v>
      </c>
      <c r="N573" s="263" t="s">
        <v>4120</v>
      </c>
      <c r="O573" s="263" t="s">
        <v>4120</v>
      </c>
      <c r="P573" s="263" t="s">
        <v>4120</v>
      </c>
      <c r="Q573" s="263" t="s">
        <v>4120</v>
      </c>
      <c r="R573" s="263" t="s">
        <v>4120</v>
      </c>
      <c r="S573" s="263" t="s">
        <v>4120</v>
      </c>
      <c r="T573" s="263" t="s">
        <v>4120</v>
      </c>
      <c r="U573" s="263" t="s">
        <v>4120</v>
      </c>
      <c r="V573" s="263" t="s">
        <v>4120</v>
      </c>
      <c r="W573" s="263" t="s">
        <v>4120</v>
      </c>
      <c r="X573" s="263" t="s">
        <v>4120</v>
      </c>
      <c r="Y573" s="263" t="s">
        <v>4120</v>
      </c>
      <c r="Z573" s="263" t="s">
        <v>4120</v>
      </c>
      <c r="AA573" s="263" t="s">
        <v>4120</v>
      </c>
    </row>
    <row r="574" spans="1:27" x14ac:dyDescent="0.3">
      <c r="A574" s="263">
        <v>520621</v>
      </c>
      <c r="B574" s="268" t="s">
        <v>918</v>
      </c>
      <c r="C574" s="263" t="s">
        <v>4120</v>
      </c>
      <c r="D574" s="263" t="s">
        <v>4120</v>
      </c>
      <c r="E574" s="263" t="s">
        <v>4120</v>
      </c>
      <c r="F574" s="263" t="s">
        <v>4120</v>
      </c>
      <c r="G574" s="263" t="s">
        <v>4120</v>
      </c>
      <c r="H574" s="263" t="s">
        <v>4120</v>
      </c>
      <c r="I574" s="263" t="s">
        <v>4120</v>
      </c>
      <c r="J574" s="263" t="s">
        <v>4120</v>
      </c>
      <c r="K574" s="263" t="s">
        <v>4120</v>
      </c>
      <c r="L574" s="263" t="s">
        <v>4120</v>
      </c>
      <c r="M574" s="263" t="s">
        <v>4120</v>
      </c>
      <c r="N574" s="263" t="s">
        <v>4120</v>
      </c>
      <c r="O574" s="263" t="s">
        <v>4120</v>
      </c>
      <c r="P574" s="263" t="s">
        <v>4120</v>
      </c>
      <c r="Q574" s="263" t="s">
        <v>4120</v>
      </c>
      <c r="R574" s="263" t="s">
        <v>4120</v>
      </c>
      <c r="S574" s="263" t="s">
        <v>4120</v>
      </c>
      <c r="T574" s="263" t="s">
        <v>4120</v>
      </c>
      <c r="U574" s="263" t="s">
        <v>4120</v>
      </c>
      <c r="V574" s="263" t="s">
        <v>4120</v>
      </c>
      <c r="W574" s="263" t="s">
        <v>4120</v>
      </c>
      <c r="X574" s="263" t="s">
        <v>4120</v>
      </c>
      <c r="Y574" s="263" t="s">
        <v>4120</v>
      </c>
      <c r="Z574" s="263" t="s">
        <v>4120</v>
      </c>
      <c r="AA574" s="263" t="s">
        <v>4120</v>
      </c>
    </row>
    <row r="575" spans="1:27" x14ac:dyDescent="0.3">
      <c r="A575" s="263">
        <v>520627</v>
      </c>
      <c r="B575" s="268" t="s">
        <v>918</v>
      </c>
      <c r="C575" s="263" t="s">
        <v>4120</v>
      </c>
      <c r="D575" s="263" t="s">
        <v>4120</v>
      </c>
      <c r="E575" s="263" t="s">
        <v>4120</v>
      </c>
      <c r="F575" s="263" t="s">
        <v>4120</v>
      </c>
      <c r="G575" s="263" t="s">
        <v>4120</v>
      </c>
      <c r="H575" s="263" t="s">
        <v>4120</v>
      </c>
      <c r="I575" s="263" t="s">
        <v>4120</v>
      </c>
      <c r="J575" s="263" t="s">
        <v>4120</v>
      </c>
      <c r="K575" s="263" t="s">
        <v>4120</v>
      </c>
      <c r="L575" s="263" t="s">
        <v>4120</v>
      </c>
      <c r="M575" s="263" t="s">
        <v>4120</v>
      </c>
      <c r="N575" s="263" t="s">
        <v>4120</v>
      </c>
      <c r="O575" s="263" t="s">
        <v>4120</v>
      </c>
      <c r="P575" s="263" t="s">
        <v>4120</v>
      </c>
      <c r="Q575" s="263" t="s">
        <v>4120</v>
      </c>
      <c r="R575" s="263" t="s">
        <v>4120</v>
      </c>
      <c r="S575" s="263" t="s">
        <v>4120</v>
      </c>
      <c r="T575" s="263" t="s">
        <v>4120</v>
      </c>
      <c r="U575" s="263" t="s">
        <v>4120</v>
      </c>
      <c r="V575" s="263" t="s">
        <v>4120</v>
      </c>
      <c r="W575" s="263" t="s">
        <v>4120</v>
      </c>
      <c r="X575" s="263" t="s">
        <v>4120</v>
      </c>
      <c r="Y575" s="263" t="s">
        <v>4120</v>
      </c>
      <c r="Z575" s="263" t="s">
        <v>4120</v>
      </c>
      <c r="AA575" s="263" t="s">
        <v>4120</v>
      </c>
    </row>
    <row r="576" spans="1:27" x14ac:dyDescent="0.3">
      <c r="A576" s="263">
        <v>520638</v>
      </c>
      <c r="B576" s="268" t="s">
        <v>918</v>
      </c>
      <c r="C576" s="263" t="s">
        <v>4120</v>
      </c>
      <c r="D576" s="263" t="s">
        <v>4120</v>
      </c>
      <c r="E576" s="263" t="s">
        <v>4120</v>
      </c>
      <c r="F576" s="263" t="s">
        <v>4120</v>
      </c>
      <c r="G576" s="263" t="s">
        <v>4120</v>
      </c>
      <c r="H576" s="263" t="s">
        <v>4120</v>
      </c>
      <c r="I576" s="263" t="s">
        <v>4120</v>
      </c>
      <c r="J576" s="263" t="s">
        <v>4120</v>
      </c>
      <c r="K576" s="263" t="s">
        <v>4120</v>
      </c>
      <c r="L576" s="263" t="s">
        <v>4120</v>
      </c>
      <c r="M576" s="263" t="s">
        <v>4120</v>
      </c>
      <c r="N576" s="263" t="s">
        <v>4120</v>
      </c>
      <c r="O576" s="263" t="s">
        <v>4120</v>
      </c>
      <c r="P576" s="263" t="s">
        <v>4120</v>
      </c>
      <c r="Q576" s="263" t="s">
        <v>4120</v>
      </c>
      <c r="R576" s="263" t="s">
        <v>4120</v>
      </c>
      <c r="S576" s="263" t="s">
        <v>4120</v>
      </c>
      <c r="T576" s="263" t="s">
        <v>4120</v>
      </c>
      <c r="U576" s="263" t="s">
        <v>4120</v>
      </c>
      <c r="V576" s="263" t="s">
        <v>4120</v>
      </c>
      <c r="W576" s="263" t="s">
        <v>4120</v>
      </c>
      <c r="X576" s="263" t="s">
        <v>4120</v>
      </c>
      <c r="Y576" s="263" t="s">
        <v>4120</v>
      </c>
      <c r="Z576" s="263" t="s">
        <v>4120</v>
      </c>
      <c r="AA576" s="263" t="s">
        <v>4120</v>
      </c>
    </row>
    <row r="577" spans="1:27" x14ac:dyDescent="0.3">
      <c r="A577" s="263">
        <v>520645</v>
      </c>
      <c r="B577" s="268" t="s">
        <v>918</v>
      </c>
      <c r="C577" s="263" t="s">
        <v>4120</v>
      </c>
      <c r="D577" s="263" t="s">
        <v>4120</v>
      </c>
      <c r="E577" s="263" t="s">
        <v>4120</v>
      </c>
      <c r="F577" s="263" t="s">
        <v>4120</v>
      </c>
      <c r="G577" s="263" t="s">
        <v>4120</v>
      </c>
      <c r="H577" s="263" t="s">
        <v>4120</v>
      </c>
      <c r="I577" s="263" t="s">
        <v>4120</v>
      </c>
      <c r="J577" s="263" t="s">
        <v>4120</v>
      </c>
      <c r="K577" s="263" t="s">
        <v>4120</v>
      </c>
      <c r="L577" s="263" t="s">
        <v>4120</v>
      </c>
      <c r="M577" s="263" t="s">
        <v>4120</v>
      </c>
      <c r="N577" s="263" t="s">
        <v>4120</v>
      </c>
      <c r="O577" s="263" t="s">
        <v>4120</v>
      </c>
      <c r="P577" s="263" t="s">
        <v>4120</v>
      </c>
      <c r="Q577" s="263" t="s">
        <v>4120</v>
      </c>
      <c r="R577" s="263" t="s">
        <v>4120</v>
      </c>
      <c r="S577" s="263" t="s">
        <v>4120</v>
      </c>
      <c r="T577" s="263" t="s">
        <v>4120</v>
      </c>
      <c r="U577" s="263" t="s">
        <v>4120</v>
      </c>
      <c r="V577" s="263" t="s">
        <v>4120</v>
      </c>
      <c r="W577" s="263" t="s">
        <v>4120</v>
      </c>
      <c r="X577" s="263" t="s">
        <v>4120</v>
      </c>
      <c r="Y577" s="263" t="s">
        <v>4120</v>
      </c>
      <c r="Z577" s="263" t="s">
        <v>4120</v>
      </c>
      <c r="AA577" s="263" t="s">
        <v>4120</v>
      </c>
    </row>
    <row r="578" spans="1:27" x14ac:dyDescent="0.3">
      <c r="A578" s="263">
        <v>520751</v>
      </c>
      <c r="B578" s="268" t="s">
        <v>918</v>
      </c>
      <c r="C578" s="263" t="s">
        <v>4120</v>
      </c>
      <c r="D578" s="263" t="s">
        <v>4120</v>
      </c>
      <c r="E578" s="263" t="s">
        <v>4120</v>
      </c>
      <c r="F578" s="263" t="s">
        <v>4120</v>
      </c>
      <c r="G578" s="263" t="s">
        <v>4120</v>
      </c>
      <c r="H578" s="263" t="s">
        <v>4120</v>
      </c>
      <c r="I578" s="263" t="s">
        <v>4120</v>
      </c>
      <c r="J578" s="263" t="s">
        <v>4120</v>
      </c>
      <c r="K578" s="263" t="s">
        <v>4120</v>
      </c>
      <c r="L578" s="263" t="s">
        <v>4120</v>
      </c>
      <c r="M578" s="263" t="s">
        <v>4120</v>
      </c>
      <c r="N578" s="263" t="s">
        <v>4120</v>
      </c>
      <c r="O578" s="263" t="s">
        <v>4120</v>
      </c>
      <c r="P578" s="263" t="s">
        <v>4120</v>
      </c>
      <c r="Q578" s="263" t="s">
        <v>4120</v>
      </c>
      <c r="R578" s="263" t="s">
        <v>4120</v>
      </c>
      <c r="S578" s="263" t="s">
        <v>4120</v>
      </c>
      <c r="T578" s="263" t="s">
        <v>4120</v>
      </c>
      <c r="U578" s="263" t="s">
        <v>4120</v>
      </c>
      <c r="V578" s="263" t="s">
        <v>4120</v>
      </c>
      <c r="W578" s="263" t="s">
        <v>4120</v>
      </c>
      <c r="X578" s="263" t="s">
        <v>4120</v>
      </c>
      <c r="Y578" s="263" t="s">
        <v>4120</v>
      </c>
      <c r="Z578" s="263" t="s">
        <v>4120</v>
      </c>
      <c r="AA578" s="263" t="s">
        <v>4120</v>
      </c>
    </row>
    <row r="579" spans="1:27" x14ac:dyDescent="0.3">
      <c r="A579" s="263">
        <v>520777</v>
      </c>
      <c r="B579" s="268" t="s">
        <v>918</v>
      </c>
      <c r="C579" s="263" t="s">
        <v>4120</v>
      </c>
      <c r="D579" s="263" t="s">
        <v>4120</v>
      </c>
      <c r="E579" s="263" t="s">
        <v>4120</v>
      </c>
      <c r="F579" s="263" t="s">
        <v>4120</v>
      </c>
      <c r="G579" s="263" t="s">
        <v>4120</v>
      </c>
      <c r="H579" s="263" t="s">
        <v>4120</v>
      </c>
      <c r="I579" s="263" t="s">
        <v>4120</v>
      </c>
      <c r="J579" s="263" t="s">
        <v>4120</v>
      </c>
      <c r="K579" s="263" t="s">
        <v>4120</v>
      </c>
      <c r="L579" s="263" t="s">
        <v>4120</v>
      </c>
      <c r="M579" s="263" t="s">
        <v>4120</v>
      </c>
      <c r="N579" s="263" t="s">
        <v>4120</v>
      </c>
      <c r="O579" s="263" t="s">
        <v>4120</v>
      </c>
      <c r="P579" s="263" t="s">
        <v>4120</v>
      </c>
      <c r="Q579" s="263" t="s">
        <v>4120</v>
      </c>
      <c r="R579" s="263" t="s">
        <v>4120</v>
      </c>
      <c r="S579" s="263" t="s">
        <v>4120</v>
      </c>
      <c r="T579" s="263" t="s">
        <v>4120</v>
      </c>
      <c r="U579" s="263" t="s">
        <v>4120</v>
      </c>
      <c r="V579" s="263" t="s">
        <v>4120</v>
      </c>
      <c r="W579" s="263" t="s">
        <v>4120</v>
      </c>
      <c r="X579" s="263" t="s">
        <v>4120</v>
      </c>
      <c r="Y579" s="263" t="s">
        <v>4120</v>
      </c>
      <c r="Z579" s="263" t="s">
        <v>4120</v>
      </c>
      <c r="AA579" s="263" t="s">
        <v>4120</v>
      </c>
    </row>
    <row r="580" spans="1:27" x14ac:dyDescent="0.3">
      <c r="A580" s="263">
        <v>520793</v>
      </c>
      <c r="B580" s="268" t="s">
        <v>918</v>
      </c>
      <c r="C580" s="263" t="s">
        <v>4120</v>
      </c>
      <c r="D580" s="263" t="s">
        <v>4120</v>
      </c>
      <c r="E580" s="263" t="s">
        <v>4120</v>
      </c>
      <c r="F580" s="263" t="s">
        <v>4120</v>
      </c>
      <c r="G580" s="263" t="s">
        <v>4120</v>
      </c>
      <c r="H580" s="263" t="s">
        <v>4120</v>
      </c>
      <c r="I580" s="263" t="s">
        <v>4120</v>
      </c>
      <c r="J580" s="263" t="s">
        <v>4120</v>
      </c>
      <c r="K580" s="263" t="s">
        <v>4120</v>
      </c>
      <c r="L580" s="263" t="s">
        <v>4120</v>
      </c>
      <c r="M580" s="263" t="s">
        <v>4120</v>
      </c>
      <c r="N580" s="263" t="s">
        <v>4120</v>
      </c>
      <c r="O580" s="263" t="s">
        <v>4120</v>
      </c>
      <c r="P580" s="263" t="s">
        <v>4120</v>
      </c>
      <c r="Q580" s="263" t="s">
        <v>4120</v>
      </c>
      <c r="R580" s="263" t="s">
        <v>4120</v>
      </c>
      <c r="S580" s="263" t="s">
        <v>4120</v>
      </c>
      <c r="T580" s="263" t="s">
        <v>4120</v>
      </c>
      <c r="U580" s="263" t="s">
        <v>4120</v>
      </c>
      <c r="V580" s="263" t="s">
        <v>4120</v>
      </c>
      <c r="W580" s="263" t="s">
        <v>4120</v>
      </c>
      <c r="X580" s="263" t="s">
        <v>4120</v>
      </c>
      <c r="Y580" s="263" t="s">
        <v>4120</v>
      </c>
      <c r="Z580" s="263" t="s">
        <v>4120</v>
      </c>
      <c r="AA580" s="263" t="s">
        <v>4120</v>
      </c>
    </row>
    <row r="581" spans="1:27" x14ac:dyDescent="0.3">
      <c r="A581" s="263">
        <v>520800</v>
      </c>
      <c r="B581" s="268" t="s">
        <v>918</v>
      </c>
      <c r="C581" s="263" t="s">
        <v>4120</v>
      </c>
      <c r="D581" s="263" t="s">
        <v>4120</v>
      </c>
      <c r="E581" s="263" t="s">
        <v>4120</v>
      </c>
      <c r="F581" s="263" t="s">
        <v>4120</v>
      </c>
      <c r="G581" s="263" t="s">
        <v>4120</v>
      </c>
      <c r="H581" s="263" t="s">
        <v>4120</v>
      </c>
      <c r="I581" s="263" t="s">
        <v>4120</v>
      </c>
      <c r="J581" s="263" t="s">
        <v>4120</v>
      </c>
      <c r="K581" s="263" t="s">
        <v>4120</v>
      </c>
      <c r="L581" s="263" t="s">
        <v>4120</v>
      </c>
      <c r="M581" s="263" t="s">
        <v>4120</v>
      </c>
      <c r="N581" s="263" t="s">
        <v>4120</v>
      </c>
      <c r="O581" s="263" t="s">
        <v>4120</v>
      </c>
      <c r="P581" s="263" t="s">
        <v>4120</v>
      </c>
      <c r="Q581" s="263" t="s">
        <v>4120</v>
      </c>
      <c r="R581" s="263" t="s">
        <v>4120</v>
      </c>
      <c r="S581" s="263" t="s">
        <v>4120</v>
      </c>
      <c r="T581" s="263" t="s">
        <v>4120</v>
      </c>
      <c r="U581" s="263" t="s">
        <v>4120</v>
      </c>
      <c r="V581" s="263" t="s">
        <v>4120</v>
      </c>
      <c r="W581" s="263" t="s">
        <v>4120</v>
      </c>
      <c r="X581" s="263" t="s">
        <v>4120</v>
      </c>
      <c r="Y581" s="263" t="s">
        <v>4120</v>
      </c>
      <c r="Z581" s="263" t="s">
        <v>4120</v>
      </c>
      <c r="AA581" s="263" t="s">
        <v>4120</v>
      </c>
    </row>
    <row r="582" spans="1:27" x14ac:dyDescent="0.3">
      <c r="A582" s="263">
        <v>520818</v>
      </c>
      <c r="B582" s="268" t="s">
        <v>918</v>
      </c>
      <c r="C582" s="263" t="s">
        <v>4120</v>
      </c>
      <c r="D582" s="263" t="s">
        <v>4120</v>
      </c>
      <c r="E582" s="263" t="s">
        <v>4120</v>
      </c>
      <c r="F582" s="263" t="s">
        <v>4120</v>
      </c>
      <c r="G582" s="263" t="s">
        <v>4120</v>
      </c>
      <c r="H582" s="263" t="s">
        <v>4120</v>
      </c>
      <c r="I582" s="263" t="s">
        <v>4120</v>
      </c>
      <c r="J582" s="263" t="s">
        <v>4120</v>
      </c>
      <c r="K582" s="263" t="s">
        <v>4120</v>
      </c>
      <c r="L582" s="263" t="s">
        <v>4120</v>
      </c>
      <c r="M582" s="263" t="s">
        <v>4120</v>
      </c>
      <c r="N582" s="263" t="s">
        <v>4120</v>
      </c>
      <c r="O582" s="263" t="s">
        <v>4120</v>
      </c>
      <c r="P582" s="263" t="s">
        <v>4120</v>
      </c>
      <c r="Q582" s="263" t="s">
        <v>4120</v>
      </c>
      <c r="R582" s="263" t="s">
        <v>4120</v>
      </c>
      <c r="S582" s="263" t="s">
        <v>4120</v>
      </c>
      <c r="T582" s="263" t="s">
        <v>4120</v>
      </c>
      <c r="U582" s="263" t="s">
        <v>4120</v>
      </c>
      <c r="V582" s="263" t="s">
        <v>4120</v>
      </c>
      <c r="W582" s="263" t="s">
        <v>4120</v>
      </c>
      <c r="X582" s="263" t="s">
        <v>4120</v>
      </c>
      <c r="Y582" s="263" t="s">
        <v>4120</v>
      </c>
      <c r="Z582" s="263" t="s">
        <v>4120</v>
      </c>
      <c r="AA582" s="263" t="s">
        <v>4120</v>
      </c>
    </row>
    <row r="583" spans="1:27" x14ac:dyDescent="0.3">
      <c r="A583" s="263">
        <v>520828</v>
      </c>
      <c r="B583" s="268" t="s">
        <v>918</v>
      </c>
      <c r="C583" s="263" t="s">
        <v>4120</v>
      </c>
      <c r="D583" s="263" t="s">
        <v>4120</v>
      </c>
      <c r="E583" s="263" t="s">
        <v>4120</v>
      </c>
      <c r="F583" s="263" t="s">
        <v>4120</v>
      </c>
      <c r="G583" s="263" t="s">
        <v>4120</v>
      </c>
      <c r="H583" s="263" t="s">
        <v>4120</v>
      </c>
      <c r="I583" s="263" t="s">
        <v>4120</v>
      </c>
      <c r="J583" s="263" t="s">
        <v>4120</v>
      </c>
      <c r="K583" s="263" t="s">
        <v>4120</v>
      </c>
      <c r="L583" s="263" t="s">
        <v>4120</v>
      </c>
      <c r="M583" s="263" t="s">
        <v>4120</v>
      </c>
      <c r="N583" s="263" t="s">
        <v>4120</v>
      </c>
      <c r="O583" s="263" t="s">
        <v>4120</v>
      </c>
      <c r="P583" s="263" t="s">
        <v>4120</v>
      </c>
      <c r="Q583" s="263" t="s">
        <v>4120</v>
      </c>
      <c r="R583" s="263" t="s">
        <v>4120</v>
      </c>
      <c r="S583" s="263" t="s">
        <v>4120</v>
      </c>
      <c r="T583" s="263" t="s">
        <v>4120</v>
      </c>
      <c r="U583" s="263" t="s">
        <v>4120</v>
      </c>
      <c r="V583" s="263" t="s">
        <v>4120</v>
      </c>
      <c r="W583" s="263" t="s">
        <v>4120</v>
      </c>
      <c r="X583" s="263" t="s">
        <v>4120</v>
      </c>
      <c r="Y583" s="263" t="s">
        <v>4120</v>
      </c>
      <c r="Z583" s="263" t="s">
        <v>4120</v>
      </c>
      <c r="AA583" s="263" t="s">
        <v>4120</v>
      </c>
    </row>
    <row r="584" spans="1:27" x14ac:dyDescent="0.3">
      <c r="A584" s="263">
        <v>520845</v>
      </c>
      <c r="B584" s="268" t="s">
        <v>918</v>
      </c>
      <c r="C584" s="263" t="s">
        <v>4120</v>
      </c>
      <c r="D584" s="263" t="s">
        <v>4120</v>
      </c>
      <c r="E584" s="263" t="s">
        <v>4120</v>
      </c>
      <c r="F584" s="263" t="s">
        <v>4120</v>
      </c>
      <c r="G584" s="263" t="s">
        <v>4120</v>
      </c>
      <c r="H584" s="263" t="s">
        <v>4120</v>
      </c>
      <c r="I584" s="263" t="s">
        <v>4120</v>
      </c>
      <c r="J584" s="263" t="s">
        <v>4120</v>
      </c>
      <c r="K584" s="263" t="s">
        <v>4120</v>
      </c>
      <c r="L584" s="263" t="s">
        <v>4120</v>
      </c>
      <c r="M584" s="263" t="s">
        <v>4120</v>
      </c>
      <c r="N584" s="263" t="s">
        <v>4120</v>
      </c>
      <c r="O584" s="263" t="s">
        <v>4120</v>
      </c>
      <c r="P584" s="263" t="s">
        <v>4120</v>
      </c>
      <c r="Q584" s="263" t="s">
        <v>4120</v>
      </c>
      <c r="R584" s="263" t="s">
        <v>4120</v>
      </c>
      <c r="S584" s="263" t="s">
        <v>4120</v>
      </c>
      <c r="T584" s="263" t="s">
        <v>4120</v>
      </c>
      <c r="U584" s="263" t="s">
        <v>4120</v>
      </c>
      <c r="V584" s="263" t="s">
        <v>4120</v>
      </c>
      <c r="W584" s="263" t="s">
        <v>4120</v>
      </c>
      <c r="X584" s="263" t="s">
        <v>4120</v>
      </c>
      <c r="Y584" s="263" t="s">
        <v>4120</v>
      </c>
      <c r="Z584" s="263" t="s">
        <v>4120</v>
      </c>
      <c r="AA584" s="263" t="s">
        <v>4120</v>
      </c>
    </row>
    <row r="585" spans="1:27" x14ac:dyDescent="0.3">
      <c r="A585" s="263">
        <v>520952</v>
      </c>
      <c r="B585" s="268" t="s">
        <v>918</v>
      </c>
      <c r="C585" s="263" t="s">
        <v>4120</v>
      </c>
      <c r="D585" s="263" t="s">
        <v>4120</v>
      </c>
      <c r="E585" s="263" t="s">
        <v>4120</v>
      </c>
      <c r="F585" s="263" t="s">
        <v>4120</v>
      </c>
      <c r="G585" s="263" t="s">
        <v>4120</v>
      </c>
      <c r="H585" s="263" t="s">
        <v>4120</v>
      </c>
      <c r="I585" s="263" t="s">
        <v>4120</v>
      </c>
      <c r="J585" s="263" t="s">
        <v>4120</v>
      </c>
      <c r="K585" s="263" t="s">
        <v>4120</v>
      </c>
      <c r="L585" s="263" t="s">
        <v>4120</v>
      </c>
      <c r="M585" s="263" t="s">
        <v>4120</v>
      </c>
      <c r="N585" s="263" t="s">
        <v>4120</v>
      </c>
      <c r="O585" s="263" t="s">
        <v>4120</v>
      </c>
      <c r="P585" s="263" t="s">
        <v>4120</v>
      </c>
      <c r="Q585" s="263" t="s">
        <v>4120</v>
      </c>
      <c r="R585" s="263" t="s">
        <v>4120</v>
      </c>
      <c r="S585" s="263" t="s">
        <v>4120</v>
      </c>
      <c r="T585" s="263" t="s">
        <v>4120</v>
      </c>
      <c r="U585" s="263" t="s">
        <v>4120</v>
      </c>
      <c r="V585" s="263" t="s">
        <v>4120</v>
      </c>
      <c r="W585" s="263" t="s">
        <v>4120</v>
      </c>
      <c r="X585" s="263" t="s">
        <v>4120</v>
      </c>
      <c r="Y585" s="263" t="s">
        <v>4120</v>
      </c>
      <c r="Z585" s="263" t="s">
        <v>4120</v>
      </c>
      <c r="AA585" s="263" t="s">
        <v>4120</v>
      </c>
    </row>
    <row r="586" spans="1:27" x14ac:dyDescent="0.3">
      <c r="A586" s="263">
        <v>520983</v>
      </c>
      <c r="B586" s="268" t="s">
        <v>918</v>
      </c>
      <c r="C586" s="263" t="s">
        <v>4120</v>
      </c>
      <c r="D586" s="263" t="s">
        <v>4120</v>
      </c>
      <c r="E586" s="263" t="s">
        <v>4120</v>
      </c>
      <c r="F586" s="263" t="s">
        <v>4120</v>
      </c>
      <c r="G586" s="263" t="s">
        <v>4120</v>
      </c>
      <c r="H586" s="263" t="s">
        <v>4120</v>
      </c>
      <c r="I586" s="263" t="s">
        <v>4120</v>
      </c>
      <c r="J586" s="263" t="s">
        <v>4120</v>
      </c>
      <c r="K586" s="263" t="s">
        <v>4120</v>
      </c>
      <c r="L586" s="263" t="s">
        <v>4120</v>
      </c>
      <c r="M586" s="263" t="s">
        <v>4120</v>
      </c>
      <c r="N586" s="263" t="s">
        <v>4120</v>
      </c>
      <c r="O586" s="263" t="s">
        <v>4120</v>
      </c>
      <c r="P586" s="263" t="s">
        <v>4120</v>
      </c>
      <c r="Q586" s="263" t="s">
        <v>4120</v>
      </c>
      <c r="R586" s="263" t="s">
        <v>4120</v>
      </c>
      <c r="S586" s="263" t="s">
        <v>4120</v>
      </c>
      <c r="T586" s="263" t="s">
        <v>4120</v>
      </c>
      <c r="U586" s="263" t="s">
        <v>4120</v>
      </c>
      <c r="V586" s="263" t="s">
        <v>4120</v>
      </c>
      <c r="W586" s="263" t="s">
        <v>4120</v>
      </c>
      <c r="X586" s="263" t="s">
        <v>4120</v>
      </c>
      <c r="Y586" s="263" t="s">
        <v>4120</v>
      </c>
      <c r="Z586" s="263" t="s">
        <v>4120</v>
      </c>
      <c r="AA586" s="263" t="s">
        <v>4120</v>
      </c>
    </row>
    <row r="587" spans="1:27" x14ac:dyDescent="0.3">
      <c r="A587" s="263">
        <v>520987</v>
      </c>
      <c r="B587" s="268" t="s">
        <v>918</v>
      </c>
      <c r="C587" s="263" t="s">
        <v>4120</v>
      </c>
      <c r="D587" s="263" t="s">
        <v>4120</v>
      </c>
      <c r="E587" s="263" t="s">
        <v>4120</v>
      </c>
      <c r="F587" s="263" t="s">
        <v>4120</v>
      </c>
      <c r="G587" s="263" t="s">
        <v>4120</v>
      </c>
      <c r="H587" s="263" t="s">
        <v>4120</v>
      </c>
      <c r="I587" s="263" t="s">
        <v>4120</v>
      </c>
      <c r="J587" s="263" t="s">
        <v>4120</v>
      </c>
      <c r="K587" s="263" t="s">
        <v>4120</v>
      </c>
      <c r="L587" s="263" t="s">
        <v>4120</v>
      </c>
      <c r="M587" s="263" t="s">
        <v>4120</v>
      </c>
      <c r="N587" s="263" t="s">
        <v>4120</v>
      </c>
      <c r="O587" s="263" t="s">
        <v>4120</v>
      </c>
      <c r="P587" s="263" t="s">
        <v>4120</v>
      </c>
      <c r="Q587" s="263" t="s">
        <v>4120</v>
      </c>
      <c r="R587" s="263" t="s">
        <v>4120</v>
      </c>
      <c r="S587" s="263" t="s">
        <v>4120</v>
      </c>
      <c r="T587" s="263" t="s">
        <v>4120</v>
      </c>
      <c r="U587" s="263" t="s">
        <v>4120</v>
      </c>
      <c r="V587" s="263" t="s">
        <v>4120</v>
      </c>
      <c r="W587" s="263" t="s">
        <v>4120</v>
      </c>
      <c r="X587" s="263" t="s">
        <v>4120</v>
      </c>
      <c r="Y587" s="263" t="s">
        <v>4120</v>
      </c>
      <c r="Z587" s="263" t="s">
        <v>4120</v>
      </c>
      <c r="AA587" s="263" t="s">
        <v>4120</v>
      </c>
    </row>
    <row r="588" spans="1:27" x14ac:dyDescent="0.3">
      <c r="A588" s="263">
        <v>520994</v>
      </c>
      <c r="B588" s="268" t="s">
        <v>918</v>
      </c>
      <c r="C588" s="263" t="s">
        <v>4120</v>
      </c>
      <c r="D588" s="263" t="s">
        <v>4120</v>
      </c>
      <c r="E588" s="263" t="s">
        <v>4120</v>
      </c>
      <c r="F588" s="263" t="s">
        <v>4120</v>
      </c>
      <c r="G588" s="263" t="s">
        <v>4120</v>
      </c>
      <c r="H588" s="263" t="s">
        <v>4120</v>
      </c>
      <c r="I588" s="263" t="s">
        <v>4120</v>
      </c>
      <c r="J588" s="263" t="s">
        <v>4120</v>
      </c>
      <c r="K588" s="263" t="s">
        <v>4120</v>
      </c>
      <c r="L588" s="263" t="s">
        <v>4120</v>
      </c>
      <c r="M588" s="263" t="s">
        <v>4120</v>
      </c>
      <c r="N588" s="263" t="s">
        <v>4120</v>
      </c>
      <c r="O588" s="263" t="s">
        <v>4120</v>
      </c>
      <c r="P588" s="263" t="s">
        <v>4120</v>
      </c>
      <c r="Q588" s="263" t="s">
        <v>4120</v>
      </c>
      <c r="R588" s="263" t="s">
        <v>4120</v>
      </c>
      <c r="S588" s="263" t="s">
        <v>4120</v>
      </c>
      <c r="T588" s="263" t="s">
        <v>4120</v>
      </c>
      <c r="U588" s="263" t="s">
        <v>4120</v>
      </c>
      <c r="V588" s="263" t="s">
        <v>4120</v>
      </c>
      <c r="W588" s="263" t="s">
        <v>4120</v>
      </c>
      <c r="X588" s="263" t="s">
        <v>4120</v>
      </c>
      <c r="Y588" s="263" t="s">
        <v>4120</v>
      </c>
      <c r="Z588" s="263" t="s">
        <v>4120</v>
      </c>
      <c r="AA588" s="263" t="s">
        <v>4120</v>
      </c>
    </row>
    <row r="589" spans="1:27" x14ac:dyDescent="0.3">
      <c r="A589" s="263">
        <v>521004</v>
      </c>
      <c r="B589" s="268" t="s">
        <v>918</v>
      </c>
      <c r="C589" s="263" t="s">
        <v>4120</v>
      </c>
      <c r="D589" s="263" t="s">
        <v>4120</v>
      </c>
      <c r="E589" s="263" t="s">
        <v>4120</v>
      </c>
      <c r="F589" s="263" t="s">
        <v>4120</v>
      </c>
      <c r="G589" s="263" t="s">
        <v>4120</v>
      </c>
      <c r="H589" s="263" t="s">
        <v>4120</v>
      </c>
      <c r="I589" s="263" t="s">
        <v>4120</v>
      </c>
      <c r="J589" s="263" t="s">
        <v>4120</v>
      </c>
      <c r="K589" s="263" t="s">
        <v>4120</v>
      </c>
      <c r="L589" s="263" t="s">
        <v>4120</v>
      </c>
      <c r="M589" s="263" t="s">
        <v>4120</v>
      </c>
      <c r="N589" s="263" t="s">
        <v>4120</v>
      </c>
      <c r="O589" s="263" t="s">
        <v>4120</v>
      </c>
      <c r="P589" s="263" t="s">
        <v>4120</v>
      </c>
      <c r="Q589" s="263" t="s">
        <v>4120</v>
      </c>
      <c r="R589" s="263" t="s">
        <v>4120</v>
      </c>
      <c r="S589" s="263" t="s">
        <v>4120</v>
      </c>
      <c r="T589" s="263" t="s">
        <v>4120</v>
      </c>
      <c r="U589" s="263" t="s">
        <v>4120</v>
      </c>
      <c r="V589" s="263" t="s">
        <v>4120</v>
      </c>
      <c r="W589" s="263" t="s">
        <v>4120</v>
      </c>
      <c r="X589" s="263" t="s">
        <v>4120</v>
      </c>
      <c r="Y589" s="263" t="s">
        <v>4120</v>
      </c>
      <c r="Z589" s="263" t="s">
        <v>4120</v>
      </c>
      <c r="AA589" s="263" t="s">
        <v>4120</v>
      </c>
    </row>
    <row r="590" spans="1:27" x14ac:dyDescent="0.3">
      <c r="A590" s="263">
        <v>521014</v>
      </c>
      <c r="B590" s="268" t="s">
        <v>918</v>
      </c>
      <c r="C590" s="263" t="s">
        <v>4120</v>
      </c>
      <c r="D590" s="263" t="s">
        <v>4120</v>
      </c>
      <c r="E590" s="263" t="s">
        <v>4120</v>
      </c>
      <c r="F590" s="263" t="s">
        <v>4120</v>
      </c>
      <c r="G590" s="263" t="s">
        <v>4120</v>
      </c>
      <c r="H590" s="263" t="s">
        <v>4120</v>
      </c>
      <c r="I590" s="263" t="s">
        <v>4120</v>
      </c>
      <c r="J590" s="263" t="s">
        <v>4120</v>
      </c>
      <c r="K590" s="263" t="s">
        <v>4120</v>
      </c>
      <c r="L590" s="263" t="s">
        <v>4120</v>
      </c>
      <c r="M590" s="263" t="s">
        <v>4120</v>
      </c>
      <c r="N590" s="263" t="s">
        <v>4120</v>
      </c>
      <c r="O590" s="263" t="s">
        <v>4120</v>
      </c>
      <c r="P590" s="263" t="s">
        <v>4120</v>
      </c>
      <c r="Q590" s="263" t="s">
        <v>4120</v>
      </c>
      <c r="R590" s="263" t="s">
        <v>4120</v>
      </c>
      <c r="S590" s="263" t="s">
        <v>4120</v>
      </c>
      <c r="T590" s="263" t="s">
        <v>4120</v>
      </c>
      <c r="U590" s="263" t="s">
        <v>4120</v>
      </c>
      <c r="V590" s="263" t="s">
        <v>4120</v>
      </c>
      <c r="W590" s="263" t="s">
        <v>4120</v>
      </c>
      <c r="X590" s="263" t="s">
        <v>4120</v>
      </c>
      <c r="Y590" s="263" t="s">
        <v>4120</v>
      </c>
      <c r="Z590" s="263" t="s">
        <v>4120</v>
      </c>
      <c r="AA590" s="263" t="s">
        <v>4120</v>
      </c>
    </row>
    <row r="591" spans="1:27" x14ac:dyDescent="0.3">
      <c r="A591" s="263">
        <v>521029</v>
      </c>
      <c r="B591" s="268" t="s">
        <v>918</v>
      </c>
      <c r="C591" s="263" t="s">
        <v>4120</v>
      </c>
      <c r="D591" s="263" t="s">
        <v>4120</v>
      </c>
      <c r="E591" s="263" t="s">
        <v>4120</v>
      </c>
      <c r="F591" s="263" t="s">
        <v>4120</v>
      </c>
      <c r="G591" s="263" t="s">
        <v>4120</v>
      </c>
      <c r="H591" s="263" t="s">
        <v>4120</v>
      </c>
      <c r="I591" s="263" t="s">
        <v>4120</v>
      </c>
      <c r="J591" s="263" t="s">
        <v>4120</v>
      </c>
      <c r="K591" s="263" t="s">
        <v>4120</v>
      </c>
      <c r="L591" s="263" t="s">
        <v>4120</v>
      </c>
      <c r="M591" s="263" t="s">
        <v>4120</v>
      </c>
      <c r="N591" s="263" t="s">
        <v>4120</v>
      </c>
      <c r="O591" s="263" t="s">
        <v>4120</v>
      </c>
      <c r="P591" s="263" t="s">
        <v>4120</v>
      </c>
      <c r="Q591" s="263" t="s">
        <v>4120</v>
      </c>
      <c r="R591" s="263" t="s">
        <v>4120</v>
      </c>
      <c r="S591" s="263" t="s">
        <v>4120</v>
      </c>
      <c r="T591" s="263" t="s">
        <v>4120</v>
      </c>
      <c r="U591" s="263" t="s">
        <v>4120</v>
      </c>
      <c r="V591" s="263" t="s">
        <v>4120</v>
      </c>
      <c r="W591" s="263" t="s">
        <v>4120</v>
      </c>
      <c r="X591" s="263" t="s">
        <v>4120</v>
      </c>
      <c r="Y591" s="263" t="s">
        <v>4120</v>
      </c>
      <c r="Z591" s="263" t="s">
        <v>4120</v>
      </c>
      <c r="AA591" s="263" t="s">
        <v>4120</v>
      </c>
    </row>
    <row r="592" spans="1:27" x14ac:dyDescent="0.3">
      <c r="A592" s="263">
        <v>521046</v>
      </c>
      <c r="B592" s="268" t="s">
        <v>918</v>
      </c>
      <c r="C592" s="263" t="s">
        <v>4120</v>
      </c>
      <c r="D592" s="263" t="s">
        <v>4120</v>
      </c>
      <c r="E592" s="263" t="s">
        <v>4120</v>
      </c>
      <c r="F592" s="263" t="s">
        <v>4120</v>
      </c>
      <c r="G592" s="263" t="s">
        <v>4120</v>
      </c>
      <c r="H592" s="263" t="s">
        <v>4120</v>
      </c>
      <c r="I592" s="263" t="s">
        <v>4120</v>
      </c>
      <c r="J592" s="263" t="s">
        <v>4120</v>
      </c>
      <c r="K592" s="263" t="s">
        <v>4120</v>
      </c>
      <c r="L592" s="263" t="s">
        <v>4120</v>
      </c>
      <c r="M592" s="263" t="s">
        <v>4120</v>
      </c>
      <c r="N592" s="263" t="s">
        <v>4120</v>
      </c>
      <c r="O592" s="263" t="s">
        <v>4120</v>
      </c>
      <c r="P592" s="263" t="s">
        <v>4120</v>
      </c>
      <c r="Q592" s="263" t="s">
        <v>4120</v>
      </c>
      <c r="R592" s="263" t="s">
        <v>4120</v>
      </c>
      <c r="S592" s="263" t="s">
        <v>4120</v>
      </c>
      <c r="T592" s="263" t="s">
        <v>4120</v>
      </c>
      <c r="U592" s="263" t="s">
        <v>4120</v>
      </c>
      <c r="V592" s="263" t="s">
        <v>4120</v>
      </c>
      <c r="W592" s="263" t="s">
        <v>4120</v>
      </c>
      <c r="X592" s="263" t="s">
        <v>4120</v>
      </c>
      <c r="Y592" s="263" t="s">
        <v>4120</v>
      </c>
      <c r="Z592" s="263" t="s">
        <v>4120</v>
      </c>
      <c r="AA592" s="263" t="s">
        <v>4120</v>
      </c>
    </row>
    <row r="593" spans="1:27" x14ac:dyDescent="0.3">
      <c r="A593" s="263">
        <v>521056</v>
      </c>
      <c r="B593" s="268" t="s">
        <v>918</v>
      </c>
      <c r="C593" s="263" t="s">
        <v>4120</v>
      </c>
      <c r="D593" s="263" t="s">
        <v>4120</v>
      </c>
      <c r="E593" s="263" t="s">
        <v>4120</v>
      </c>
      <c r="F593" s="263" t="s">
        <v>4120</v>
      </c>
      <c r="G593" s="263" t="s">
        <v>4120</v>
      </c>
      <c r="H593" s="263" t="s">
        <v>4120</v>
      </c>
      <c r="I593" s="263" t="s">
        <v>4120</v>
      </c>
      <c r="J593" s="263" t="s">
        <v>4120</v>
      </c>
      <c r="K593" s="263" t="s">
        <v>4120</v>
      </c>
      <c r="L593" s="263" t="s">
        <v>4120</v>
      </c>
      <c r="M593" s="263" t="s">
        <v>4120</v>
      </c>
      <c r="N593" s="263" t="s">
        <v>4120</v>
      </c>
      <c r="O593" s="263" t="s">
        <v>4120</v>
      </c>
      <c r="P593" s="263" t="s">
        <v>4120</v>
      </c>
      <c r="Q593" s="263" t="s">
        <v>4120</v>
      </c>
      <c r="R593" s="263" t="s">
        <v>4120</v>
      </c>
      <c r="S593" s="263" t="s">
        <v>4120</v>
      </c>
      <c r="T593" s="263" t="s">
        <v>4120</v>
      </c>
      <c r="U593" s="263" t="s">
        <v>4120</v>
      </c>
      <c r="V593" s="263" t="s">
        <v>4120</v>
      </c>
      <c r="W593" s="263" t="s">
        <v>4120</v>
      </c>
      <c r="X593" s="263" t="s">
        <v>4120</v>
      </c>
      <c r="Y593" s="263" t="s">
        <v>4120</v>
      </c>
      <c r="Z593" s="263" t="s">
        <v>4120</v>
      </c>
      <c r="AA593" s="263" t="s">
        <v>4120</v>
      </c>
    </row>
    <row r="594" spans="1:27" x14ac:dyDescent="0.3">
      <c r="A594" s="263">
        <v>521068</v>
      </c>
      <c r="B594" s="268" t="s">
        <v>918</v>
      </c>
      <c r="C594" s="263" t="s">
        <v>4120</v>
      </c>
      <c r="D594" s="263" t="s">
        <v>4120</v>
      </c>
      <c r="E594" s="263" t="s">
        <v>4120</v>
      </c>
      <c r="F594" s="263" t="s">
        <v>4120</v>
      </c>
      <c r="G594" s="263" t="s">
        <v>4120</v>
      </c>
      <c r="H594" s="263" t="s">
        <v>4120</v>
      </c>
      <c r="I594" s="263" t="s">
        <v>4120</v>
      </c>
      <c r="J594" s="263" t="s">
        <v>4120</v>
      </c>
      <c r="K594" s="263" t="s">
        <v>4120</v>
      </c>
      <c r="L594" s="263" t="s">
        <v>4120</v>
      </c>
      <c r="M594" s="263" t="s">
        <v>4120</v>
      </c>
      <c r="N594" s="263" t="s">
        <v>4120</v>
      </c>
      <c r="O594" s="263" t="s">
        <v>4120</v>
      </c>
      <c r="P594" s="263" t="s">
        <v>4120</v>
      </c>
      <c r="Q594" s="263" t="s">
        <v>4120</v>
      </c>
      <c r="R594" s="263" t="s">
        <v>4120</v>
      </c>
      <c r="S594" s="263" t="s">
        <v>4120</v>
      </c>
      <c r="T594" s="263" t="s">
        <v>4120</v>
      </c>
      <c r="U594" s="263" t="s">
        <v>4120</v>
      </c>
      <c r="V594" s="263" t="s">
        <v>4120</v>
      </c>
      <c r="W594" s="263" t="s">
        <v>4120</v>
      </c>
      <c r="X594" s="263" t="s">
        <v>4120</v>
      </c>
      <c r="Y594" s="263" t="s">
        <v>4120</v>
      </c>
      <c r="Z594" s="263" t="s">
        <v>4120</v>
      </c>
      <c r="AA594" s="263" t="s">
        <v>4120</v>
      </c>
    </row>
    <row r="595" spans="1:27" x14ac:dyDescent="0.3">
      <c r="A595" s="263">
        <v>521112</v>
      </c>
      <c r="B595" s="268" t="s">
        <v>918</v>
      </c>
      <c r="C595" s="263" t="s">
        <v>4120</v>
      </c>
      <c r="D595" s="263" t="s">
        <v>4120</v>
      </c>
      <c r="E595" s="263" t="s">
        <v>4120</v>
      </c>
      <c r="F595" s="263" t="s">
        <v>4120</v>
      </c>
      <c r="G595" s="263" t="s">
        <v>4120</v>
      </c>
      <c r="H595" s="263" t="s">
        <v>4120</v>
      </c>
      <c r="I595" s="263" t="s">
        <v>4120</v>
      </c>
      <c r="J595" s="263" t="s">
        <v>4120</v>
      </c>
      <c r="K595" s="263" t="s">
        <v>4120</v>
      </c>
      <c r="L595" s="263" t="s">
        <v>4120</v>
      </c>
      <c r="M595" s="263" t="s">
        <v>4120</v>
      </c>
      <c r="N595" s="263" t="s">
        <v>4120</v>
      </c>
      <c r="O595" s="263" t="s">
        <v>4120</v>
      </c>
      <c r="P595" s="263" t="s">
        <v>4120</v>
      </c>
      <c r="Q595" s="263" t="s">
        <v>4120</v>
      </c>
      <c r="R595" s="263" t="s">
        <v>4120</v>
      </c>
      <c r="S595" s="263" t="s">
        <v>4120</v>
      </c>
      <c r="T595" s="263" t="s">
        <v>4120</v>
      </c>
      <c r="U595" s="263" t="s">
        <v>4120</v>
      </c>
      <c r="V595" s="263" t="s">
        <v>4120</v>
      </c>
      <c r="W595" s="263" t="s">
        <v>4120</v>
      </c>
      <c r="X595" s="263" t="s">
        <v>4120</v>
      </c>
      <c r="Y595" s="263" t="s">
        <v>4120</v>
      </c>
      <c r="Z595" s="263" t="s">
        <v>4120</v>
      </c>
      <c r="AA595" s="263" t="s">
        <v>4120</v>
      </c>
    </row>
    <row r="596" spans="1:27" x14ac:dyDescent="0.3">
      <c r="A596" s="263">
        <v>521122</v>
      </c>
      <c r="B596" s="268" t="s">
        <v>918</v>
      </c>
      <c r="C596" s="263" t="s">
        <v>4120</v>
      </c>
      <c r="D596" s="263" t="s">
        <v>4120</v>
      </c>
      <c r="E596" s="263" t="s">
        <v>4120</v>
      </c>
      <c r="F596" s="263" t="s">
        <v>4120</v>
      </c>
      <c r="G596" s="263" t="s">
        <v>4120</v>
      </c>
      <c r="H596" s="263" t="s">
        <v>4120</v>
      </c>
      <c r="I596" s="263" t="s">
        <v>4120</v>
      </c>
      <c r="J596" s="263" t="s">
        <v>4120</v>
      </c>
      <c r="K596" s="263" t="s">
        <v>4120</v>
      </c>
      <c r="L596" s="263" t="s">
        <v>4120</v>
      </c>
      <c r="M596" s="263" t="s">
        <v>4120</v>
      </c>
      <c r="N596" s="263" t="s">
        <v>4120</v>
      </c>
      <c r="O596" s="263" t="s">
        <v>4120</v>
      </c>
      <c r="P596" s="263" t="s">
        <v>4120</v>
      </c>
      <c r="Q596" s="263" t="s">
        <v>4120</v>
      </c>
      <c r="R596" s="263" t="s">
        <v>4120</v>
      </c>
      <c r="S596" s="263" t="s">
        <v>4120</v>
      </c>
      <c r="T596" s="263" t="s">
        <v>4120</v>
      </c>
      <c r="U596" s="263" t="s">
        <v>4120</v>
      </c>
      <c r="V596" s="263" t="s">
        <v>4120</v>
      </c>
      <c r="W596" s="263" t="s">
        <v>4120</v>
      </c>
      <c r="X596" s="263" t="s">
        <v>4120</v>
      </c>
      <c r="Y596" s="263" t="s">
        <v>4120</v>
      </c>
      <c r="Z596" s="263" t="s">
        <v>4120</v>
      </c>
      <c r="AA596" s="263" t="s">
        <v>4120</v>
      </c>
    </row>
    <row r="597" spans="1:27" x14ac:dyDescent="0.3">
      <c r="A597" s="263">
        <v>521149</v>
      </c>
      <c r="B597" s="268" t="s">
        <v>918</v>
      </c>
      <c r="C597" s="263" t="s">
        <v>4120</v>
      </c>
      <c r="D597" s="263" t="s">
        <v>4120</v>
      </c>
      <c r="E597" s="263" t="s">
        <v>4120</v>
      </c>
      <c r="F597" s="263" t="s">
        <v>4120</v>
      </c>
      <c r="G597" s="263" t="s">
        <v>4120</v>
      </c>
      <c r="H597" s="263" t="s">
        <v>4120</v>
      </c>
      <c r="I597" s="263" t="s">
        <v>4120</v>
      </c>
      <c r="J597" s="263" t="s">
        <v>4120</v>
      </c>
      <c r="K597" s="263" t="s">
        <v>4120</v>
      </c>
      <c r="L597" s="263" t="s">
        <v>4120</v>
      </c>
      <c r="M597" s="263" t="s">
        <v>4120</v>
      </c>
      <c r="N597" s="263" t="s">
        <v>4120</v>
      </c>
      <c r="O597" s="263" t="s">
        <v>4120</v>
      </c>
      <c r="P597" s="263" t="s">
        <v>4120</v>
      </c>
      <c r="Q597" s="263" t="s">
        <v>4120</v>
      </c>
      <c r="R597" s="263" t="s">
        <v>4120</v>
      </c>
      <c r="S597" s="263" t="s">
        <v>4120</v>
      </c>
      <c r="T597" s="263" t="s">
        <v>4120</v>
      </c>
      <c r="U597" s="263" t="s">
        <v>4120</v>
      </c>
      <c r="V597" s="263" t="s">
        <v>4120</v>
      </c>
      <c r="W597" s="263" t="s">
        <v>4120</v>
      </c>
      <c r="X597" s="263" t="s">
        <v>4120</v>
      </c>
      <c r="Y597" s="263" t="s">
        <v>4120</v>
      </c>
      <c r="Z597" s="263" t="s">
        <v>4120</v>
      </c>
      <c r="AA597" s="263" t="s">
        <v>4120</v>
      </c>
    </row>
    <row r="598" spans="1:27" x14ac:dyDescent="0.3">
      <c r="A598" s="263">
        <v>521163</v>
      </c>
      <c r="B598" s="268" t="s">
        <v>918</v>
      </c>
      <c r="C598" s="263" t="s">
        <v>4120</v>
      </c>
      <c r="D598" s="263" t="s">
        <v>4120</v>
      </c>
      <c r="E598" s="263" t="s">
        <v>4120</v>
      </c>
      <c r="F598" s="263" t="s">
        <v>4120</v>
      </c>
      <c r="G598" s="263" t="s">
        <v>4120</v>
      </c>
      <c r="H598" s="263" t="s">
        <v>4120</v>
      </c>
      <c r="I598" s="263" t="s">
        <v>4120</v>
      </c>
      <c r="J598" s="263" t="s">
        <v>4120</v>
      </c>
      <c r="K598" s="263" t="s">
        <v>4120</v>
      </c>
      <c r="L598" s="263" t="s">
        <v>4120</v>
      </c>
      <c r="M598" s="263" t="s">
        <v>4120</v>
      </c>
      <c r="N598" s="263" t="s">
        <v>4120</v>
      </c>
      <c r="O598" s="263" t="s">
        <v>4120</v>
      </c>
      <c r="P598" s="263" t="s">
        <v>4120</v>
      </c>
      <c r="Q598" s="263" t="s">
        <v>4120</v>
      </c>
      <c r="R598" s="263" t="s">
        <v>4120</v>
      </c>
      <c r="S598" s="263" t="s">
        <v>4120</v>
      </c>
      <c r="T598" s="263" t="s">
        <v>4120</v>
      </c>
      <c r="U598" s="263" t="s">
        <v>4120</v>
      </c>
      <c r="V598" s="263" t="s">
        <v>4120</v>
      </c>
      <c r="W598" s="263" t="s">
        <v>4120</v>
      </c>
      <c r="X598" s="263" t="s">
        <v>4120</v>
      </c>
      <c r="Y598" s="263" t="s">
        <v>4120</v>
      </c>
      <c r="Z598" s="263" t="s">
        <v>4120</v>
      </c>
      <c r="AA598" s="263" t="s">
        <v>4120</v>
      </c>
    </row>
    <row r="599" spans="1:27" x14ac:dyDescent="0.3">
      <c r="A599" s="263">
        <v>521170</v>
      </c>
      <c r="B599" s="268" t="s">
        <v>918</v>
      </c>
      <c r="C599" s="263" t="s">
        <v>4120</v>
      </c>
      <c r="D599" s="263" t="s">
        <v>4120</v>
      </c>
      <c r="E599" s="263" t="s">
        <v>4120</v>
      </c>
      <c r="F599" s="263" t="s">
        <v>4120</v>
      </c>
      <c r="G599" s="263" t="s">
        <v>4120</v>
      </c>
      <c r="H599" s="263" t="s">
        <v>4120</v>
      </c>
      <c r="I599" s="263" t="s">
        <v>4120</v>
      </c>
      <c r="J599" s="263" t="s">
        <v>4120</v>
      </c>
      <c r="K599" s="263" t="s">
        <v>4120</v>
      </c>
      <c r="L599" s="263" t="s">
        <v>4120</v>
      </c>
      <c r="M599" s="263" t="s">
        <v>4120</v>
      </c>
      <c r="N599" s="263" t="s">
        <v>4120</v>
      </c>
      <c r="O599" s="263" t="s">
        <v>4120</v>
      </c>
      <c r="P599" s="263" t="s">
        <v>4120</v>
      </c>
      <c r="Q599" s="263" t="s">
        <v>4120</v>
      </c>
      <c r="R599" s="263" t="s">
        <v>4120</v>
      </c>
      <c r="S599" s="263" t="s">
        <v>4120</v>
      </c>
      <c r="T599" s="263" t="s">
        <v>4120</v>
      </c>
      <c r="U599" s="263" t="s">
        <v>4120</v>
      </c>
      <c r="V599" s="263" t="s">
        <v>4120</v>
      </c>
      <c r="W599" s="263" t="s">
        <v>4120</v>
      </c>
      <c r="X599" s="263" t="s">
        <v>4120</v>
      </c>
      <c r="Y599" s="263" t="s">
        <v>4120</v>
      </c>
      <c r="Z599" s="263" t="s">
        <v>4120</v>
      </c>
      <c r="AA599" s="263" t="s">
        <v>4120</v>
      </c>
    </row>
    <row r="600" spans="1:27" x14ac:dyDescent="0.3">
      <c r="A600" s="263">
        <v>521185</v>
      </c>
      <c r="B600" s="268" t="s">
        <v>918</v>
      </c>
      <c r="C600" s="263" t="s">
        <v>4120</v>
      </c>
      <c r="D600" s="263" t="s">
        <v>4120</v>
      </c>
      <c r="E600" s="263" t="s">
        <v>4120</v>
      </c>
      <c r="F600" s="263" t="s">
        <v>4120</v>
      </c>
      <c r="G600" s="263" t="s">
        <v>4120</v>
      </c>
      <c r="H600" s="263" t="s">
        <v>4120</v>
      </c>
      <c r="I600" s="263" t="s">
        <v>4120</v>
      </c>
      <c r="J600" s="263" t="s">
        <v>4120</v>
      </c>
      <c r="K600" s="263" t="s">
        <v>4120</v>
      </c>
      <c r="L600" s="263" t="s">
        <v>4120</v>
      </c>
      <c r="M600" s="263" t="s">
        <v>4120</v>
      </c>
      <c r="N600" s="263" t="s">
        <v>4120</v>
      </c>
      <c r="O600" s="263" t="s">
        <v>4120</v>
      </c>
      <c r="P600" s="263" t="s">
        <v>4120</v>
      </c>
      <c r="Q600" s="263" t="s">
        <v>4120</v>
      </c>
      <c r="R600" s="263" t="s">
        <v>4120</v>
      </c>
      <c r="S600" s="263" t="s">
        <v>4120</v>
      </c>
      <c r="T600" s="263" t="s">
        <v>4120</v>
      </c>
      <c r="U600" s="263" t="s">
        <v>4120</v>
      </c>
      <c r="V600" s="263" t="s">
        <v>4120</v>
      </c>
      <c r="W600" s="263" t="s">
        <v>4120</v>
      </c>
      <c r="X600" s="263" t="s">
        <v>4120</v>
      </c>
      <c r="Y600" s="263" t="s">
        <v>4120</v>
      </c>
      <c r="Z600" s="263" t="s">
        <v>4120</v>
      </c>
      <c r="AA600" s="263" t="s">
        <v>4120</v>
      </c>
    </row>
    <row r="601" spans="1:27" x14ac:dyDescent="0.3">
      <c r="A601" s="263">
        <v>521214</v>
      </c>
      <c r="B601" s="268" t="s">
        <v>918</v>
      </c>
      <c r="C601" s="263" t="s">
        <v>4120</v>
      </c>
      <c r="D601" s="263" t="s">
        <v>4120</v>
      </c>
      <c r="E601" s="263" t="s">
        <v>4120</v>
      </c>
      <c r="F601" s="263" t="s">
        <v>4120</v>
      </c>
      <c r="G601" s="263" t="s">
        <v>4120</v>
      </c>
      <c r="H601" s="263" t="s">
        <v>4120</v>
      </c>
      <c r="I601" s="263" t="s">
        <v>4120</v>
      </c>
      <c r="J601" s="263" t="s">
        <v>4120</v>
      </c>
      <c r="K601" s="263" t="s">
        <v>4120</v>
      </c>
      <c r="L601" s="263" t="s">
        <v>4120</v>
      </c>
      <c r="M601" s="263" t="s">
        <v>4120</v>
      </c>
      <c r="N601" s="263" t="s">
        <v>4120</v>
      </c>
      <c r="O601" s="263" t="s">
        <v>4120</v>
      </c>
      <c r="P601" s="263" t="s">
        <v>4120</v>
      </c>
      <c r="Q601" s="263" t="s">
        <v>4120</v>
      </c>
      <c r="R601" s="263" t="s">
        <v>4120</v>
      </c>
      <c r="S601" s="263" t="s">
        <v>4120</v>
      </c>
      <c r="T601" s="263" t="s">
        <v>4120</v>
      </c>
      <c r="U601" s="263" t="s">
        <v>4120</v>
      </c>
      <c r="V601" s="263" t="s">
        <v>4120</v>
      </c>
      <c r="W601" s="263" t="s">
        <v>4120</v>
      </c>
      <c r="X601" s="263" t="s">
        <v>4120</v>
      </c>
      <c r="Y601" s="263" t="s">
        <v>4120</v>
      </c>
      <c r="Z601" s="263" t="s">
        <v>4120</v>
      </c>
      <c r="AA601" s="263" t="s">
        <v>4120</v>
      </c>
    </row>
    <row r="602" spans="1:27" x14ac:dyDescent="0.3">
      <c r="A602" s="263">
        <v>521219</v>
      </c>
      <c r="B602" s="268" t="s">
        <v>918</v>
      </c>
      <c r="C602" s="263" t="s">
        <v>4120</v>
      </c>
      <c r="D602" s="263" t="s">
        <v>4120</v>
      </c>
      <c r="E602" s="263" t="s">
        <v>4120</v>
      </c>
      <c r="F602" s="263" t="s">
        <v>4120</v>
      </c>
      <c r="G602" s="263" t="s">
        <v>4120</v>
      </c>
      <c r="H602" s="263" t="s">
        <v>4120</v>
      </c>
      <c r="I602" s="263" t="s">
        <v>4120</v>
      </c>
      <c r="J602" s="263" t="s">
        <v>4120</v>
      </c>
      <c r="K602" s="263" t="s">
        <v>4120</v>
      </c>
      <c r="L602" s="263" t="s">
        <v>4120</v>
      </c>
      <c r="M602" s="263" t="s">
        <v>4120</v>
      </c>
      <c r="N602" s="263" t="s">
        <v>4120</v>
      </c>
      <c r="O602" s="263" t="s">
        <v>4120</v>
      </c>
      <c r="P602" s="263" t="s">
        <v>4120</v>
      </c>
      <c r="Q602" s="263" t="s">
        <v>4120</v>
      </c>
      <c r="R602" s="263" t="s">
        <v>4120</v>
      </c>
      <c r="S602" s="263" t="s">
        <v>4120</v>
      </c>
      <c r="T602" s="263" t="s">
        <v>4120</v>
      </c>
      <c r="U602" s="263" t="s">
        <v>4120</v>
      </c>
      <c r="V602" s="263" t="s">
        <v>4120</v>
      </c>
      <c r="W602" s="263" t="s">
        <v>4120</v>
      </c>
      <c r="X602" s="263" t="s">
        <v>4120</v>
      </c>
      <c r="Y602" s="263" t="s">
        <v>4120</v>
      </c>
      <c r="Z602" s="263" t="s">
        <v>4120</v>
      </c>
      <c r="AA602" s="263" t="s">
        <v>4120</v>
      </c>
    </row>
    <row r="603" spans="1:27" x14ac:dyDescent="0.3">
      <c r="A603" s="263">
        <v>521243</v>
      </c>
      <c r="B603" s="268" t="s">
        <v>918</v>
      </c>
      <c r="C603" s="263" t="s">
        <v>4120</v>
      </c>
      <c r="D603" s="263" t="s">
        <v>4120</v>
      </c>
      <c r="E603" s="263" t="s">
        <v>4120</v>
      </c>
      <c r="F603" s="263" t="s">
        <v>4120</v>
      </c>
      <c r="G603" s="263" t="s">
        <v>4120</v>
      </c>
      <c r="H603" s="263" t="s">
        <v>4120</v>
      </c>
      <c r="I603" s="263" t="s">
        <v>4120</v>
      </c>
      <c r="J603" s="263" t="s">
        <v>4120</v>
      </c>
      <c r="K603" s="263" t="s">
        <v>4120</v>
      </c>
      <c r="L603" s="263" t="s">
        <v>4120</v>
      </c>
      <c r="M603" s="263" t="s">
        <v>4120</v>
      </c>
      <c r="N603" s="263" t="s">
        <v>4120</v>
      </c>
      <c r="O603" s="263" t="s">
        <v>4120</v>
      </c>
      <c r="P603" s="263" t="s">
        <v>4120</v>
      </c>
      <c r="Q603" s="263" t="s">
        <v>4120</v>
      </c>
      <c r="R603" s="263" t="s">
        <v>4120</v>
      </c>
      <c r="S603" s="263" t="s">
        <v>4120</v>
      </c>
      <c r="T603" s="263" t="s">
        <v>4120</v>
      </c>
      <c r="U603" s="263" t="s">
        <v>4120</v>
      </c>
      <c r="V603" s="263" t="s">
        <v>4120</v>
      </c>
      <c r="W603" s="263" t="s">
        <v>4120</v>
      </c>
      <c r="X603" s="263" t="s">
        <v>4120</v>
      </c>
      <c r="Y603" s="263" t="s">
        <v>4120</v>
      </c>
      <c r="Z603" s="263" t="s">
        <v>4120</v>
      </c>
      <c r="AA603" s="263" t="s">
        <v>4120</v>
      </c>
    </row>
    <row r="604" spans="1:27" x14ac:dyDescent="0.3">
      <c r="A604" s="263">
        <v>521255</v>
      </c>
      <c r="B604" s="268" t="s">
        <v>918</v>
      </c>
      <c r="C604" s="263" t="s">
        <v>4120</v>
      </c>
      <c r="D604" s="263" t="s">
        <v>4120</v>
      </c>
      <c r="E604" s="263" t="s">
        <v>4120</v>
      </c>
      <c r="F604" s="263" t="s">
        <v>4120</v>
      </c>
      <c r="G604" s="263" t="s">
        <v>4120</v>
      </c>
      <c r="H604" s="263" t="s">
        <v>4120</v>
      </c>
      <c r="I604" s="263" t="s">
        <v>4120</v>
      </c>
      <c r="J604" s="263" t="s">
        <v>4120</v>
      </c>
      <c r="K604" s="263" t="s">
        <v>4120</v>
      </c>
      <c r="L604" s="263" t="s">
        <v>4120</v>
      </c>
      <c r="M604" s="263" t="s">
        <v>4120</v>
      </c>
      <c r="N604" s="263" t="s">
        <v>4120</v>
      </c>
      <c r="O604" s="263" t="s">
        <v>4120</v>
      </c>
      <c r="P604" s="263" t="s">
        <v>4120</v>
      </c>
      <c r="Q604" s="263" t="s">
        <v>4120</v>
      </c>
      <c r="R604" s="263" t="s">
        <v>4120</v>
      </c>
      <c r="S604" s="263" t="s">
        <v>4120</v>
      </c>
      <c r="T604" s="263" t="s">
        <v>4120</v>
      </c>
      <c r="U604" s="263" t="s">
        <v>4120</v>
      </c>
      <c r="V604" s="263" t="s">
        <v>4120</v>
      </c>
      <c r="W604" s="263" t="s">
        <v>4120</v>
      </c>
      <c r="X604" s="263" t="s">
        <v>4120</v>
      </c>
      <c r="Y604" s="263" t="s">
        <v>4120</v>
      </c>
      <c r="Z604" s="263" t="s">
        <v>4120</v>
      </c>
      <c r="AA604" s="263" t="s">
        <v>4120</v>
      </c>
    </row>
    <row r="605" spans="1:27" x14ac:dyDescent="0.3">
      <c r="A605" s="263">
        <v>521261</v>
      </c>
      <c r="B605" s="268" t="s">
        <v>918</v>
      </c>
      <c r="C605" s="263" t="s">
        <v>4120</v>
      </c>
      <c r="D605" s="263" t="s">
        <v>4120</v>
      </c>
      <c r="E605" s="263" t="s">
        <v>4120</v>
      </c>
      <c r="F605" s="263" t="s">
        <v>4120</v>
      </c>
      <c r="G605" s="263" t="s">
        <v>4120</v>
      </c>
      <c r="H605" s="263" t="s">
        <v>4120</v>
      </c>
      <c r="I605" s="263" t="s">
        <v>4120</v>
      </c>
      <c r="J605" s="263" t="s">
        <v>4120</v>
      </c>
      <c r="K605" s="263" t="s">
        <v>4120</v>
      </c>
      <c r="L605" s="263" t="s">
        <v>4120</v>
      </c>
      <c r="M605" s="263" t="s">
        <v>4120</v>
      </c>
      <c r="N605" s="263" t="s">
        <v>4120</v>
      </c>
      <c r="O605" s="263" t="s">
        <v>4120</v>
      </c>
      <c r="P605" s="263" t="s">
        <v>4120</v>
      </c>
      <c r="Q605" s="263" t="s">
        <v>4120</v>
      </c>
      <c r="R605" s="263" t="s">
        <v>4120</v>
      </c>
      <c r="S605" s="263" t="s">
        <v>4120</v>
      </c>
      <c r="T605" s="263" t="s">
        <v>4120</v>
      </c>
      <c r="U605" s="263" t="s">
        <v>4120</v>
      </c>
      <c r="V605" s="263" t="s">
        <v>4120</v>
      </c>
      <c r="W605" s="263" t="s">
        <v>4120</v>
      </c>
      <c r="X605" s="263" t="s">
        <v>4120</v>
      </c>
      <c r="Y605" s="263" t="s">
        <v>4120</v>
      </c>
      <c r="Z605" s="263" t="s">
        <v>4120</v>
      </c>
      <c r="AA605" s="263" t="s">
        <v>4120</v>
      </c>
    </row>
    <row r="606" spans="1:27" x14ac:dyDescent="0.3">
      <c r="A606" s="263">
        <v>521274</v>
      </c>
      <c r="B606" s="268" t="s">
        <v>918</v>
      </c>
      <c r="C606" s="263" t="s">
        <v>4120</v>
      </c>
      <c r="D606" s="263" t="s">
        <v>4120</v>
      </c>
      <c r="E606" s="263" t="s">
        <v>4120</v>
      </c>
      <c r="F606" s="263" t="s">
        <v>4120</v>
      </c>
      <c r="G606" s="263" t="s">
        <v>4120</v>
      </c>
      <c r="H606" s="263" t="s">
        <v>4120</v>
      </c>
      <c r="I606" s="263" t="s">
        <v>4120</v>
      </c>
      <c r="J606" s="263" t="s">
        <v>4120</v>
      </c>
      <c r="K606" s="263" t="s">
        <v>4120</v>
      </c>
      <c r="L606" s="263" t="s">
        <v>4120</v>
      </c>
      <c r="M606" s="263" t="s">
        <v>4120</v>
      </c>
      <c r="N606" s="263" t="s">
        <v>4120</v>
      </c>
      <c r="O606" s="263" t="s">
        <v>4120</v>
      </c>
      <c r="P606" s="263" t="s">
        <v>4120</v>
      </c>
      <c r="Q606" s="263" t="s">
        <v>4120</v>
      </c>
      <c r="R606" s="263" t="s">
        <v>4120</v>
      </c>
      <c r="S606" s="263" t="s">
        <v>4120</v>
      </c>
      <c r="T606" s="263" t="s">
        <v>4120</v>
      </c>
      <c r="U606" s="263" t="s">
        <v>4120</v>
      </c>
      <c r="V606" s="263" t="s">
        <v>4120</v>
      </c>
      <c r="W606" s="263" t="s">
        <v>4120</v>
      </c>
      <c r="X606" s="263" t="s">
        <v>4120</v>
      </c>
      <c r="Y606" s="263" t="s">
        <v>4120</v>
      </c>
      <c r="Z606" s="263" t="s">
        <v>4120</v>
      </c>
      <c r="AA606" s="263" t="s">
        <v>4120</v>
      </c>
    </row>
    <row r="607" spans="1:27" x14ac:dyDescent="0.3">
      <c r="A607" s="263">
        <v>521341</v>
      </c>
      <c r="B607" s="268" t="s">
        <v>918</v>
      </c>
      <c r="C607" s="263" t="s">
        <v>4120</v>
      </c>
      <c r="D607" s="263" t="s">
        <v>4120</v>
      </c>
      <c r="E607" s="263" t="s">
        <v>4120</v>
      </c>
      <c r="F607" s="263" t="s">
        <v>4120</v>
      </c>
      <c r="G607" s="263" t="s">
        <v>4120</v>
      </c>
      <c r="H607" s="263" t="s">
        <v>4120</v>
      </c>
      <c r="I607" s="263" t="s">
        <v>4120</v>
      </c>
      <c r="J607" s="263" t="s">
        <v>4120</v>
      </c>
      <c r="K607" s="263" t="s">
        <v>4120</v>
      </c>
      <c r="L607" s="263" t="s">
        <v>4120</v>
      </c>
      <c r="M607" s="263" t="s">
        <v>4120</v>
      </c>
      <c r="N607" s="263" t="s">
        <v>4120</v>
      </c>
      <c r="O607" s="263" t="s">
        <v>4120</v>
      </c>
      <c r="P607" s="263" t="s">
        <v>4120</v>
      </c>
      <c r="Q607" s="263" t="s">
        <v>4120</v>
      </c>
      <c r="R607" s="263" t="s">
        <v>4120</v>
      </c>
      <c r="S607" s="263" t="s">
        <v>4120</v>
      </c>
      <c r="T607" s="263" t="s">
        <v>4120</v>
      </c>
      <c r="U607" s="263" t="s">
        <v>4120</v>
      </c>
      <c r="V607" s="263" t="s">
        <v>4120</v>
      </c>
      <c r="W607" s="263" t="s">
        <v>4120</v>
      </c>
      <c r="X607" s="263" t="s">
        <v>4120</v>
      </c>
      <c r="Y607" s="263" t="s">
        <v>4120</v>
      </c>
      <c r="Z607" s="263" t="s">
        <v>4120</v>
      </c>
      <c r="AA607" s="263" t="s">
        <v>4120</v>
      </c>
    </row>
    <row r="608" spans="1:27" x14ac:dyDescent="0.3">
      <c r="A608" s="263">
        <v>521438</v>
      </c>
      <c r="B608" s="268" t="s">
        <v>918</v>
      </c>
      <c r="C608" s="263" t="s">
        <v>4120</v>
      </c>
      <c r="D608" s="263" t="s">
        <v>4120</v>
      </c>
      <c r="E608" s="263" t="s">
        <v>4120</v>
      </c>
      <c r="F608" s="263" t="s">
        <v>4120</v>
      </c>
      <c r="G608" s="263" t="s">
        <v>4120</v>
      </c>
      <c r="H608" s="263" t="s">
        <v>4120</v>
      </c>
      <c r="I608" s="263" t="s">
        <v>4120</v>
      </c>
      <c r="J608" s="263" t="s">
        <v>4120</v>
      </c>
      <c r="K608" s="263" t="s">
        <v>4120</v>
      </c>
      <c r="L608" s="263" t="s">
        <v>4120</v>
      </c>
      <c r="M608" s="263" t="s">
        <v>4120</v>
      </c>
      <c r="N608" s="263" t="s">
        <v>4120</v>
      </c>
      <c r="O608" s="263" t="s">
        <v>4120</v>
      </c>
      <c r="P608" s="263" t="s">
        <v>4120</v>
      </c>
      <c r="Q608" s="263" t="s">
        <v>4120</v>
      </c>
      <c r="R608" s="263" t="s">
        <v>4120</v>
      </c>
      <c r="S608" s="263" t="s">
        <v>4120</v>
      </c>
      <c r="T608" s="263" t="s">
        <v>4120</v>
      </c>
      <c r="U608" s="263" t="s">
        <v>4120</v>
      </c>
      <c r="V608" s="263" t="s">
        <v>4120</v>
      </c>
      <c r="W608" s="263" t="s">
        <v>4120</v>
      </c>
      <c r="X608" s="263" t="s">
        <v>4120</v>
      </c>
      <c r="Y608" s="263" t="s">
        <v>4120</v>
      </c>
      <c r="Z608" s="263" t="s">
        <v>4120</v>
      </c>
      <c r="AA608" s="263" t="s">
        <v>4120</v>
      </c>
    </row>
    <row r="609" spans="1:27" x14ac:dyDescent="0.3">
      <c r="A609" s="263">
        <v>521441</v>
      </c>
      <c r="B609" s="268" t="s">
        <v>918</v>
      </c>
      <c r="C609" s="263" t="s">
        <v>4120</v>
      </c>
      <c r="D609" s="263" t="s">
        <v>4120</v>
      </c>
      <c r="E609" s="263" t="s">
        <v>4120</v>
      </c>
      <c r="F609" s="263" t="s">
        <v>4120</v>
      </c>
      <c r="G609" s="263" t="s">
        <v>4120</v>
      </c>
      <c r="H609" s="263" t="s">
        <v>4120</v>
      </c>
      <c r="I609" s="263" t="s">
        <v>4120</v>
      </c>
      <c r="J609" s="263" t="s">
        <v>4120</v>
      </c>
      <c r="K609" s="263" t="s">
        <v>4120</v>
      </c>
      <c r="L609" s="263" t="s">
        <v>4120</v>
      </c>
      <c r="M609" s="263" t="s">
        <v>4120</v>
      </c>
      <c r="N609" s="263" t="s">
        <v>4120</v>
      </c>
      <c r="O609" s="263" t="s">
        <v>4120</v>
      </c>
      <c r="P609" s="263" t="s">
        <v>4120</v>
      </c>
      <c r="Q609" s="263" t="s">
        <v>4120</v>
      </c>
      <c r="R609" s="263" t="s">
        <v>4120</v>
      </c>
      <c r="S609" s="263" t="s">
        <v>4120</v>
      </c>
      <c r="T609" s="263" t="s">
        <v>4120</v>
      </c>
      <c r="U609" s="263" t="s">
        <v>4120</v>
      </c>
      <c r="V609" s="263" t="s">
        <v>4120</v>
      </c>
      <c r="W609" s="263" t="s">
        <v>4120</v>
      </c>
      <c r="X609" s="263" t="s">
        <v>4120</v>
      </c>
      <c r="Y609" s="263" t="s">
        <v>4120</v>
      </c>
      <c r="Z609" s="263" t="s">
        <v>4120</v>
      </c>
      <c r="AA609" s="263" t="s">
        <v>4120</v>
      </c>
    </row>
    <row r="610" spans="1:27" x14ac:dyDescent="0.3">
      <c r="A610" s="263">
        <v>521449</v>
      </c>
      <c r="B610" s="268" t="s">
        <v>918</v>
      </c>
      <c r="C610" s="263" t="s">
        <v>4120</v>
      </c>
      <c r="D610" s="263" t="s">
        <v>4120</v>
      </c>
      <c r="E610" s="263" t="s">
        <v>4120</v>
      </c>
      <c r="F610" s="263" t="s">
        <v>4120</v>
      </c>
      <c r="G610" s="263" t="s">
        <v>4120</v>
      </c>
      <c r="H610" s="263" t="s">
        <v>4120</v>
      </c>
      <c r="I610" s="263" t="s">
        <v>4120</v>
      </c>
      <c r="J610" s="263" t="s">
        <v>4120</v>
      </c>
      <c r="K610" s="263" t="s">
        <v>4120</v>
      </c>
      <c r="L610" s="263" t="s">
        <v>4120</v>
      </c>
      <c r="M610" s="263" t="s">
        <v>4120</v>
      </c>
      <c r="N610" s="263" t="s">
        <v>4120</v>
      </c>
      <c r="O610" s="263" t="s">
        <v>4120</v>
      </c>
      <c r="P610" s="263" t="s">
        <v>4120</v>
      </c>
      <c r="Q610" s="263" t="s">
        <v>4120</v>
      </c>
      <c r="R610" s="263" t="s">
        <v>4120</v>
      </c>
      <c r="S610" s="263" t="s">
        <v>4120</v>
      </c>
      <c r="T610" s="263" t="s">
        <v>4120</v>
      </c>
      <c r="U610" s="263" t="s">
        <v>4120</v>
      </c>
      <c r="V610" s="263" t="s">
        <v>4120</v>
      </c>
      <c r="W610" s="263" t="s">
        <v>4120</v>
      </c>
      <c r="X610" s="263" t="s">
        <v>4120</v>
      </c>
      <c r="Y610" s="263" t="s">
        <v>4120</v>
      </c>
      <c r="Z610" s="263" t="s">
        <v>4120</v>
      </c>
      <c r="AA610" s="263" t="s">
        <v>4120</v>
      </c>
    </row>
    <row r="611" spans="1:27" x14ac:dyDescent="0.3">
      <c r="A611" s="263">
        <v>521455</v>
      </c>
      <c r="B611" s="268" t="s">
        <v>918</v>
      </c>
      <c r="C611" s="263" t="s">
        <v>4120</v>
      </c>
      <c r="D611" s="263" t="s">
        <v>4120</v>
      </c>
      <c r="E611" s="263" t="s">
        <v>4120</v>
      </c>
      <c r="F611" s="263" t="s">
        <v>4120</v>
      </c>
      <c r="G611" s="263" t="s">
        <v>4120</v>
      </c>
      <c r="H611" s="263" t="s">
        <v>4120</v>
      </c>
      <c r="I611" s="263" t="s">
        <v>4120</v>
      </c>
      <c r="J611" s="263" t="s">
        <v>4120</v>
      </c>
      <c r="K611" s="263" t="s">
        <v>4120</v>
      </c>
      <c r="L611" s="263" t="s">
        <v>4120</v>
      </c>
      <c r="M611" s="263" t="s">
        <v>4120</v>
      </c>
      <c r="N611" s="263" t="s">
        <v>4120</v>
      </c>
      <c r="O611" s="263" t="s">
        <v>4120</v>
      </c>
      <c r="P611" s="263" t="s">
        <v>4120</v>
      </c>
      <c r="Q611" s="263" t="s">
        <v>4120</v>
      </c>
      <c r="R611" s="263" t="s">
        <v>4120</v>
      </c>
      <c r="S611" s="263" t="s">
        <v>4120</v>
      </c>
      <c r="T611" s="263" t="s">
        <v>4120</v>
      </c>
      <c r="U611" s="263" t="s">
        <v>4120</v>
      </c>
      <c r="V611" s="263" t="s">
        <v>4120</v>
      </c>
      <c r="W611" s="263" t="s">
        <v>4120</v>
      </c>
      <c r="X611" s="263" t="s">
        <v>4120</v>
      </c>
      <c r="Y611" s="263" t="s">
        <v>4120</v>
      </c>
      <c r="Z611" s="263" t="s">
        <v>4120</v>
      </c>
      <c r="AA611" s="263" t="s">
        <v>4120</v>
      </c>
    </row>
    <row r="612" spans="1:27" x14ac:dyDescent="0.3">
      <c r="A612" s="263">
        <v>521457</v>
      </c>
      <c r="B612" s="268" t="s">
        <v>918</v>
      </c>
      <c r="C612" s="263" t="s">
        <v>4120</v>
      </c>
      <c r="D612" s="263" t="s">
        <v>4120</v>
      </c>
      <c r="E612" s="263" t="s">
        <v>4120</v>
      </c>
      <c r="F612" s="263" t="s">
        <v>4120</v>
      </c>
      <c r="G612" s="263" t="s">
        <v>4120</v>
      </c>
      <c r="H612" s="263" t="s">
        <v>4120</v>
      </c>
      <c r="I612" s="263" t="s">
        <v>4120</v>
      </c>
      <c r="J612" s="263" t="s">
        <v>4120</v>
      </c>
      <c r="K612" s="263" t="s">
        <v>4120</v>
      </c>
      <c r="L612" s="263" t="s">
        <v>4120</v>
      </c>
      <c r="M612" s="263" t="s">
        <v>4120</v>
      </c>
      <c r="N612" s="263" t="s">
        <v>4120</v>
      </c>
      <c r="O612" s="263" t="s">
        <v>4120</v>
      </c>
      <c r="P612" s="263" t="s">
        <v>4120</v>
      </c>
      <c r="Q612" s="263" t="s">
        <v>4120</v>
      </c>
      <c r="R612" s="263" t="s">
        <v>4120</v>
      </c>
      <c r="S612" s="263" t="s">
        <v>4120</v>
      </c>
      <c r="T612" s="263" t="s">
        <v>4120</v>
      </c>
      <c r="U612" s="263" t="s">
        <v>4120</v>
      </c>
      <c r="V612" s="263" t="s">
        <v>4120</v>
      </c>
      <c r="W612" s="263" t="s">
        <v>4120</v>
      </c>
      <c r="X612" s="263" t="s">
        <v>4120</v>
      </c>
      <c r="Y612" s="263" t="s">
        <v>4120</v>
      </c>
      <c r="Z612" s="263" t="s">
        <v>4120</v>
      </c>
      <c r="AA612" s="263" t="s">
        <v>4120</v>
      </c>
    </row>
    <row r="613" spans="1:27" x14ac:dyDescent="0.3">
      <c r="A613" s="263">
        <v>521461</v>
      </c>
      <c r="B613" s="268" t="s">
        <v>918</v>
      </c>
      <c r="C613" s="263" t="s">
        <v>4120</v>
      </c>
      <c r="D613" s="263" t="s">
        <v>4120</v>
      </c>
      <c r="E613" s="263" t="s">
        <v>4120</v>
      </c>
      <c r="F613" s="263" t="s">
        <v>4120</v>
      </c>
      <c r="G613" s="263" t="s">
        <v>4120</v>
      </c>
      <c r="H613" s="263" t="s">
        <v>4120</v>
      </c>
      <c r="I613" s="263" t="s">
        <v>4120</v>
      </c>
      <c r="J613" s="263" t="s">
        <v>4120</v>
      </c>
      <c r="K613" s="263" t="s">
        <v>4120</v>
      </c>
      <c r="L613" s="263" t="s">
        <v>4120</v>
      </c>
      <c r="M613" s="263" t="s">
        <v>4120</v>
      </c>
      <c r="N613" s="263" t="s">
        <v>4120</v>
      </c>
      <c r="O613" s="263" t="s">
        <v>4120</v>
      </c>
      <c r="P613" s="263" t="s">
        <v>4120</v>
      </c>
      <c r="Q613" s="263" t="s">
        <v>4120</v>
      </c>
      <c r="R613" s="263" t="s">
        <v>4120</v>
      </c>
      <c r="S613" s="263" t="s">
        <v>4120</v>
      </c>
      <c r="T613" s="263" t="s">
        <v>4120</v>
      </c>
      <c r="U613" s="263" t="s">
        <v>4120</v>
      </c>
      <c r="V613" s="263" t="s">
        <v>4120</v>
      </c>
      <c r="W613" s="263" t="s">
        <v>4120</v>
      </c>
      <c r="X613" s="263" t="s">
        <v>4120</v>
      </c>
      <c r="Y613" s="263" t="s">
        <v>4120</v>
      </c>
      <c r="Z613" s="263" t="s">
        <v>4120</v>
      </c>
      <c r="AA613" s="263" t="s">
        <v>4120</v>
      </c>
    </row>
    <row r="614" spans="1:27" x14ac:dyDescent="0.3">
      <c r="A614" s="263">
        <v>521474</v>
      </c>
      <c r="B614" s="268" t="s">
        <v>918</v>
      </c>
      <c r="C614" s="263" t="s">
        <v>4120</v>
      </c>
      <c r="D614" s="263" t="s">
        <v>4120</v>
      </c>
      <c r="E614" s="263" t="s">
        <v>4120</v>
      </c>
      <c r="F614" s="263" t="s">
        <v>4120</v>
      </c>
      <c r="G614" s="263" t="s">
        <v>4120</v>
      </c>
      <c r="H614" s="263" t="s">
        <v>4120</v>
      </c>
      <c r="I614" s="263" t="s">
        <v>4120</v>
      </c>
      <c r="J614" s="263" t="s">
        <v>4120</v>
      </c>
      <c r="K614" s="263" t="s">
        <v>4120</v>
      </c>
      <c r="L614" s="263" t="s">
        <v>4120</v>
      </c>
      <c r="M614" s="263" t="s">
        <v>4120</v>
      </c>
      <c r="N614" s="263" t="s">
        <v>4120</v>
      </c>
      <c r="O614" s="263" t="s">
        <v>4120</v>
      </c>
      <c r="P614" s="263" t="s">
        <v>4120</v>
      </c>
      <c r="Q614" s="263" t="s">
        <v>4120</v>
      </c>
      <c r="R614" s="263" t="s">
        <v>4120</v>
      </c>
      <c r="S614" s="263" t="s">
        <v>4120</v>
      </c>
      <c r="T614" s="263" t="s">
        <v>4120</v>
      </c>
      <c r="U614" s="263" t="s">
        <v>4120</v>
      </c>
      <c r="V614" s="263" t="s">
        <v>4120</v>
      </c>
      <c r="W614" s="263" t="s">
        <v>4120</v>
      </c>
      <c r="X614" s="263" t="s">
        <v>4120</v>
      </c>
      <c r="Y614" s="263" t="s">
        <v>4120</v>
      </c>
      <c r="Z614" s="263" t="s">
        <v>4120</v>
      </c>
      <c r="AA614" s="263" t="s">
        <v>4120</v>
      </c>
    </row>
    <row r="615" spans="1:27" x14ac:dyDescent="0.3">
      <c r="A615" s="263">
        <v>521487</v>
      </c>
      <c r="B615" s="268" t="s">
        <v>918</v>
      </c>
      <c r="C615" s="263" t="s">
        <v>4120</v>
      </c>
      <c r="D615" s="263" t="s">
        <v>4120</v>
      </c>
      <c r="E615" s="263" t="s">
        <v>4120</v>
      </c>
      <c r="F615" s="263" t="s">
        <v>4120</v>
      </c>
      <c r="G615" s="263" t="s">
        <v>4120</v>
      </c>
      <c r="H615" s="263" t="s">
        <v>4120</v>
      </c>
      <c r="I615" s="263" t="s">
        <v>4120</v>
      </c>
      <c r="J615" s="263" t="s">
        <v>4120</v>
      </c>
      <c r="K615" s="263" t="s">
        <v>4120</v>
      </c>
      <c r="L615" s="263" t="s">
        <v>4120</v>
      </c>
      <c r="M615" s="263" t="s">
        <v>4120</v>
      </c>
      <c r="N615" s="263" t="s">
        <v>4120</v>
      </c>
      <c r="O615" s="263" t="s">
        <v>4120</v>
      </c>
      <c r="P615" s="263" t="s">
        <v>4120</v>
      </c>
      <c r="Q615" s="263" t="s">
        <v>4120</v>
      </c>
      <c r="R615" s="263" t="s">
        <v>4120</v>
      </c>
      <c r="S615" s="263" t="s">
        <v>4120</v>
      </c>
      <c r="T615" s="263" t="s">
        <v>4120</v>
      </c>
      <c r="U615" s="263" t="s">
        <v>4120</v>
      </c>
      <c r="V615" s="263" t="s">
        <v>4120</v>
      </c>
      <c r="W615" s="263" t="s">
        <v>4120</v>
      </c>
      <c r="X615" s="263" t="s">
        <v>4120</v>
      </c>
      <c r="Y615" s="263" t="s">
        <v>4120</v>
      </c>
      <c r="Z615" s="263" t="s">
        <v>4120</v>
      </c>
      <c r="AA615" s="263" t="s">
        <v>4120</v>
      </c>
    </row>
    <row r="616" spans="1:27" x14ac:dyDescent="0.3">
      <c r="A616" s="263">
        <v>521497</v>
      </c>
      <c r="B616" s="268" t="s">
        <v>918</v>
      </c>
      <c r="C616" s="263" t="s">
        <v>4120</v>
      </c>
      <c r="D616" s="263" t="s">
        <v>4120</v>
      </c>
      <c r="E616" s="263" t="s">
        <v>4120</v>
      </c>
      <c r="F616" s="263" t="s">
        <v>4120</v>
      </c>
      <c r="G616" s="263" t="s">
        <v>4120</v>
      </c>
      <c r="H616" s="263" t="s">
        <v>4120</v>
      </c>
      <c r="I616" s="263" t="s">
        <v>4120</v>
      </c>
      <c r="J616" s="263" t="s">
        <v>4120</v>
      </c>
      <c r="K616" s="263" t="s">
        <v>4120</v>
      </c>
      <c r="L616" s="263" t="s">
        <v>4120</v>
      </c>
      <c r="M616" s="263" t="s">
        <v>4120</v>
      </c>
      <c r="N616" s="263" t="s">
        <v>4120</v>
      </c>
      <c r="O616" s="263" t="s">
        <v>4120</v>
      </c>
      <c r="P616" s="263" t="s">
        <v>4120</v>
      </c>
      <c r="Q616" s="263" t="s">
        <v>4120</v>
      </c>
      <c r="R616" s="263" t="s">
        <v>4120</v>
      </c>
      <c r="S616" s="263" t="s">
        <v>4120</v>
      </c>
      <c r="T616" s="263" t="s">
        <v>4120</v>
      </c>
      <c r="U616" s="263" t="s">
        <v>4120</v>
      </c>
      <c r="V616" s="263" t="s">
        <v>4120</v>
      </c>
      <c r="W616" s="263" t="s">
        <v>4120</v>
      </c>
      <c r="X616" s="263" t="s">
        <v>4120</v>
      </c>
      <c r="Y616" s="263" t="s">
        <v>4120</v>
      </c>
      <c r="Z616" s="263" t="s">
        <v>4120</v>
      </c>
      <c r="AA616" s="263" t="s">
        <v>4120</v>
      </c>
    </row>
    <row r="617" spans="1:27" x14ac:dyDescent="0.3">
      <c r="A617" s="263">
        <v>521518</v>
      </c>
      <c r="B617" s="268" t="s">
        <v>918</v>
      </c>
      <c r="C617" s="263" t="s">
        <v>4120</v>
      </c>
      <c r="D617" s="263" t="s">
        <v>4120</v>
      </c>
      <c r="E617" s="263" t="s">
        <v>4120</v>
      </c>
      <c r="F617" s="263" t="s">
        <v>4120</v>
      </c>
      <c r="G617" s="263" t="s">
        <v>4120</v>
      </c>
      <c r="H617" s="263" t="s">
        <v>4120</v>
      </c>
      <c r="I617" s="263" t="s">
        <v>4120</v>
      </c>
      <c r="J617" s="263" t="s">
        <v>4120</v>
      </c>
      <c r="K617" s="263" t="s">
        <v>4120</v>
      </c>
      <c r="L617" s="263" t="s">
        <v>4120</v>
      </c>
      <c r="M617" s="263" t="s">
        <v>4120</v>
      </c>
      <c r="N617" s="263" t="s">
        <v>4120</v>
      </c>
      <c r="O617" s="263" t="s">
        <v>4120</v>
      </c>
      <c r="P617" s="263" t="s">
        <v>4120</v>
      </c>
      <c r="Q617" s="263" t="s">
        <v>4120</v>
      </c>
      <c r="R617" s="263" t="s">
        <v>4120</v>
      </c>
      <c r="S617" s="263" t="s">
        <v>4120</v>
      </c>
      <c r="T617" s="263" t="s">
        <v>4120</v>
      </c>
      <c r="U617" s="263" t="s">
        <v>4120</v>
      </c>
      <c r="V617" s="263" t="s">
        <v>4120</v>
      </c>
      <c r="W617" s="263" t="s">
        <v>4120</v>
      </c>
      <c r="X617" s="263" t="s">
        <v>4120</v>
      </c>
      <c r="Y617" s="263" t="s">
        <v>4120</v>
      </c>
      <c r="Z617" s="263" t="s">
        <v>4120</v>
      </c>
      <c r="AA617" s="263" t="s">
        <v>4120</v>
      </c>
    </row>
    <row r="618" spans="1:27" x14ac:dyDescent="0.3">
      <c r="A618" s="263">
        <v>521551</v>
      </c>
      <c r="B618" s="268" t="s">
        <v>918</v>
      </c>
      <c r="C618" s="263" t="s">
        <v>4120</v>
      </c>
      <c r="D618" s="263" t="s">
        <v>4120</v>
      </c>
      <c r="E618" s="263" t="s">
        <v>4120</v>
      </c>
      <c r="F618" s="263" t="s">
        <v>4120</v>
      </c>
      <c r="G618" s="263" t="s">
        <v>4120</v>
      </c>
      <c r="H618" s="263" t="s">
        <v>4120</v>
      </c>
      <c r="I618" s="263" t="s">
        <v>4120</v>
      </c>
      <c r="J618" s="263" t="s">
        <v>4120</v>
      </c>
      <c r="K618" s="263" t="s">
        <v>4120</v>
      </c>
      <c r="L618" s="263" t="s">
        <v>4120</v>
      </c>
      <c r="M618" s="263" t="s">
        <v>4120</v>
      </c>
      <c r="N618" s="263" t="s">
        <v>4120</v>
      </c>
      <c r="O618" s="263" t="s">
        <v>4120</v>
      </c>
      <c r="P618" s="263" t="s">
        <v>4120</v>
      </c>
      <c r="Q618" s="263" t="s">
        <v>4120</v>
      </c>
      <c r="R618" s="263" t="s">
        <v>4120</v>
      </c>
      <c r="S618" s="263" t="s">
        <v>4120</v>
      </c>
      <c r="T618" s="263" t="s">
        <v>4120</v>
      </c>
      <c r="U618" s="263" t="s">
        <v>4120</v>
      </c>
      <c r="V618" s="263" t="s">
        <v>4120</v>
      </c>
      <c r="W618" s="263" t="s">
        <v>4120</v>
      </c>
      <c r="X618" s="263" t="s">
        <v>4120</v>
      </c>
      <c r="Y618" s="263" t="s">
        <v>4120</v>
      </c>
      <c r="Z618" s="263" t="s">
        <v>4120</v>
      </c>
      <c r="AA618" s="263" t="s">
        <v>4120</v>
      </c>
    </row>
    <row r="619" spans="1:27" x14ac:dyDescent="0.3">
      <c r="A619" s="263">
        <v>521558</v>
      </c>
      <c r="B619" s="268" t="s">
        <v>918</v>
      </c>
      <c r="C619" s="263" t="s">
        <v>4120</v>
      </c>
      <c r="D619" s="263" t="s">
        <v>4120</v>
      </c>
      <c r="E619" s="263" t="s">
        <v>4120</v>
      </c>
      <c r="F619" s="263" t="s">
        <v>4120</v>
      </c>
      <c r="G619" s="263" t="s">
        <v>4120</v>
      </c>
      <c r="H619" s="263" t="s">
        <v>4120</v>
      </c>
      <c r="I619" s="263" t="s">
        <v>4120</v>
      </c>
      <c r="J619" s="263" t="s">
        <v>4120</v>
      </c>
      <c r="K619" s="263" t="s">
        <v>4120</v>
      </c>
      <c r="L619" s="263" t="s">
        <v>4120</v>
      </c>
      <c r="M619" s="263" t="s">
        <v>4120</v>
      </c>
      <c r="N619" s="263" t="s">
        <v>4120</v>
      </c>
      <c r="O619" s="263" t="s">
        <v>4120</v>
      </c>
      <c r="P619" s="263" t="s">
        <v>4120</v>
      </c>
      <c r="Q619" s="263" t="s">
        <v>4120</v>
      </c>
      <c r="R619" s="263" t="s">
        <v>4120</v>
      </c>
      <c r="S619" s="263" t="s">
        <v>4120</v>
      </c>
      <c r="T619" s="263" t="s">
        <v>4120</v>
      </c>
      <c r="U619" s="263" t="s">
        <v>4120</v>
      </c>
      <c r="V619" s="263" t="s">
        <v>4120</v>
      </c>
      <c r="W619" s="263" t="s">
        <v>4120</v>
      </c>
      <c r="X619" s="263" t="s">
        <v>4120</v>
      </c>
      <c r="Y619" s="263" t="s">
        <v>4120</v>
      </c>
      <c r="Z619" s="263" t="s">
        <v>4120</v>
      </c>
      <c r="AA619" s="263" t="s">
        <v>4120</v>
      </c>
    </row>
    <row r="620" spans="1:27" x14ac:dyDescent="0.3">
      <c r="A620" s="263">
        <v>521588</v>
      </c>
      <c r="B620" s="268" t="s">
        <v>918</v>
      </c>
      <c r="C620" s="263" t="s">
        <v>4120</v>
      </c>
      <c r="D620" s="263" t="s">
        <v>4120</v>
      </c>
      <c r="E620" s="263" t="s">
        <v>4120</v>
      </c>
      <c r="F620" s="263" t="s">
        <v>4120</v>
      </c>
      <c r="G620" s="263" t="s">
        <v>4120</v>
      </c>
      <c r="H620" s="263" t="s">
        <v>4120</v>
      </c>
      <c r="I620" s="263" t="s">
        <v>4120</v>
      </c>
      <c r="J620" s="263" t="s">
        <v>4120</v>
      </c>
      <c r="K620" s="263" t="s">
        <v>4120</v>
      </c>
      <c r="L620" s="263" t="s">
        <v>4120</v>
      </c>
      <c r="M620" s="263" t="s">
        <v>4120</v>
      </c>
      <c r="N620" s="263" t="s">
        <v>4120</v>
      </c>
      <c r="O620" s="263" t="s">
        <v>4120</v>
      </c>
      <c r="P620" s="263" t="s">
        <v>4120</v>
      </c>
      <c r="Q620" s="263" t="s">
        <v>4120</v>
      </c>
      <c r="R620" s="263" t="s">
        <v>4120</v>
      </c>
      <c r="S620" s="263" t="s">
        <v>4120</v>
      </c>
      <c r="T620" s="263" t="s">
        <v>4120</v>
      </c>
      <c r="U620" s="263" t="s">
        <v>4120</v>
      </c>
      <c r="V620" s="263" t="s">
        <v>4120</v>
      </c>
      <c r="W620" s="263" t="s">
        <v>4120</v>
      </c>
      <c r="X620" s="263" t="s">
        <v>4120</v>
      </c>
      <c r="Y620" s="263" t="s">
        <v>4120</v>
      </c>
      <c r="Z620" s="263" t="s">
        <v>4120</v>
      </c>
      <c r="AA620" s="263" t="s">
        <v>4120</v>
      </c>
    </row>
    <row r="621" spans="1:27" x14ac:dyDescent="0.3">
      <c r="A621" s="263">
        <v>521606</v>
      </c>
      <c r="B621" s="268" t="s">
        <v>918</v>
      </c>
      <c r="C621" s="263" t="s">
        <v>4120</v>
      </c>
      <c r="D621" s="263" t="s">
        <v>4120</v>
      </c>
      <c r="E621" s="263" t="s">
        <v>4120</v>
      </c>
      <c r="F621" s="263" t="s">
        <v>4120</v>
      </c>
      <c r="G621" s="263" t="s">
        <v>4120</v>
      </c>
      <c r="H621" s="263" t="s">
        <v>4120</v>
      </c>
      <c r="I621" s="263" t="s">
        <v>4120</v>
      </c>
      <c r="J621" s="263" t="s">
        <v>4120</v>
      </c>
      <c r="K621" s="263" t="s">
        <v>4120</v>
      </c>
      <c r="L621" s="263" t="s">
        <v>4120</v>
      </c>
      <c r="M621" s="263" t="s">
        <v>4120</v>
      </c>
      <c r="N621" s="263" t="s">
        <v>4120</v>
      </c>
      <c r="O621" s="263" t="s">
        <v>4120</v>
      </c>
      <c r="P621" s="263" t="s">
        <v>4120</v>
      </c>
      <c r="Q621" s="263" t="s">
        <v>4120</v>
      </c>
      <c r="R621" s="263" t="s">
        <v>4120</v>
      </c>
      <c r="S621" s="263" t="s">
        <v>4120</v>
      </c>
      <c r="T621" s="263" t="s">
        <v>4120</v>
      </c>
      <c r="U621" s="263" t="s">
        <v>4120</v>
      </c>
      <c r="V621" s="263" t="s">
        <v>4120</v>
      </c>
      <c r="W621" s="263" t="s">
        <v>4120</v>
      </c>
      <c r="X621" s="263" t="s">
        <v>4120</v>
      </c>
      <c r="Y621" s="263" t="s">
        <v>4120</v>
      </c>
      <c r="Z621" s="263" t="s">
        <v>4120</v>
      </c>
      <c r="AA621" s="263" t="s">
        <v>4120</v>
      </c>
    </row>
    <row r="622" spans="1:27" x14ac:dyDescent="0.3">
      <c r="A622" s="263">
        <v>521611</v>
      </c>
      <c r="B622" s="268" t="s">
        <v>918</v>
      </c>
      <c r="C622" s="263" t="s">
        <v>4120</v>
      </c>
      <c r="D622" s="263" t="s">
        <v>4120</v>
      </c>
      <c r="E622" s="263" t="s">
        <v>4120</v>
      </c>
      <c r="F622" s="263" t="s">
        <v>4120</v>
      </c>
      <c r="G622" s="263" t="s">
        <v>4120</v>
      </c>
      <c r="H622" s="263" t="s">
        <v>4120</v>
      </c>
      <c r="I622" s="263" t="s">
        <v>4120</v>
      </c>
      <c r="J622" s="263" t="s">
        <v>4120</v>
      </c>
      <c r="K622" s="263" t="s">
        <v>4120</v>
      </c>
      <c r="L622" s="263" t="s">
        <v>4120</v>
      </c>
      <c r="M622" s="263" t="s">
        <v>4120</v>
      </c>
      <c r="N622" s="263" t="s">
        <v>4120</v>
      </c>
      <c r="O622" s="263" t="s">
        <v>4120</v>
      </c>
      <c r="P622" s="263" t="s">
        <v>4120</v>
      </c>
      <c r="Q622" s="263" t="s">
        <v>4120</v>
      </c>
      <c r="R622" s="263" t="s">
        <v>4120</v>
      </c>
      <c r="S622" s="263" t="s">
        <v>4120</v>
      </c>
      <c r="T622" s="263" t="s">
        <v>4120</v>
      </c>
      <c r="U622" s="263" t="s">
        <v>4120</v>
      </c>
      <c r="V622" s="263" t="s">
        <v>4120</v>
      </c>
      <c r="W622" s="263" t="s">
        <v>4120</v>
      </c>
      <c r="X622" s="263" t="s">
        <v>4120</v>
      </c>
      <c r="Y622" s="263" t="s">
        <v>4120</v>
      </c>
      <c r="Z622" s="263" t="s">
        <v>4120</v>
      </c>
      <c r="AA622" s="263" t="s">
        <v>4120</v>
      </c>
    </row>
    <row r="623" spans="1:27" x14ac:dyDescent="0.3">
      <c r="A623" s="263">
        <v>521618</v>
      </c>
      <c r="B623" s="268" t="s">
        <v>918</v>
      </c>
      <c r="C623" s="263" t="s">
        <v>4120</v>
      </c>
      <c r="D623" s="263" t="s">
        <v>4120</v>
      </c>
      <c r="E623" s="263" t="s">
        <v>4120</v>
      </c>
      <c r="F623" s="263" t="s">
        <v>4120</v>
      </c>
      <c r="G623" s="263" t="s">
        <v>4120</v>
      </c>
      <c r="H623" s="263" t="s">
        <v>4120</v>
      </c>
      <c r="I623" s="263" t="s">
        <v>4120</v>
      </c>
      <c r="J623" s="263" t="s">
        <v>4120</v>
      </c>
      <c r="K623" s="263" t="s">
        <v>4120</v>
      </c>
      <c r="L623" s="263" t="s">
        <v>4120</v>
      </c>
      <c r="M623" s="263" t="s">
        <v>4120</v>
      </c>
      <c r="N623" s="263" t="s">
        <v>4120</v>
      </c>
      <c r="O623" s="263" t="s">
        <v>4120</v>
      </c>
      <c r="P623" s="263" t="s">
        <v>4120</v>
      </c>
      <c r="Q623" s="263" t="s">
        <v>4120</v>
      </c>
      <c r="R623" s="263" t="s">
        <v>4120</v>
      </c>
      <c r="S623" s="263" t="s">
        <v>4120</v>
      </c>
      <c r="T623" s="263" t="s">
        <v>4120</v>
      </c>
      <c r="U623" s="263" t="s">
        <v>4120</v>
      </c>
      <c r="V623" s="263" t="s">
        <v>4120</v>
      </c>
      <c r="W623" s="263" t="s">
        <v>4120</v>
      </c>
      <c r="X623" s="263" t="s">
        <v>4120</v>
      </c>
      <c r="Y623" s="263" t="s">
        <v>4120</v>
      </c>
      <c r="Z623" s="263" t="s">
        <v>4120</v>
      </c>
      <c r="AA623" s="263" t="s">
        <v>4120</v>
      </c>
    </row>
    <row r="624" spans="1:27" x14ac:dyDescent="0.3">
      <c r="A624" s="263">
        <v>521624</v>
      </c>
      <c r="B624" s="268" t="s">
        <v>918</v>
      </c>
      <c r="C624" s="263" t="s">
        <v>4120</v>
      </c>
      <c r="D624" s="263" t="s">
        <v>4120</v>
      </c>
      <c r="E624" s="263" t="s">
        <v>4120</v>
      </c>
      <c r="F624" s="263" t="s">
        <v>4120</v>
      </c>
      <c r="G624" s="263" t="s">
        <v>4120</v>
      </c>
      <c r="H624" s="263" t="s">
        <v>4120</v>
      </c>
      <c r="I624" s="263" t="s">
        <v>4120</v>
      </c>
      <c r="J624" s="263" t="s">
        <v>4120</v>
      </c>
      <c r="K624" s="263" t="s">
        <v>4120</v>
      </c>
      <c r="L624" s="263" t="s">
        <v>4120</v>
      </c>
      <c r="M624" s="263" t="s">
        <v>4120</v>
      </c>
      <c r="N624" s="263" t="s">
        <v>4120</v>
      </c>
      <c r="O624" s="263" t="s">
        <v>4120</v>
      </c>
      <c r="P624" s="263" t="s">
        <v>4120</v>
      </c>
      <c r="Q624" s="263" t="s">
        <v>4120</v>
      </c>
      <c r="R624" s="263" t="s">
        <v>4120</v>
      </c>
      <c r="S624" s="263" t="s">
        <v>4120</v>
      </c>
      <c r="T624" s="263" t="s">
        <v>4120</v>
      </c>
      <c r="U624" s="263" t="s">
        <v>4120</v>
      </c>
      <c r="V624" s="263" t="s">
        <v>4120</v>
      </c>
      <c r="W624" s="263" t="s">
        <v>4120</v>
      </c>
      <c r="X624" s="263" t="s">
        <v>4120</v>
      </c>
      <c r="Y624" s="263" t="s">
        <v>4120</v>
      </c>
      <c r="Z624" s="263" t="s">
        <v>4120</v>
      </c>
      <c r="AA624" s="263" t="s">
        <v>4120</v>
      </c>
    </row>
    <row r="625" spans="1:27" x14ac:dyDescent="0.3">
      <c r="A625" s="263">
        <v>521626</v>
      </c>
      <c r="B625" s="268" t="s">
        <v>918</v>
      </c>
      <c r="C625" s="263" t="s">
        <v>4120</v>
      </c>
      <c r="D625" s="263" t="s">
        <v>4120</v>
      </c>
      <c r="E625" s="263" t="s">
        <v>4120</v>
      </c>
      <c r="F625" s="263" t="s">
        <v>4120</v>
      </c>
      <c r="G625" s="263" t="s">
        <v>4120</v>
      </c>
      <c r="H625" s="263" t="s">
        <v>4120</v>
      </c>
      <c r="I625" s="263" t="s">
        <v>4120</v>
      </c>
      <c r="J625" s="263" t="s">
        <v>4120</v>
      </c>
      <c r="K625" s="263" t="s">
        <v>4120</v>
      </c>
      <c r="L625" s="263" t="s">
        <v>4120</v>
      </c>
      <c r="M625" s="263" t="s">
        <v>4120</v>
      </c>
      <c r="N625" s="263" t="s">
        <v>4120</v>
      </c>
      <c r="O625" s="263" t="s">
        <v>4120</v>
      </c>
      <c r="P625" s="263" t="s">
        <v>4120</v>
      </c>
      <c r="Q625" s="263" t="s">
        <v>4120</v>
      </c>
      <c r="R625" s="263" t="s">
        <v>4120</v>
      </c>
      <c r="S625" s="263" t="s">
        <v>4120</v>
      </c>
      <c r="T625" s="263" t="s">
        <v>4120</v>
      </c>
      <c r="U625" s="263" t="s">
        <v>4120</v>
      </c>
      <c r="V625" s="263" t="s">
        <v>4120</v>
      </c>
      <c r="W625" s="263" t="s">
        <v>4120</v>
      </c>
      <c r="X625" s="263" t="s">
        <v>4120</v>
      </c>
      <c r="Y625" s="263" t="s">
        <v>4120</v>
      </c>
      <c r="Z625" s="263" t="s">
        <v>4120</v>
      </c>
      <c r="AA625" s="263" t="s">
        <v>4120</v>
      </c>
    </row>
    <row r="626" spans="1:27" x14ac:dyDescent="0.3">
      <c r="A626" s="263">
        <v>521640</v>
      </c>
      <c r="B626" s="268" t="s">
        <v>918</v>
      </c>
      <c r="C626" s="263" t="s">
        <v>4120</v>
      </c>
      <c r="D626" s="263" t="s">
        <v>4120</v>
      </c>
      <c r="E626" s="263" t="s">
        <v>4120</v>
      </c>
      <c r="F626" s="263" t="s">
        <v>4120</v>
      </c>
      <c r="G626" s="263" t="s">
        <v>4120</v>
      </c>
      <c r="H626" s="263" t="s">
        <v>4120</v>
      </c>
      <c r="I626" s="263" t="s">
        <v>4120</v>
      </c>
      <c r="J626" s="263" t="s">
        <v>4120</v>
      </c>
      <c r="K626" s="263" t="s">
        <v>4120</v>
      </c>
      <c r="L626" s="263" t="s">
        <v>4120</v>
      </c>
      <c r="M626" s="263" t="s">
        <v>4120</v>
      </c>
      <c r="N626" s="263" t="s">
        <v>4120</v>
      </c>
      <c r="O626" s="263" t="s">
        <v>4120</v>
      </c>
      <c r="P626" s="263" t="s">
        <v>4120</v>
      </c>
      <c r="Q626" s="263" t="s">
        <v>4120</v>
      </c>
      <c r="R626" s="263" t="s">
        <v>4120</v>
      </c>
      <c r="S626" s="263" t="s">
        <v>4120</v>
      </c>
      <c r="T626" s="263" t="s">
        <v>4120</v>
      </c>
      <c r="U626" s="263" t="s">
        <v>4120</v>
      </c>
      <c r="V626" s="263" t="s">
        <v>4120</v>
      </c>
      <c r="W626" s="263" t="s">
        <v>4120</v>
      </c>
      <c r="X626" s="263" t="s">
        <v>4120</v>
      </c>
      <c r="Y626" s="263" t="s">
        <v>4120</v>
      </c>
      <c r="Z626" s="263" t="s">
        <v>4120</v>
      </c>
      <c r="AA626" s="263" t="s">
        <v>4120</v>
      </c>
    </row>
    <row r="627" spans="1:27" x14ac:dyDescent="0.3">
      <c r="A627" s="263">
        <v>521644</v>
      </c>
      <c r="B627" s="268" t="s">
        <v>918</v>
      </c>
      <c r="C627" s="263" t="s">
        <v>4120</v>
      </c>
      <c r="D627" s="263" t="s">
        <v>4120</v>
      </c>
      <c r="E627" s="263" t="s">
        <v>4120</v>
      </c>
      <c r="F627" s="263" t="s">
        <v>4120</v>
      </c>
      <c r="G627" s="263" t="s">
        <v>4120</v>
      </c>
      <c r="H627" s="263" t="s">
        <v>4120</v>
      </c>
      <c r="I627" s="263" t="s">
        <v>4120</v>
      </c>
      <c r="J627" s="263" t="s">
        <v>4120</v>
      </c>
      <c r="K627" s="263" t="s">
        <v>4120</v>
      </c>
      <c r="L627" s="263" t="s">
        <v>4120</v>
      </c>
      <c r="M627" s="263" t="s">
        <v>4120</v>
      </c>
      <c r="N627" s="263" t="s">
        <v>4120</v>
      </c>
      <c r="O627" s="263" t="s">
        <v>4120</v>
      </c>
      <c r="P627" s="263" t="s">
        <v>4120</v>
      </c>
      <c r="Q627" s="263" t="s">
        <v>4120</v>
      </c>
      <c r="R627" s="263" t="s">
        <v>4120</v>
      </c>
      <c r="S627" s="263" t="s">
        <v>4120</v>
      </c>
      <c r="T627" s="263" t="s">
        <v>4120</v>
      </c>
      <c r="U627" s="263" t="s">
        <v>4120</v>
      </c>
      <c r="V627" s="263" t="s">
        <v>4120</v>
      </c>
      <c r="W627" s="263" t="s">
        <v>4120</v>
      </c>
      <c r="X627" s="263" t="s">
        <v>4120</v>
      </c>
      <c r="Y627" s="263" t="s">
        <v>4120</v>
      </c>
      <c r="Z627" s="263" t="s">
        <v>4120</v>
      </c>
      <c r="AA627" s="263" t="s">
        <v>4120</v>
      </c>
    </row>
    <row r="628" spans="1:27" x14ac:dyDescent="0.3">
      <c r="A628" s="263">
        <v>521659</v>
      </c>
      <c r="B628" s="268" t="s">
        <v>918</v>
      </c>
      <c r="C628" s="263" t="s">
        <v>4120</v>
      </c>
      <c r="D628" s="263" t="s">
        <v>4120</v>
      </c>
      <c r="E628" s="263" t="s">
        <v>4120</v>
      </c>
      <c r="F628" s="263" t="s">
        <v>4120</v>
      </c>
      <c r="G628" s="263" t="s">
        <v>4120</v>
      </c>
      <c r="H628" s="263" t="s">
        <v>4120</v>
      </c>
      <c r="I628" s="263" t="s">
        <v>4120</v>
      </c>
      <c r="J628" s="263" t="s">
        <v>4120</v>
      </c>
      <c r="K628" s="263" t="s">
        <v>4120</v>
      </c>
      <c r="L628" s="263" t="s">
        <v>4120</v>
      </c>
      <c r="M628" s="263" t="s">
        <v>4120</v>
      </c>
      <c r="N628" s="263" t="s">
        <v>4120</v>
      </c>
      <c r="O628" s="263" t="s">
        <v>4120</v>
      </c>
      <c r="P628" s="263" t="s">
        <v>4120</v>
      </c>
      <c r="Q628" s="263" t="s">
        <v>4120</v>
      </c>
      <c r="R628" s="263" t="s">
        <v>4120</v>
      </c>
      <c r="S628" s="263" t="s">
        <v>4120</v>
      </c>
      <c r="T628" s="263" t="s">
        <v>4120</v>
      </c>
      <c r="U628" s="263" t="s">
        <v>4120</v>
      </c>
      <c r="V628" s="263" t="s">
        <v>4120</v>
      </c>
      <c r="W628" s="263" t="s">
        <v>4120</v>
      </c>
      <c r="X628" s="263" t="s">
        <v>4120</v>
      </c>
      <c r="Y628" s="263" t="s">
        <v>4120</v>
      </c>
      <c r="Z628" s="263" t="s">
        <v>4120</v>
      </c>
      <c r="AA628" s="263" t="s">
        <v>4120</v>
      </c>
    </row>
    <row r="629" spans="1:27" x14ac:dyDescent="0.3">
      <c r="A629" s="263">
        <v>521664</v>
      </c>
      <c r="B629" s="268" t="s">
        <v>918</v>
      </c>
      <c r="C629" s="263" t="s">
        <v>4120</v>
      </c>
      <c r="D629" s="263" t="s">
        <v>4120</v>
      </c>
      <c r="E629" s="263" t="s">
        <v>4120</v>
      </c>
      <c r="F629" s="263" t="s">
        <v>4120</v>
      </c>
      <c r="G629" s="263" t="s">
        <v>4120</v>
      </c>
      <c r="H629" s="263" t="s">
        <v>4120</v>
      </c>
      <c r="I629" s="263" t="s">
        <v>4120</v>
      </c>
      <c r="J629" s="263" t="s">
        <v>4120</v>
      </c>
      <c r="K629" s="263" t="s">
        <v>4120</v>
      </c>
      <c r="L629" s="263" t="s">
        <v>4120</v>
      </c>
      <c r="M629" s="263" t="s">
        <v>4120</v>
      </c>
      <c r="N629" s="263" t="s">
        <v>4120</v>
      </c>
      <c r="O629" s="263" t="s">
        <v>4120</v>
      </c>
      <c r="P629" s="263" t="s">
        <v>4120</v>
      </c>
      <c r="Q629" s="263" t="s">
        <v>4120</v>
      </c>
      <c r="R629" s="263" t="s">
        <v>4120</v>
      </c>
      <c r="S629" s="263" t="s">
        <v>4120</v>
      </c>
      <c r="T629" s="263" t="s">
        <v>4120</v>
      </c>
      <c r="U629" s="263" t="s">
        <v>4120</v>
      </c>
      <c r="V629" s="263" t="s">
        <v>4120</v>
      </c>
      <c r="W629" s="263" t="s">
        <v>4120</v>
      </c>
      <c r="X629" s="263" t="s">
        <v>4120</v>
      </c>
      <c r="Y629" s="263" t="s">
        <v>4120</v>
      </c>
      <c r="Z629" s="263" t="s">
        <v>4120</v>
      </c>
      <c r="AA629" s="263" t="s">
        <v>4120</v>
      </c>
    </row>
    <row r="630" spans="1:27" x14ac:dyDescent="0.3">
      <c r="A630" s="263">
        <v>521671</v>
      </c>
      <c r="B630" s="268" t="s">
        <v>918</v>
      </c>
      <c r="C630" s="263" t="s">
        <v>4120</v>
      </c>
      <c r="D630" s="263" t="s">
        <v>4120</v>
      </c>
      <c r="E630" s="263" t="s">
        <v>4120</v>
      </c>
      <c r="F630" s="263" t="s">
        <v>4120</v>
      </c>
      <c r="G630" s="263" t="s">
        <v>4120</v>
      </c>
      <c r="H630" s="263" t="s">
        <v>4120</v>
      </c>
      <c r="I630" s="263" t="s">
        <v>4120</v>
      </c>
      <c r="J630" s="263" t="s">
        <v>4120</v>
      </c>
      <c r="K630" s="263" t="s">
        <v>4120</v>
      </c>
      <c r="L630" s="263" t="s">
        <v>4120</v>
      </c>
      <c r="M630" s="263" t="s">
        <v>4120</v>
      </c>
      <c r="N630" s="263" t="s">
        <v>4120</v>
      </c>
      <c r="O630" s="263" t="s">
        <v>4120</v>
      </c>
      <c r="P630" s="263" t="s">
        <v>4120</v>
      </c>
      <c r="Q630" s="263" t="s">
        <v>4120</v>
      </c>
      <c r="R630" s="263" t="s">
        <v>4120</v>
      </c>
      <c r="S630" s="263" t="s">
        <v>4120</v>
      </c>
      <c r="T630" s="263" t="s">
        <v>4120</v>
      </c>
      <c r="U630" s="263" t="s">
        <v>4120</v>
      </c>
      <c r="V630" s="263" t="s">
        <v>4120</v>
      </c>
      <c r="W630" s="263" t="s">
        <v>4120</v>
      </c>
      <c r="X630" s="263" t="s">
        <v>4120</v>
      </c>
      <c r="Y630" s="263" t="s">
        <v>4120</v>
      </c>
      <c r="Z630" s="263" t="s">
        <v>4120</v>
      </c>
      <c r="AA630" s="263" t="s">
        <v>4120</v>
      </c>
    </row>
    <row r="631" spans="1:27" x14ac:dyDescent="0.3">
      <c r="A631" s="263">
        <v>521675</v>
      </c>
      <c r="B631" s="268" t="s">
        <v>918</v>
      </c>
      <c r="C631" s="263" t="s">
        <v>4120</v>
      </c>
      <c r="D631" s="263" t="s">
        <v>4120</v>
      </c>
      <c r="E631" s="263" t="s">
        <v>4120</v>
      </c>
      <c r="F631" s="263" t="s">
        <v>4120</v>
      </c>
      <c r="G631" s="263" t="s">
        <v>4120</v>
      </c>
      <c r="H631" s="263" t="s">
        <v>4120</v>
      </c>
      <c r="I631" s="263" t="s">
        <v>4120</v>
      </c>
      <c r="J631" s="263" t="s">
        <v>4120</v>
      </c>
      <c r="K631" s="263" t="s">
        <v>4120</v>
      </c>
      <c r="L631" s="263" t="s">
        <v>4120</v>
      </c>
      <c r="M631" s="263" t="s">
        <v>4120</v>
      </c>
      <c r="N631" s="263" t="s">
        <v>4120</v>
      </c>
      <c r="O631" s="263" t="s">
        <v>4120</v>
      </c>
      <c r="P631" s="263" t="s">
        <v>4120</v>
      </c>
      <c r="Q631" s="263" t="s">
        <v>4120</v>
      </c>
      <c r="R631" s="263" t="s">
        <v>4120</v>
      </c>
      <c r="S631" s="263" t="s">
        <v>4120</v>
      </c>
      <c r="T631" s="263" t="s">
        <v>4120</v>
      </c>
      <c r="U631" s="263" t="s">
        <v>4120</v>
      </c>
      <c r="V631" s="263" t="s">
        <v>4120</v>
      </c>
      <c r="W631" s="263" t="s">
        <v>4120</v>
      </c>
      <c r="X631" s="263" t="s">
        <v>4120</v>
      </c>
      <c r="Y631" s="263" t="s">
        <v>4120</v>
      </c>
      <c r="Z631" s="263" t="s">
        <v>4120</v>
      </c>
      <c r="AA631" s="263" t="s">
        <v>4120</v>
      </c>
    </row>
    <row r="632" spans="1:27" x14ac:dyDescent="0.3">
      <c r="A632" s="263">
        <v>521679</v>
      </c>
      <c r="B632" s="268" t="s">
        <v>918</v>
      </c>
      <c r="C632" s="263" t="s">
        <v>4120</v>
      </c>
      <c r="D632" s="263" t="s">
        <v>4120</v>
      </c>
      <c r="E632" s="263" t="s">
        <v>4120</v>
      </c>
      <c r="F632" s="263" t="s">
        <v>4120</v>
      </c>
      <c r="G632" s="263" t="s">
        <v>4120</v>
      </c>
      <c r="H632" s="263" t="s">
        <v>4120</v>
      </c>
      <c r="I632" s="263" t="s">
        <v>4120</v>
      </c>
      <c r="J632" s="263" t="s">
        <v>4120</v>
      </c>
      <c r="K632" s="263" t="s">
        <v>4120</v>
      </c>
      <c r="L632" s="263" t="s">
        <v>4120</v>
      </c>
      <c r="M632" s="263" t="s">
        <v>4120</v>
      </c>
      <c r="N632" s="263" t="s">
        <v>4120</v>
      </c>
      <c r="O632" s="263" t="s">
        <v>4120</v>
      </c>
      <c r="P632" s="263" t="s">
        <v>4120</v>
      </c>
      <c r="Q632" s="263" t="s">
        <v>4120</v>
      </c>
      <c r="R632" s="263" t="s">
        <v>4120</v>
      </c>
      <c r="S632" s="263" t="s">
        <v>4120</v>
      </c>
      <c r="T632" s="263" t="s">
        <v>4120</v>
      </c>
      <c r="U632" s="263" t="s">
        <v>4120</v>
      </c>
      <c r="V632" s="263" t="s">
        <v>4120</v>
      </c>
      <c r="W632" s="263" t="s">
        <v>4120</v>
      </c>
      <c r="X632" s="263" t="s">
        <v>4120</v>
      </c>
      <c r="Y632" s="263" t="s">
        <v>4120</v>
      </c>
      <c r="Z632" s="263" t="s">
        <v>4120</v>
      </c>
      <c r="AA632" s="263" t="s">
        <v>4120</v>
      </c>
    </row>
    <row r="633" spans="1:27" x14ac:dyDescent="0.3">
      <c r="A633" s="263">
        <v>521686</v>
      </c>
      <c r="B633" s="268" t="s">
        <v>918</v>
      </c>
      <c r="C633" s="263" t="s">
        <v>4120</v>
      </c>
      <c r="D633" s="263" t="s">
        <v>4120</v>
      </c>
      <c r="E633" s="263" t="s">
        <v>4120</v>
      </c>
      <c r="F633" s="263" t="s">
        <v>4120</v>
      </c>
      <c r="G633" s="263" t="s">
        <v>4120</v>
      </c>
      <c r="H633" s="263" t="s">
        <v>4120</v>
      </c>
      <c r="I633" s="263" t="s">
        <v>4120</v>
      </c>
      <c r="J633" s="263" t="s">
        <v>4120</v>
      </c>
      <c r="K633" s="263" t="s">
        <v>4120</v>
      </c>
      <c r="L633" s="263" t="s">
        <v>4120</v>
      </c>
      <c r="M633" s="263" t="s">
        <v>4120</v>
      </c>
      <c r="N633" s="263" t="s">
        <v>4120</v>
      </c>
      <c r="O633" s="263" t="s">
        <v>4120</v>
      </c>
      <c r="P633" s="263" t="s">
        <v>4120</v>
      </c>
      <c r="Q633" s="263" t="s">
        <v>4120</v>
      </c>
      <c r="R633" s="263" t="s">
        <v>4120</v>
      </c>
      <c r="S633" s="263" t="s">
        <v>4120</v>
      </c>
      <c r="T633" s="263" t="s">
        <v>4120</v>
      </c>
      <c r="U633" s="263" t="s">
        <v>4120</v>
      </c>
      <c r="V633" s="263" t="s">
        <v>4120</v>
      </c>
      <c r="W633" s="263" t="s">
        <v>4120</v>
      </c>
      <c r="X633" s="263" t="s">
        <v>4120</v>
      </c>
      <c r="Y633" s="263" t="s">
        <v>4120</v>
      </c>
      <c r="Z633" s="263" t="s">
        <v>4120</v>
      </c>
      <c r="AA633" s="263" t="s">
        <v>4120</v>
      </c>
    </row>
    <row r="634" spans="1:27" x14ac:dyDescent="0.3">
      <c r="A634" s="263">
        <v>521687</v>
      </c>
      <c r="B634" s="268" t="s">
        <v>918</v>
      </c>
      <c r="C634" s="263" t="s">
        <v>4120</v>
      </c>
      <c r="D634" s="263" t="s">
        <v>4120</v>
      </c>
      <c r="E634" s="263" t="s">
        <v>4120</v>
      </c>
      <c r="F634" s="263" t="s">
        <v>4120</v>
      </c>
      <c r="G634" s="263" t="s">
        <v>4120</v>
      </c>
      <c r="H634" s="263" t="s">
        <v>4120</v>
      </c>
      <c r="I634" s="263" t="s">
        <v>4120</v>
      </c>
      <c r="J634" s="263" t="s">
        <v>4120</v>
      </c>
      <c r="K634" s="263" t="s">
        <v>4120</v>
      </c>
      <c r="L634" s="263" t="s">
        <v>4120</v>
      </c>
      <c r="M634" s="263" t="s">
        <v>4120</v>
      </c>
      <c r="N634" s="263" t="s">
        <v>4120</v>
      </c>
      <c r="O634" s="263" t="s">
        <v>4120</v>
      </c>
      <c r="P634" s="263" t="s">
        <v>4120</v>
      </c>
      <c r="Q634" s="263" t="s">
        <v>4120</v>
      </c>
      <c r="R634" s="263" t="s">
        <v>4120</v>
      </c>
      <c r="S634" s="263" t="s">
        <v>4120</v>
      </c>
      <c r="T634" s="263" t="s">
        <v>4120</v>
      </c>
      <c r="U634" s="263" t="s">
        <v>4120</v>
      </c>
      <c r="V634" s="263" t="s">
        <v>4120</v>
      </c>
      <c r="W634" s="263" t="s">
        <v>4120</v>
      </c>
      <c r="X634" s="263" t="s">
        <v>4120</v>
      </c>
      <c r="Y634" s="263" t="s">
        <v>4120</v>
      </c>
      <c r="Z634" s="263" t="s">
        <v>4120</v>
      </c>
      <c r="AA634" s="263" t="s">
        <v>4120</v>
      </c>
    </row>
    <row r="635" spans="1:27" x14ac:dyDescent="0.3">
      <c r="A635" s="263">
        <v>521700</v>
      </c>
      <c r="B635" s="268" t="s">
        <v>918</v>
      </c>
      <c r="C635" s="263" t="s">
        <v>4120</v>
      </c>
      <c r="D635" s="263" t="s">
        <v>4120</v>
      </c>
      <c r="E635" s="263" t="s">
        <v>4120</v>
      </c>
      <c r="F635" s="263" t="s">
        <v>4120</v>
      </c>
      <c r="G635" s="263" t="s">
        <v>4120</v>
      </c>
      <c r="H635" s="263" t="s">
        <v>4120</v>
      </c>
      <c r="I635" s="263" t="s">
        <v>4120</v>
      </c>
      <c r="J635" s="263" t="s">
        <v>4120</v>
      </c>
      <c r="K635" s="263" t="s">
        <v>4120</v>
      </c>
      <c r="L635" s="263" t="s">
        <v>4120</v>
      </c>
      <c r="M635" s="263" t="s">
        <v>4120</v>
      </c>
      <c r="N635" s="263" t="s">
        <v>4120</v>
      </c>
      <c r="O635" s="263" t="s">
        <v>4120</v>
      </c>
      <c r="P635" s="263" t="s">
        <v>4120</v>
      </c>
      <c r="Q635" s="263" t="s">
        <v>4120</v>
      </c>
      <c r="R635" s="263" t="s">
        <v>4120</v>
      </c>
      <c r="S635" s="263" t="s">
        <v>4120</v>
      </c>
      <c r="T635" s="263" t="s">
        <v>4120</v>
      </c>
      <c r="U635" s="263" t="s">
        <v>4120</v>
      </c>
      <c r="V635" s="263" t="s">
        <v>4120</v>
      </c>
      <c r="W635" s="263" t="s">
        <v>4120</v>
      </c>
      <c r="X635" s="263" t="s">
        <v>4120</v>
      </c>
      <c r="Y635" s="263" t="s">
        <v>4120</v>
      </c>
      <c r="Z635" s="263" t="s">
        <v>4120</v>
      </c>
      <c r="AA635" s="263" t="s">
        <v>4120</v>
      </c>
    </row>
    <row r="636" spans="1:27" x14ac:dyDescent="0.3">
      <c r="A636" s="263">
        <v>521710</v>
      </c>
      <c r="B636" s="268" t="s">
        <v>918</v>
      </c>
      <c r="C636" s="263" t="s">
        <v>4120</v>
      </c>
      <c r="D636" s="263" t="s">
        <v>4120</v>
      </c>
      <c r="E636" s="263" t="s">
        <v>4120</v>
      </c>
      <c r="F636" s="263" t="s">
        <v>4120</v>
      </c>
      <c r="G636" s="263" t="s">
        <v>4120</v>
      </c>
      <c r="H636" s="263" t="s">
        <v>4120</v>
      </c>
      <c r="I636" s="263" t="s">
        <v>4120</v>
      </c>
      <c r="J636" s="263" t="s">
        <v>4120</v>
      </c>
      <c r="K636" s="263" t="s">
        <v>4120</v>
      </c>
      <c r="L636" s="263" t="s">
        <v>4120</v>
      </c>
      <c r="M636" s="263" t="s">
        <v>4120</v>
      </c>
      <c r="N636" s="263" t="s">
        <v>4120</v>
      </c>
      <c r="O636" s="263" t="s">
        <v>4120</v>
      </c>
      <c r="P636" s="263" t="s">
        <v>4120</v>
      </c>
      <c r="Q636" s="263" t="s">
        <v>4120</v>
      </c>
      <c r="R636" s="263" t="s">
        <v>4120</v>
      </c>
      <c r="S636" s="263" t="s">
        <v>4120</v>
      </c>
      <c r="T636" s="263" t="s">
        <v>4120</v>
      </c>
      <c r="U636" s="263" t="s">
        <v>4120</v>
      </c>
      <c r="V636" s="263" t="s">
        <v>4120</v>
      </c>
      <c r="W636" s="263" t="s">
        <v>4120</v>
      </c>
      <c r="X636" s="263" t="s">
        <v>4120</v>
      </c>
      <c r="Y636" s="263" t="s">
        <v>4120</v>
      </c>
      <c r="Z636" s="263" t="s">
        <v>4120</v>
      </c>
      <c r="AA636" s="263" t="s">
        <v>4120</v>
      </c>
    </row>
    <row r="637" spans="1:27" x14ac:dyDescent="0.3">
      <c r="A637" s="263">
        <v>521713</v>
      </c>
      <c r="B637" s="268" t="s">
        <v>918</v>
      </c>
      <c r="C637" s="263" t="s">
        <v>4120</v>
      </c>
      <c r="D637" s="263" t="s">
        <v>4120</v>
      </c>
      <c r="E637" s="263" t="s">
        <v>4120</v>
      </c>
      <c r="F637" s="263" t="s">
        <v>4120</v>
      </c>
      <c r="G637" s="263" t="s">
        <v>4120</v>
      </c>
      <c r="H637" s="263" t="s">
        <v>4120</v>
      </c>
      <c r="I637" s="263" t="s">
        <v>4120</v>
      </c>
      <c r="J637" s="263" t="s">
        <v>4120</v>
      </c>
      <c r="K637" s="263" t="s">
        <v>4120</v>
      </c>
      <c r="L637" s="263" t="s">
        <v>4120</v>
      </c>
      <c r="M637" s="263" t="s">
        <v>4120</v>
      </c>
      <c r="N637" s="263" t="s">
        <v>4120</v>
      </c>
      <c r="O637" s="263" t="s">
        <v>4120</v>
      </c>
      <c r="P637" s="263" t="s">
        <v>4120</v>
      </c>
      <c r="Q637" s="263" t="s">
        <v>4120</v>
      </c>
      <c r="R637" s="263" t="s">
        <v>4120</v>
      </c>
      <c r="S637" s="263" t="s">
        <v>4120</v>
      </c>
      <c r="T637" s="263" t="s">
        <v>4120</v>
      </c>
      <c r="U637" s="263" t="s">
        <v>4120</v>
      </c>
      <c r="V637" s="263" t="s">
        <v>4120</v>
      </c>
      <c r="W637" s="263" t="s">
        <v>4120</v>
      </c>
      <c r="X637" s="263" t="s">
        <v>4120</v>
      </c>
      <c r="Y637" s="263" t="s">
        <v>4120</v>
      </c>
      <c r="Z637" s="263" t="s">
        <v>4120</v>
      </c>
      <c r="AA637" s="263" t="s">
        <v>4120</v>
      </c>
    </row>
    <row r="638" spans="1:27" x14ac:dyDescent="0.3">
      <c r="A638" s="263">
        <v>521733</v>
      </c>
      <c r="B638" s="268" t="s">
        <v>918</v>
      </c>
      <c r="C638" s="263" t="s">
        <v>4120</v>
      </c>
      <c r="D638" s="263" t="s">
        <v>4120</v>
      </c>
      <c r="E638" s="263" t="s">
        <v>4120</v>
      </c>
      <c r="F638" s="263" t="s">
        <v>4120</v>
      </c>
      <c r="G638" s="263" t="s">
        <v>4120</v>
      </c>
      <c r="H638" s="263" t="s">
        <v>4120</v>
      </c>
      <c r="I638" s="263" t="s">
        <v>4120</v>
      </c>
      <c r="J638" s="263" t="s">
        <v>4120</v>
      </c>
      <c r="K638" s="263" t="s">
        <v>4120</v>
      </c>
      <c r="L638" s="263" t="s">
        <v>4120</v>
      </c>
      <c r="M638" s="263" t="s">
        <v>4120</v>
      </c>
      <c r="N638" s="263" t="s">
        <v>4120</v>
      </c>
      <c r="O638" s="263" t="s">
        <v>4120</v>
      </c>
      <c r="P638" s="263" t="s">
        <v>4120</v>
      </c>
      <c r="Q638" s="263" t="s">
        <v>4120</v>
      </c>
      <c r="R638" s="263" t="s">
        <v>4120</v>
      </c>
      <c r="S638" s="263" t="s">
        <v>4120</v>
      </c>
      <c r="T638" s="263" t="s">
        <v>4120</v>
      </c>
      <c r="U638" s="263" t="s">
        <v>4120</v>
      </c>
      <c r="V638" s="263" t="s">
        <v>4120</v>
      </c>
      <c r="W638" s="263" t="s">
        <v>4120</v>
      </c>
      <c r="X638" s="263" t="s">
        <v>4120</v>
      </c>
      <c r="Y638" s="263" t="s">
        <v>4120</v>
      </c>
      <c r="Z638" s="263" t="s">
        <v>4120</v>
      </c>
      <c r="AA638" s="263" t="s">
        <v>4120</v>
      </c>
    </row>
    <row r="639" spans="1:27" x14ac:dyDescent="0.3">
      <c r="A639" s="263">
        <v>521744</v>
      </c>
      <c r="B639" s="268" t="s">
        <v>918</v>
      </c>
      <c r="C639" s="263" t="s">
        <v>4120</v>
      </c>
      <c r="D639" s="263" t="s">
        <v>4120</v>
      </c>
      <c r="E639" s="263" t="s">
        <v>4120</v>
      </c>
      <c r="F639" s="263" t="s">
        <v>4120</v>
      </c>
      <c r="G639" s="263" t="s">
        <v>4120</v>
      </c>
      <c r="H639" s="263" t="s">
        <v>4120</v>
      </c>
      <c r="I639" s="263" t="s">
        <v>4120</v>
      </c>
      <c r="J639" s="263" t="s">
        <v>4120</v>
      </c>
      <c r="K639" s="263" t="s">
        <v>4120</v>
      </c>
      <c r="L639" s="263" t="s">
        <v>4120</v>
      </c>
      <c r="M639" s="263" t="s">
        <v>4120</v>
      </c>
      <c r="N639" s="263" t="s">
        <v>4120</v>
      </c>
      <c r="O639" s="263" t="s">
        <v>4120</v>
      </c>
      <c r="P639" s="263" t="s">
        <v>4120</v>
      </c>
      <c r="Q639" s="263" t="s">
        <v>4120</v>
      </c>
      <c r="R639" s="263" t="s">
        <v>4120</v>
      </c>
      <c r="S639" s="263" t="s">
        <v>4120</v>
      </c>
      <c r="T639" s="263" t="s">
        <v>4120</v>
      </c>
      <c r="U639" s="263" t="s">
        <v>4120</v>
      </c>
      <c r="V639" s="263" t="s">
        <v>4120</v>
      </c>
      <c r="W639" s="263" t="s">
        <v>4120</v>
      </c>
      <c r="X639" s="263" t="s">
        <v>4120</v>
      </c>
      <c r="Y639" s="263" t="s">
        <v>4120</v>
      </c>
      <c r="Z639" s="263" t="s">
        <v>4120</v>
      </c>
      <c r="AA639" s="263" t="s">
        <v>4120</v>
      </c>
    </row>
    <row r="640" spans="1:27" x14ac:dyDescent="0.3">
      <c r="A640" s="263">
        <v>521753</v>
      </c>
      <c r="B640" s="268" t="s">
        <v>918</v>
      </c>
      <c r="C640" s="263" t="s">
        <v>4120</v>
      </c>
      <c r="D640" s="263" t="s">
        <v>4120</v>
      </c>
      <c r="E640" s="263" t="s">
        <v>4120</v>
      </c>
      <c r="F640" s="263" t="s">
        <v>4120</v>
      </c>
      <c r="G640" s="263" t="s">
        <v>4120</v>
      </c>
      <c r="H640" s="263" t="s">
        <v>4120</v>
      </c>
      <c r="I640" s="263" t="s">
        <v>4120</v>
      </c>
      <c r="J640" s="263" t="s">
        <v>4120</v>
      </c>
      <c r="K640" s="263" t="s">
        <v>4120</v>
      </c>
      <c r="L640" s="263" t="s">
        <v>4120</v>
      </c>
      <c r="M640" s="263" t="s">
        <v>4120</v>
      </c>
      <c r="N640" s="263" t="s">
        <v>4120</v>
      </c>
      <c r="O640" s="263" t="s">
        <v>4120</v>
      </c>
      <c r="P640" s="263" t="s">
        <v>4120</v>
      </c>
      <c r="Q640" s="263" t="s">
        <v>4120</v>
      </c>
      <c r="R640" s="263" t="s">
        <v>4120</v>
      </c>
      <c r="S640" s="263" t="s">
        <v>4120</v>
      </c>
      <c r="T640" s="263" t="s">
        <v>4120</v>
      </c>
      <c r="U640" s="263" t="s">
        <v>4120</v>
      </c>
      <c r="V640" s="263" t="s">
        <v>4120</v>
      </c>
      <c r="W640" s="263" t="s">
        <v>4120</v>
      </c>
      <c r="X640" s="263" t="s">
        <v>4120</v>
      </c>
      <c r="Y640" s="263" t="s">
        <v>4120</v>
      </c>
      <c r="Z640" s="263" t="s">
        <v>4120</v>
      </c>
      <c r="AA640" s="263" t="s">
        <v>4120</v>
      </c>
    </row>
    <row r="641" spans="1:27" x14ac:dyDescent="0.3">
      <c r="A641" s="263">
        <v>521754</v>
      </c>
      <c r="B641" s="268" t="s">
        <v>918</v>
      </c>
      <c r="C641" s="263" t="s">
        <v>4120</v>
      </c>
      <c r="D641" s="263" t="s">
        <v>4120</v>
      </c>
      <c r="E641" s="263" t="s">
        <v>4120</v>
      </c>
      <c r="F641" s="263" t="s">
        <v>4120</v>
      </c>
      <c r="G641" s="263" t="s">
        <v>4120</v>
      </c>
      <c r="H641" s="263" t="s">
        <v>4120</v>
      </c>
      <c r="I641" s="263" t="s">
        <v>4120</v>
      </c>
      <c r="J641" s="263" t="s">
        <v>4120</v>
      </c>
      <c r="K641" s="263" t="s">
        <v>4120</v>
      </c>
      <c r="L641" s="263" t="s">
        <v>4120</v>
      </c>
      <c r="M641" s="263" t="s">
        <v>4120</v>
      </c>
      <c r="N641" s="263" t="s">
        <v>4120</v>
      </c>
      <c r="O641" s="263" t="s">
        <v>4120</v>
      </c>
      <c r="P641" s="263" t="s">
        <v>4120</v>
      </c>
      <c r="Q641" s="263" t="s">
        <v>4120</v>
      </c>
      <c r="R641" s="263" t="s">
        <v>4120</v>
      </c>
      <c r="S641" s="263" t="s">
        <v>4120</v>
      </c>
      <c r="T641" s="263" t="s">
        <v>4120</v>
      </c>
      <c r="U641" s="263" t="s">
        <v>4120</v>
      </c>
      <c r="V641" s="263" t="s">
        <v>4120</v>
      </c>
      <c r="W641" s="263" t="s">
        <v>4120</v>
      </c>
      <c r="X641" s="263" t="s">
        <v>4120</v>
      </c>
      <c r="Y641" s="263" t="s">
        <v>4120</v>
      </c>
      <c r="Z641" s="263" t="s">
        <v>4120</v>
      </c>
      <c r="AA641" s="263" t="s">
        <v>4120</v>
      </c>
    </row>
    <row r="642" spans="1:27" x14ac:dyDescent="0.3">
      <c r="A642" s="263">
        <v>521776</v>
      </c>
      <c r="B642" s="268" t="s">
        <v>918</v>
      </c>
      <c r="C642" s="263" t="s">
        <v>4120</v>
      </c>
      <c r="D642" s="263" t="s">
        <v>4120</v>
      </c>
      <c r="E642" s="263" t="s">
        <v>4120</v>
      </c>
      <c r="F642" s="263" t="s">
        <v>4120</v>
      </c>
      <c r="G642" s="263" t="s">
        <v>4120</v>
      </c>
      <c r="H642" s="263" t="s">
        <v>4120</v>
      </c>
      <c r="I642" s="263" t="s">
        <v>4120</v>
      </c>
      <c r="J642" s="263" t="s">
        <v>4120</v>
      </c>
      <c r="K642" s="263" t="s">
        <v>4120</v>
      </c>
      <c r="L642" s="263" t="s">
        <v>4120</v>
      </c>
      <c r="M642" s="263" t="s">
        <v>4120</v>
      </c>
      <c r="N642" s="263" t="s">
        <v>4120</v>
      </c>
      <c r="O642" s="263" t="s">
        <v>4120</v>
      </c>
      <c r="P642" s="263" t="s">
        <v>4120</v>
      </c>
      <c r="Q642" s="263" t="s">
        <v>4120</v>
      </c>
      <c r="R642" s="263" t="s">
        <v>4120</v>
      </c>
      <c r="S642" s="263" t="s">
        <v>4120</v>
      </c>
      <c r="T642" s="263" t="s">
        <v>4120</v>
      </c>
      <c r="U642" s="263" t="s">
        <v>4120</v>
      </c>
      <c r="V642" s="263" t="s">
        <v>4120</v>
      </c>
      <c r="W642" s="263" t="s">
        <v>4120</v>
      </c>
      <c r="X642" s="263" t="s">
        <v>4120</v>
      </c>
      <c r="Y642" s="263" t="s">
        <v>4120</v>
      </c>
      <c r="Z642" s="263" t="s">
        <v>4120</v>
      </c>
      <c r="AA642" s="263" t="s">
        <v>4120</v>
      </c>
    </row>
    <row r="643" spans="1:27" x14ac:dyDescent="0.3">
      <c r="A643" s="263">
        <v>521779</v>
      </c>
      <c r="B643" s="268" t="s">
        <v>918</v>
      </c>
      <c r="C643" s="263" t="s">
        <v>4120</v>
      </c>
      <c r="D643" s="263" t="s">
        <v>4120</v>
      </c>
      <c r="E643" s="263" t="s">
        <v>4120</v>
      </c>
      <c r="F643" s="263" t="s">
        <v>4120</v>
      </c>
      <c r="G643" s="263" t="s">
        <v>4120</v>
      </c>
      <c r="H643" s="263" t="s">
        <v>4120</v>
      </c>
      <c r="I643" s="263" t="s">
        <v>4120</v>
      </c>
      <c r="J643" s="263" t="s">
        <v>4120</v>
      </c>
      <c r="K643" s="263" t="s">
        <v>4120</v>
      </c>
      <c r="L643" s="263" t="s">
        <v>4120</v>
      </c>
      <c r="M643" s="263" t="s">
        <v>4120</v>
      </c>
      <c r="N643" s="263" t="s">
        <v>4120</v>
      </c>
      <c r="O643" s="263" t="s">
        <v>4120</v>
      </c>
      <c r="P643" s="263" t="s">
        <v>4120</v>
      </c>
      <c r="Q643" s="263" t="s">
        <v>4120</v>
      </c>
      <c r="R643" s="263" t="s">
        <v>4120</v>
      </c>
      <c r="S643" s="263" t="s">
        <v>4120</v>
      </c>
      <c r="T643" s="263" t="s">
        <v>4120</v>
      </c>
      <c r="U643" s="263" t="s">
        <v>4120</v>
      </c>
      <c r="V643" s="263" t="s">
        <v>4120</v>
      </c>
      <c r="W643" s="263" t="s">
        <v>4120</v>
      </c>
      <c r="X643" s="263" t="s">
        <v>4120</v>
      </c>
      <c r="Y643" s="263" t="s">
        <v>4120</v>
      </c>
      <c r="Z643" s="263" t="s">
        <v>4120</v>
      </c>
      <c r="AA643" s="263" t="s">
        <v>4120</v>
      </c>
    </row>
    <row r="644" spans="1:27" x14ac:dyDescent="0.3">
      <c r="A644" s="263">
        <v>521780</v>
      </c>
      <c r="B644" s="268" t="s">
        <v>918</v>
      </c>
      <c r="C644" s="263" t="s">
        <v>4120</v>
      </c>
      <c r="D644" s="263" t="s">
        <v>4120</v>
      </c>
      <c r="E644" s="263" t="s">
        <v>4120</v>
      </c>
      <c r="F644" s="263" t="s">
        <v>4120</v>
      </c>
      <c r="G644" s="263" t="s">
        <v>4120</v>
      </c>
      <c r="H644" s="263" t="s">
        <v>4120</v>
      </c>
      <c r="I644" s="263" t="s">
        <v>4120</v>
      </c>
      <c r="J644" s="263" t="s">
        <v>4120</v>
      </c>
      <c r="K644" s="263" t="s">
        <v>4120</v>
      </c>
      <c r="L644" s="263" t="s">
        <v>4120</v>
      </c>
      <c r="M644" s="263" t="s">
        <v>4120</v>
      </c>
      <c r="N644" s="263" t="s">
        <v>4120</v>
      </c>
      <c r="O644" s="263" t="s">
        <v>4120</v>
      </c>
      <c r="P644" s="263" t="s">
        <v>4120</v>
      </c>
      <c r="Q644" s="263" t="s">
        <v>4120</v>
      </c>
      <c r="R644" s="263" t="s">
        <v>4120</v>
      </c>
      <c r="S644" s="263" t="s">
        <v>4120</v>
      </c>
      <c r="T644" s="263" t="s">
        <v>4120</v>
      </c>
      <c r="U644" s="263" t="s">
        <v>4120</v>
      </c>
      <c r="V644" s="263" t="s">
        <v>4120</v>
      </c>
      <c r="W644" s="263" t="s">
        <v>4120</v>
      </c>
      <c r="X644" s="263" t="s">
        <v>4120</v>
      </c>
      <c r="Y644" s="263" t="s">
        <v>4120</v>
      </c>
      <c r="Z644" s="263" t="s">
        <v>4120</v>
      </c>
      <c r="AA644" s="263" t="s">
        <v>4120</v>
      </c>
    </row>
    <row r="645" spans="1:27" x14ac:dyDescent="0.3">
      <c r="A645" s="263">
        <v>521786</v>
      </c>
      <c r="B645" s="268" t="s">
        <v>918</v>
      </c>
      <c r="C645" s="263" t="s">
        <v>4120</v>
      </c>
      <c r="D645" s="263" t="s">
        <v>4120</v>
      </c>
      <c r="E645" s="263" t="s">
        <v>4120</v>
      </c>
      <c r="F645" s="263" t="s">
        <v>4120</v>
      </c>
      <c r="G645" s="263" t="s">
        <v>4120</v>
      </c>
      <c r="H645" s="263" t="s">
        <v>4120</v>
      </c>
      <c r="I645" s="263" t="s">
        <v>4120</v>
      </c>
      <c r="J645" s="263" t="s">
        <v>4120</v>
      </c>
      <c r="K645" s="263" t="s">
        <v>4120</v>
      </c>
      <c r="L645" s="263" t="s">
        <v>4120</v>
      </c>
      <c r="M645" s="263" t="s">
        <v>4120</v>
      </c>
      <c r="N645" s="263" t="s">
        <v>4120</v>
      </c>
      <c r="O645" s="263" t="s">
        <v>4120</v>
      </c>
      <c r="P645" s="263" t="s">
        <v>4120</v>
      </c>
      <c r="Q645" s="263" t="s">
        <v>4120</v>
      </c>
      <c r="R645" s="263" t="s">
        <v>4120</v>
      </c>
      <c r="S645" s="263" t="s">
        <v>4120</v>
      </c>
      <c r="T645" s="263" t="s">
        <v>4120</v>
      </c>
      <c r="U645" s="263" t="s">
        <v>4120</v>
      </c>
      <c r="V645" s="263" t="s">
        <v>4120</v>
      </c>
      <c r="W645" s="263" t="s">
        <v>4120</v>
      </c>
      <c r="X645" s="263" t="s">
        <v>4120</v>
      </c>
      <c r="Y645" s="263" t="s">
        <v>4120</v>
      </c>
      <c r="Z645" s="263" t="s">
        <v>4120</v>
      </c>
      <c r="AA645" s="263" t="s">
        <v>4120</v>
      </c>
    </row>
    <row r="646" spans="1:27" x14ac:dyDescent="0.3">
      <c r="A646" s="263">
        <v>521789</v>
      </c>
      <c r="B646" s="268" t="s">
        <v>918</v>
      </c>
      <c r="C646" s="263" t="s">
        <v>4120</v>
      </c>
      <c r="D646" s="263" t="s">
        <v>4120</v>
      </c>
      <c r="E646" s="263" t="s">
        <v>4120</v>
      </c>
      <c r="F646" s="263" t="s">
        <v>4120</v>
      </c>
      <c r="G646" s="263" t="s">
        <v>4120</v>
      </c>
      <c r="H646" s="263" t="s">
        <v>4120</v>
      </c>
      <c r="I646" s="263" t="s">
        <v>4120</v>
      </c>
      <c r="J646" s="263" t="s">
        <v>4120</v>
      </c>
      <c r="K646" s="263" t="s">
        <v>4120</v>
      </c>
      <c r="L646" s="263" t="s">
        <v>4120</v>
      </c>
      <c r="M646" s="263" t="s">
        <v>4120</v>
      </c>
      <c r="N646" s="263" t="s">
        <v>4120</v>
      </c>
      <c r="O646" s="263" t="s">
        <v>4120</v>
      </c>
      <c r="P646" s="263" t="s">
        <v>4120</v>
      </c>
      <c r="Q646" s="263" t="s">
        <v>4120</v>
      </c>
      <c r="R646" s="263" t="s">
        <v>4120</v>
      </c>
      <c r="S646" s="263" t="s">
        <v>4120</v>
      </c>
      <c r="T646" s="263" t="s">
        <v>4120</v>
      </c>
      <c r="U646" s="263" t="s">
        <v>4120</v>
      </c>
      <c r="V646" s="263" t="s">
        <v>4120</v>
      </c>
      <c r="W646" s="263" t="s">
        <v>4120</v>
      </c>
      <c r="X646" s="263" t="s">
        <v>4120</v>
      </c>
      <c r="Y646" s="263" t="s">
        <v>4120</v>
      </c>
      <c r="Z646" s="263" t="s">
        <v>4120</v>
      </c>
      <c r="AA646" s="263" t="s">
        <v>4120</v>
      </c>
    </row>
    <row r="647" spans="1:27" x14ac:dyDescent="0.3">
      <c r="A647" s="263">
        <v>521822</v>
      </c>
      <c r="B647" s="268" t="s">
        <v>918</v>
      </c>
      <c r="C647" s="263" t="s">
        <v>4120</v>
      </c>
      <c r="D647" s="263" t="s">
        <v>4120</v>
      </c>
      <c r="E647" s="263" t="s">
        <v>4120</v>
      </c>
      <c r="F647" s="263" t="s">
        <v>4120</v>
      </c>
      <c r="G647" s="263" t="s">
        <v>4120</v>
      </c>
      <c r="H647" s="263" t="s">
        <v>4120</v>
      </c>
      <c r="I647" s="263" t="s">
        <v>4120</v>
      </c>
      <c r="J647" s="263" t="s">
        <v>4120</v>
      </c>
      <c r="K647" s="263" t="s">
        <v>4120</v>
      </c>
      <c r="L647" s="263" t="s">
        <v>4120</v>
      </c>
      <c r="M647" s="263" t="s">
        <v>4120</v>
      </c>
      <c r="N647" s="263" t="s">
        <v>4120</v>
      </c>
      <c r="O647" s="263" t="s">
        <v>4120</v>
      </c>
      <c r="P647" s="263" t="s">
        <v>4120</v>
      </c>
      <c r="Q647" s="263" t="s">
        <v>4120</v>
      </c>
      <c r="R647" s="263" t="s">
        <v>4120</v>
      </c>
      <c r="S647" s="263" t="s">
        <v>4120</v>
      </c>
      <c r="T647" s="263" t="s">
        <v>4120</v>
      </c>
      <c r="U647" s="263" t="s">
        <v>4120</v>
      </c>
      <c r="V647" s="263" t="s">
        <v>4120</v>
      </c>
      <c r="W647" s="263" t="s">
        <v>4120</v>
      </c>
      <c r="X647" s="263" t="s">
        <v>4120</v>
      </c>
      <c r="Y647" s="263" t="s">
        <v>4120</v>
      </c>
      <c r="Z647" s="263" t="s">
        <v>4120</v>
      </c>
      <c r="AA647" s="263" t="s">
        <v>4120</v>
      </c>
    </row>
    <row r="648" spans="1:27" x14ac:dyDescent="0.3">
      <c r="A648" s="263">
        <v>521826</v>
      </c>
      <c r="B648" s="268" t="s">
        <v>918</v>
      </c>
      <c r="C648" s="263" t="s">
        <v>4120</v>
      </c>
      <c r="D648" s="263" t="s">
        <v>4120</v>
      </c>
      <c r="E648" s="263" t="s">
        <v>4120</v>
      </c>
      <c r="F648" s="263" t="s">
        <v>4120</v>
      </c>
      <c r="G648" s="263" t="s">
        <v>4120</v>
      </c>
      <c r="H648" s="263" t="s">
        <v>4120</v>
      </c>
      <c r="I648" s="263" t="s">
        <v>4120</v>
      </c>
      <c r="J648" s="263" t="s">
        <v>4120</v>
      </c>
      <c r="K648" s="263" t="s">
        <v>4120</v>
      </c>
      <c r="L648" s="263" t="s">
        <v>4120</v>
      </c>
      <c r="M648" s="263" t="s">
        <v>4120</v>
      </c>
      <c r="N648" s="263" t="s">
        <v>4120</v>
      </c>
      <c r="O648" s="263" t="s">
        <v>4120</v>
      </c>
      <c r="P648" s="263" t="s">
        <v>4120</v>
      </c>
      <c r="Q648" s="263" t="s">
        <v>4120</v>
      </c>
      <c r="R648" s="263" t="s">
        <v>4120</v>
      </c>
      <c r="S648" s="263" t="s">
        <v>4120</v>
      </c>
      <c r="T648" s="263" t="s">
        <v>4120</v>
      </c>
      <c r="U648" s="263" t="s">
        <v>4120</v>
      </c>
      <c r="V648" s="263" t="s">
        <v>4120</v>
      </c>
      <c r="W648" s="263" t="s">
        <v>4120</v>
      </c>
      <c r="X648" s="263" t="s">
        <v>4120</v>
      </c>
      <c r="Y648" s="263" t="s">
        <v>4120</v>
      </c>
      <c r="Z648" s="263" t="s">
        <v>4120</v>
      </c>
      <c r="AA648" s="263" t="s">
        <v>4120</v>
      </c>
    </row>
    <row r="649" spans="1:27" x14ac:dyDescent="0.3">
      <c r="A649" s="263">
        <v>521830</v>
      </c>
      <c r="B649" s="268" t="s">
        <v>918</v>
      </c>
      <c r="C649" s="263" t="s">
        <v>4120</v>
      </c>
      <c r="D649" s="263" t="s">
        <v>4120</v>
      </c>
      <c r="E649" s="263" t="s">
        <v>4120</v>
      </c>
      <c r="F649" s="263" t="s">
        <v>4120</v>
      </c>
      <c r="G649" s="263" t="s">
        <v>4120</v>
      </c>
      <c r="H649" s="263" t="s">
        <v>4120</v>
      </c>
      <c r="I649" s="263" t="s">
        <v>4120</v>
      </c>
      <c r="J649" s="263" t="s">
        <v>4120</v>
      </c>
      <c r="K649" s="263" t="s">
        <v>4120</v>
      </c>
      <c r="L649" s="263" t="s">
        <v>4120</v>
      </c>
      <c r="M649" s="263" t="s">
        <v>4120</v>
      </c>
      <c r="N649" s="263" t="s">
        <v>4120</v>
      </c>
      <c r="O649" s="263" t="s">
        <v>4120</v>
      </c>
      <c r="P649" s="263" t="s">
        <v>4120</v>
      </c>
      <c r="Q649" s="263" t="s">
        <v>4120</v>
      </c>
      <c r="R649" s="263" t="s">
        <v>4120</v>
      </c>
      <c r="S649" s="263" t="s">
        <v>4120</v>
      </c>
      <c r="T649" s="263" t="s">
        <v>4120</v>
      </c>
      <c r="U649" s="263" t="s">
        <v>4120</v>
      </c>
      <c r="V649" s="263" t="s">
        <v>4120</v>
      </c>
      <c r="W649" s="263" t="s">
        <v>4120</v>
      </c>
      <c r="X649" s="263" t="s">
        <v>4120</v>
      </c>
      <c r="Y649" s="263" t="s">
        <v>4120</v>
      </c>
      <c r="Z649" s="263" t="s">
        <v>4120</v>
      </c>
      <c r="AA649" s="263" t="s">
        <v>4120</v>
      </c>
    </row>
    <row r="650" spans="1:27" x14ac:dyDescent="0.3">
      <c r="A650" s="263">
        <v>521840</v>
      </c>
      <c r="B650" s="268" t="s">
        <v>918</v>
      </c>
      <c r="C650" s="263" t="s">
        <v>4120</v>
      </c>
      <c r="D650" s="263" t="s">
        <v>4120</v>
      </c>
      <c r="E650" s="263" t="s">
        <v>4120</v>
      </c>
      <c r="F650" s="263" t="s">
        <v>4120</v>
      </c>
      <c r="G650" s="263" t="s">
        <v>4120</v>
      </c>
      <c r="H650" s="263" t="s">
        <v>4120</v>
      </c>
      <c r="I650" s="263" t="s">
        <v>4120</v>
      </c>
      <c r="J650" s="263" t="s">
        <v>4120</v>
      </c>
      <c r="K650" s="263" t="s">
        <v>4120</v>
      </c>
      <c r="L650" s="263" t="s">
        <v>4120</v>
      </c>
      <c r="M650" s="263" t="s">
        <v>4120</v>
      </c>
      <c r="N650" s="263" t="s">
        <v>4120</v>
      </c>
      <c r="O650" s="263" t="s">
        <v>4120</v>
      </c>
      <c r="P650" s="263" t="s">
        <v>4120</v>
      </c>
      <c r="Q650" s="263" t="s">
        <v>4120</v>
      </c>
      <c r="R650" s="263" t="s">
        <v>4120</v>
      </c>
      <c r="S650" s="263" t="s">
        <v>4120</v>
      </c>
      <c r="T650" s="263" t="s">
        <v>4120</v>
      </c>
      <c r="U650" s="263" t="s">
        <v>4120</v>
      </c>
      <c r="V650" s="263" t="s">
        <v>4120</v>
      </c>
      <c r="W650" s="263" t="s">
        <v>4120</v>
      </c>
      <c r="X650" s="263" t="s">
        <v>4120</v>
      </c>
      <c r="Y650" s="263" t="s">
        <v>4120</v>
      </c>
      <c r="Z650" s="263" t="s">
        <v>4120</v>
      </c>
      <c r="AA650" s="263" t="s">
        <v>4120</v>
      </c>
    </row>
    <row r="651" spans="1:27" x14ac:dyDescent="0.3">
      <c r="A651" s="263">
        <v>521857</v>
      </c>
      <c r="B651" s="268" t="s">
        <v>918</v>
      </c>
      <c r="C651" s="263" t="s">
        <v>4120</v>
      </c>
      <c r="D651" s="263" t="s">
        <v>4120</v>
      </c>
      <c r="E651" s="263" t="s">
        <v>4120</v>
      </c>
      <c r="F651" s="263" t="s">
        <v>4120</v>
      </c>
      <c r="G651" s="263" t="s">
        <v>4120</v>
      </c>
      <c r="H651" s="263" t="s">
        <v>4120</v>
      </c>
      <c r="I651" s="263" t="s">
        <v>4120</v>
      </c>
      <c r="J651" s="263" t="s">
        <v>4120</v>
      </c>
      <c r="K651" s="263" t="s">
        <v>4120</v>
      </c>
      <c r="L651" s="263" t="s">
        <v>4120</v>
      </c>
      <c r="M651" s="263" t="s">
        <v>4120</v>
      </c>
      <c r="N651" s="263" t="s">
        <v>4120</v>
      </c>
      <c r="O651" s="263" t="s">
        <v>4120</v>
      </c>
      <c r="P651" s="263" t="s">
        <v>4120</v>
      </c>
      <c r="Q651" s="263" t="s">
        <v>4120</v>
      </c>
      <c r="R651" s="263" t="s">
        <v>4120</v>
      </c>
      <c r="S651" s="263" t="s">
        <v>4120</v>
      </c>
      <c r="T651" s="263" t="s">
        <v>4120</v>
      </c>
      <c r="U651" s="263" t="s">
        <v>4120</v>
      </c>
      <c r="V651" s="263" t="s">
        <v>4120</v>
      </c>
      <c r="W651" s="263" t="s">
        <v>4120</v>
      </c>
      <c r="X651" s="263" t="s">
        <v>4120</v>
      </c>
      <c r="Y651" s="263" t="s">
        <v>4120</v>
      </c>
      <c r="Z651" s="263" t="s">
        <v>4120</v>
      </c>
      <c r="AA651" s="263" t="s">
        <v>4120</v>
      </c>
    </row>
    <row r="652" spans="1:27" x14ac:dyDescent="0.3">
      <c r="A652" s="263">
        <v>521873</v>
      </c>
      <c r="B652" s="268" t="s">
        <v>918</v>
      </c>
      <c r="C652" s="263" t="s">
        <v>4120</v>
      </c>
      <c r="D652" s="263" t="s">
        <v>4120</v>
      </c>
      <c r="E652" s="263" t="s">
        <v>4120</v>
      </c>
      <c r="F652" s="263" t="s">
        <v>4120</v>
      </c>
      <c r="G652" s="263" t="s">
        <v>4120</v>
      </c>
      <c r="H652" s="263" t="s">
        <v>4120</v>
      </c>
      <c r="I652" s="263" t="s">
        <v>4120</v>
      </c>
      <c r="J652" s="263" t="s">
        <v>4120</v>
      </c>
      <c r="K652" s="263" t="s">
        <v>4120</v>
      </c>
      <c r="L652" s="263" t="s">
        <v>4120</v>
      </c>
      <c r="M652" s="263" t="s">
        <v>4120</v>
      </c>
      <c r="N652" s="263" t="s">
        <v>4120</v>
      </c>
      <c r="O652" s="263" t="s">
        <v>4120</v>
      </c>
      <c r="P652" s="263" t="s">
        <v>4120</v>
      </c>
      <c r="Q652" s="263" t="s">
        <v>4120</v>
      </c>
      <c r="R652" s="263" t="s">
        <v>4120</v>
      </c>
      <c r="S652" s="263" t="s">
        <v>4120</v>
      </c>
      <c r="T652" s="263" t="s">
        <v>4120</v>
      </c>
      <c r="U652" s="263" t="s">
        <v>4120</v>
      </c>
      <c r="V652" s="263" t="s">
        <v>4120</v>
      </c>
      <c r="W652" s="263" t="s">
        <v>4120</v>
      </c>
      <c r="X652" s="263" t="s">
        <v>4120</v>
      </c>
      <c r="Y652" s="263" t="s">
        <v>4120</v>
      </c>
      <c r="Z652" s="263" t="s">
        <v>4120</v>
      </c>
      <c r="AA652" s="263" t="s">
        <v>4120</v>
      </c>
    </row>
    <row r="653" spans="1:27" x14ac:dyDescent="0.3">
      <c r="A653" s="263">
        <v>521886</v>
      </c>
      <c r="B653" s="268" t="s">
        <v>918</v>
      </c>
      <c r="C653" s="263" t="s">
        <v>4120</v>
      </c>
      <c r="D653" s="263" t="s">
        <v>4120</v>
      </c>
      <c r="E653" s="263" t="s">
        <v>4120</v>
      </c>
      <c r="F653" s="263" t="s">
        <v>4120</v>
      </c>
      <c r="G653" s="263" t="s">
        <v>4120</v>
      </c>
      <c r="H653" s="263" t="s">
        <v>4120</v>
      </c>
      <c r="I653" s="263" t="s">
        <v>4120</v>
      </c>
      <c r="J653" s="263" t="s">
        <v>4120</v>
      </c>
      <c r="K653" s="263" t="s">
        <v>4120</v>
      </c>
      <c r="L653" s="263" t="s">
        <v>4120</v>
      </c>
      <c r="M653" s="263" t="s">
        <v>4120</v>
      </c>
      <c r="N653" s="263" t="s">
        <v>4120</v>
      </c>
      <c r="O653" s="263" t="s">
        <v>4120</v>
      </c>
      <c r="P653" s="263" t="s">
        <v>4120</v>
      </c>
      <c r="Q653" s="263" t="s">
        <v>4120</v>
      </c>
      <c r="R653" s="263" t="s">
        <v>4120</v>
      </c>
      <c r="S653" s="263" t="s">
        <v>4120</v>
      </c>
      <c r="T653" s="263" t="s">
        <v>4120</v>
      </c>
      <c r="U653" s="263" t="s">
        <v>4120</v>
      </c>
      <c r="V653" s="263" t="s">
        <v>4120</v>
      </c>
      <c r="W653" s="263" t="s">
        <v>4120</v>
      </c>
      <c r="X653" s="263" t="s">
        <v>4120</v>
      </c>
      <c r="Y653" s="263" t="s">
        <v>4120</v>
      </c>
      <c r="Z653" s="263" t="s">
        <v>4120</v>
      </c>
      <c r="AA653" s="263" t="s">
        <v>4120</v>
      </c>
    </row>
    <row r="654" spans="1:27" x14ac:dyDescent="0.3">
      <c r="A654" s="263">
        <v>521895</v>
      </c>
      <c r="B654" s="268" t="s">
        <v>918</v>
      </c>
      <c r="C654" s="263" t="s">
        <v>4120</v>
      </c>
      <c r="D654" s="263" t="s">
        <v>4120</v>
      </c>
      <c r="E654" s="263" t="s">
        <v>4120</v>
      </c>
      <c r="F654" s="263" t="s">
        <v>4120</v>
      </c>
      <c r="G654" s="263" t="s">
        <v>4120</v>
      </c>
      <c r="H654" s="263" t="s">
        <v>4120</v>
      </c>
      <c r="I654" s="263" t="s">
        <v>4120</v>
      </c>
      <c r="J654" s="263" t="s">
        <v>4120</v>
      </c>
      <c r="K654" s="263" t="s">
        <v>4120</v>
      </c>
      <c r="L654" s="263" t="s">
        <v>4120</v>
      </c>
      <c r="M654" s="263" t="s">
        <v>4120</v>
      </c>
      <c r="N654" s="263" t="s">
        <v>4120</v>
      </c>
      <c r="O654" s="263" t="s">
        <v>4120</v>
      </c>
      <c r="P654" s="263" t="s">
        <v>4120</v>
      </c>
      <c r="Q654" s="263" t="s">
        <v>4120</v>
      </c>
      <c r="R654" s="263" t="s">
        <v>4120</v>
      </c>
      <c r="S654" s="263" t="s">
        <v>4120</v>
      </c>
      <c r="T654" s="263" t="s">
        <v>4120</v>
      </c>
      <c r="U654" s="263" t="s">
        <v>4120</v>
      </c>
      <c r="V654" s="263" t="s">
        <v>4120</v>
      </c>
      <c r="W654" s="263" t="s">
        <v>4120</v>
      </c>
      <c r="X654" s="263" t="s">
        <v>4120</v>
      </c>
      <c r="Y654" s="263" t="s">
        <v>4120</v>
      </c>
      <c r="Z654" s="263" t="s">
        <v>4120</v>
      </c>
      <c r="AA654" s="263" t="s">
        <v>4120</v>
      </c>
    </row>
    <row r="655" spans="1:27" x14ac:dyDescent="0.3">
      <c r="A655" s="263">
        <v>521907</v>
      </c>
      <c r="B655" s="268" t="s">
        <v>918</v>
      </c>
      <c r="C655" s="263" t="s">
        <v>4120</v>
      </c>
      <c r="D655" s="263" t="s">
        <v>4120</v>
      </c>
      <c r="E655" s="263" t="s">
        <v>4120</v>
      </c>
      <c r="F655" s="263" t="s">
        <v>4120</v>
      </c>
      <c r="G655" s="263" t="s">
        <v>4120</v>
      </c>
      <c r="H655" s="263" t="s">
        <v>4120</v>
      </c>
      <c r="I655" s="263" t="s">
        <v>4120</v>
      </c>
      <c r="J655" s="263" t="s">
        <v>4120</v>
      </c>
      <c r="K655" s="263" t="s">
        <v>4120</v>
      </c>
      <c r="L655" s="263" t="s">
        <v>4120</v>
      </c>
      <c r="M655" s="263" t="s">
        <v>4120</v>
      </c>
      <c r="N655" s="263" t="s">
        <v>4120</v>
      </c>
      <c r="O655" s="263" t="s">
        <v>4120</v>
      </c>
      <c r="P655" s="263" t="s">
        <v>4120</v>
      </c>
      <c r="Q655" s="263" t="s">
        <v>4120</v>
      </c>
      <c r="R655" s="263" t="s">
        <v>4120</v>
      </c>
      <c r="S655" s="263" t="s">
        <v>4120</v>
      </c>
      <c r="T655" s="263" t="s">
        <v>4120</v>
      </c>
      <c r="U655" s="263" t="s">
        <v>4120</v>
      </c>
      <c r="V655" s="263" t="s">
        <v>4120</v>
      </c>
      <c r="W655" s="263" t="s">
        <v>4120</v>
      </c>
      <c r="X655" s="263" t="s">
        <v>4120</v>
      </c>
      <c r="Y655" s="263" t="s">
        <v>4120</v>
      </c>
      <c r="Z655" s="263" t="s">
        <v>4120</v>
      </c>
      <c r="AA655" s="263" t="s">
        <v>4120</v>
      </c>
    </row>
    <row r="656" spans="1:27" x14ac:dyDescent="0.3">
      <c r="A656" s="263">
        <v>521910</v>
      </c>
      <c r="B656" s="268" t="s">
        <v>918</v>
      </c>
      <c r="C656" s="263" t="s">
        <v>4120</v>
      </c>
      <c r="D656" s="263" t="s">
        <v>4120</v>
      </c>
      <c r="E656" s="263" t="s">
        <v>4120</v>
      </c>
      <c r="F656" s="263" t="s">
        <v>4120</v>
      </c>
      <c r="G656" s="263" t="s">
        <v>4120</v>
      </c>
      <c r="H656" s="263" t="s">
        <v>4120</v>
      </c>
      <c r="I656" s="263" t="s">
        <v>4120</v>
      </c>
      <c r="J656" s="263" t="s">
        <v>4120</v>
      </c>
      <c r="K656" s="263" t="s">
        <v>4120</v>
      </c>
      <c r="L656" s="263" t="s">
        <v>4120</v>
      </c>
      <c r="M656" s="263" t="s">
        <v>4120</v>
      </c>
      <c r="N656" s="263" t="s">
        <v>4120</v>
      </c>
      <c r="O656" s="263" t="s">
        <v>4120</v>
      </c>
      <c r="P656" s="263" t="s">
        <v>4120</v>
      </c>
      <c r="Q656" s="263" t="s">
        <v>4120</v>
      </c>
      <c r="R656" s="263" t="s">
        <v>4120</v>
      </c>
      <c r="S656" s="263" t="s">
        <v>4120</v>
      </c>
      <c r="T656" s="263" t="s">
        <v>4120</v>
      </c>
      <c r="U656" s="263" t="s">
        <v>4120</v>
      </c>
      <c r="V656" s="263" t="s">
        <v>4120</v>
      </c>
      <c r="W656" s="263" t="s">
        <v>4120</v>
      </c>
      <c r="X656" s="263" t="s">
        <v>4120</v>
      </c>
      <c r="Y656" s="263" t="s">
        <v>4120</v>
      </c>
      <c r="Z656" s="263" t="s">
        <v>4120</v>
      </c>
      <c r="AA656" s="263" t="s">
        <v>4120</v>
      </c>
    </row>
    <row r="657" spans="1:27" x14ac:dyDescent="0.3">
      <c r="A657" s="263">
        <v>521912</v>
      </c>
      <c r="B657" s="268" t="s">
        <v>918</v>
      </c>
      <c r="C657" s="263" t="s">
        <v>4120</v>
      </c>
      <c r="D657" s="263" t="s">
        <v>4120</v>
      </c>
      <c r="E657" s="263" t="s">
        <v>4120</v>
      </c>
      <c r="F657" s="263" t="s">
        <v>4120</v>
      </c>
      <c r="G657" s="263" t="s">
        <v>4120</v>
      </c>
      <c r="H657" s="263" t="s">
        <v>4120</v>
      </c>
      <c r="I657" s="263" t="s">
        <v>4120</v>
      </c>
      <c r="J657" s="263" t="s">
        <v>4120</v>
      </c>
      <c r="K657" s="263" t="s">
        <v>4120</v>
      </c>
      <c r="L657" s="263" t="s">
        <v>4120</v>
      </c>
      <c r="M657" s="263" t="s">
        <v>4120</v>
      </c>
      <c r="N657" s="263" t="s">
        <v>4120</v>
      </c>
      <c r="O657" s="263" t="s">
        <v>4120</v>
      </c>
      <c r="P657" s="263" t="s">
        <v>4120</v>
      </c>
      <c r="Q657" s="263" t="s">
        <v>4120</v>
      </c>
      <c r="R657" s="263" t="s">
        <v>4120</v>
      </c>
      <c r="S657" s="263" t="s">
        <v>4120</v>
      </c>
      <c r="T657" s="263" t="s">
        <v>4120</v>
      </c>
      <c r="U657" s="263" t="s">
        <v>4120</v>
      </c>
      <c r="V657" s="263" t="s">
        <v>4120</v>
      </c>
      <c r="W657" s="263" t="s">
        <v>4120</v>
      </c>
      <c r="X657" s="263" t="s">
        <v>4120</v>
      </c>
      <c r="Y657" s="263" t="s">
        <v>4120</v>
      </c>
      <c r="Z657" s="263" t="s">
        <v>4120</v>
      </c>
      <c r="AA657" s="263" t="s">
        <v>4120</v>
      </c>
    </row>
    <row r="658" spans="1:27" x14ac:dyDescent="0.3">
      <c r="A658" s="263">
        <v>521934</v>
      </c>
      <c r="B658" s="268" t="s">
        <v>918</v>
      </c>
      <c r="C658" s="263" t="s">
        <v>4120</v>
      </c>
      <c r="D658" s="263" t="s">
        <v>4120</v>
      </c>
      <c r="E658" s="263" t="s">
        <v>4120</v>
      </c>
      <c r="F658" s="263" t="s">
        <v>4120</v>
      </c>
      <c r="G658" s="263" t="s">
        <v>4120</v>
      </c>
      <c r="H658" s="263" t="s">
        <v>4120</v>
      </c>
      <c r="I658" s="263" t="s">
        <v>4120</v>
      </c>
      <c r="J658" s="263" t="s">
        <v>4120</v>
      </c>
      <c r="K658" s="263" t="s">
        <v>4120</v>
      </c>
      <c r="L658" s="263" t="s">
        <v>4120</v>
      </c>
      <c r="M658" s="263" t="s">
        <v>4120</v>
      </c>
      <c r="N658" s="263" t="s">
        <v>4120</v>
      </c>
      <c r="O658" s="263" t="s">
        <v>4120</v>
      </c>
      <c r="P658" s="263" t="s">
        <v>4120</v>
      </c>
      <c r="Q658" s="263" t="s">
        <v>4120</v>
      </c>
      <c r="R658" s="263" t="s">
        <v>4120</v>
      </c>
      <c r="S658" s="263" t="s">
        <v>4120</v>
      </c>
      <c r="T658" s="263" t="s">
        <v>4120</v>
      </c>
      <c r="U658" s="263" t="s">
        <v>4120</v>
      </c>
      <c r="V658" s="263" t="s">
        <v>4120</v>
      </c>
      <c r="W658" s="263" t="s">
        <v>4120</v>
      </c>
      <c r="X658" s="263" t="s">
        <v>4120</v>
      </c>
      <c r="Y658" s="263" t="s">
        <v>4120</v>
      </c>
      <c r="Z658" s="263" t="s">
        <v>4120</v>
      </c>
      <c r="AA658" s="263" t="s">
        <v>4120</v>
      </c>
    </row>
    <row r="659" spans="1:27" x14ac:dyDescent="0.3">
      <c r="A659" s="263">
        <v>521935</v>
      </c>
      <c r="B659" s="268" t="s">
        <v>918</v>
      </c>
      <c r="C659" s="263" t="s">
        <v>4120</v>
      </c>
      <c r="D659" s="263" t="s">
        <v>4120</v>
      </c>
      <c r="E659" s="263" t="s">
        <v>4120</v>
      </c>
      <c r="F659" s="263" t="s">
        <v>4120</v>
      </c>
      <c r="G659" s="263" t="s">
        <v>4120</v>
      </c>
      <c r="H659" s="263" t="s">
        <v>4120</v>
      </c>
      <c r="I659" s="263" t="s">
        <v>4120</v>
      </c>
      <c r="J659" s="263" t="s">
        <v>4120</v>
      </c>
      <c r="K659" s="263" t="s">
        <v>4120</v>
      </c>
      <c r="L659" s="263" t="s">
        <v>4120</v>
      </c>
      <c r="M659" s="263" t="s">
        <v>4120</v>
      </c>
      <c r="N659" s="263" t="s">
        <v>4120</v>
      </c>
      <c r="O659" s="263" t="s">
        <v>4120</v>
      </c>
      <c r="P659" s="263" t="s">
        <v>4120</v>
      </c>
      <c r="Q659" s="263" t="s">
        <v>4120</v>
      </c>
      <c r="R659" s="263" t="s">
        <v>4120</v>
      </c>
      <c r="S659" s="263" t="s">
        <v>4120</v>
      </c>
      <c r="T659" s="263" t="s">
        <v>4120</v>
      </c>
      <c r="U659" s="263" t="s">
        <v>4120</v>
      </c>
      <c r="V659" s="263" t="s">
        <v>4120</v>
      </c>
      <c r="W659" s="263" t="s">
        <v>4120</v>
      </c>
      <c r="X659" s="263" t="s">
        <v>4120</v>
      </c>
      <c r="Y659" s="263" t="s">
        <v>4120</v>
      </c>
      <c r="Z659" s="263" t="s">
        <v>4120</v>
      </c>
      <c r="AA659" s="263" t="s">
        <v>4120</v>
      </c>
    </row>
    <row r="660" spans="1:27" x14ac:dyDescent="0.3">
      <c r="A660" s="263">
        <v>521947</v>
      </c>
      <c r="B660" s="268" t="s">
        <v>918</v>
      </c>
      <c r="C660" s="263" t="s">
        <v>4120</v>
      </c>
      <c r="D660" s="263" t="s">
        <v>4120</v>
      </c>
      <c r="E660" s="263" t="s">
        <v>4120</v>
      </c>
      <c r="F660" s="263" t="s">
        <v>4120</v>
      </c>
      <c r="G660" s="263" t="s">
        <v>4120</v>
      </c>
      <c r="H660" s="263" t="s">
        <v>4120</v>
      </c>
      <c r="I660" s="263" t="s">
        <v>4120</v>
      </c>
      <c r="J660" s="263" t="s">
        <v>4120</v>
      </c>
      <c r="K660" s="263" t="s">
        <v>4120</v>
      </c>
      <c r="L660" s="263" t="s">
        <v>4120</v>
      </c>
      <c r="M660" s="263" t="s">
        <v>4120</v>
      </c>
      <c r="N660" s="263" t="s">
        <v>4120</v>
      </c>
      <c r="O660" s="263" t="s">
        <v>4120</v>
      </c>
      <c r="P660" s="263" t="s">
        <v>4120</v>
      </c>
      <c r="Q660" s="263" t="s">
        <v>4120</v>
      </c>
      <c r="R660" s="263" t="s">
        <v>4120</v>
      </c>
      <c r="S660" s="263" t="s">
        <v>4120</v>
      </c>
      <c r="T660" s="263" t="s">
        <v>4120</v>
      </c>
      <c r="U660" s="263" t="s">
        <v>4120</v>
      </c>
      <c r="V660" s="263" t="s">
        <v>4120</v>
      </c>
      <c r="W660" s="263" t="s">
        <v>4120</v>
      </c>
      <c r="X660" s="263" t="s">
        <v>4120</v>
      </c>
      <c r="Y660" s="263" t="s">
        <v>4120</v>
      </c>
      <c r="Z660" s="263" t="s">
        <v>4120</v>
      </c>
      <c r="AA660" s="263" t="s">
        <v>4120</v>
      </c>
    </row>
    <row r="661" spans="1:27" x14ac:dyDescent="0.3">
      <c r="A661" s="263">
        <v>521948</v>
      </c>
      <c r="B661" s="268" t="s">
        <v>918</v>
      </c>
      <c r="C661" s="263" t="s">
        <v>4120</v>
      </c>
      <c r="D661" s="263" t="s">
        <v>4120</v>
      </c>
      <c r="E661" s="263" t="s">
        <v>4120</v>
      </c>
      <c r="F661" s="263" t="s">
        <v>4120</v>
      </c>
      <c r="G661" s="263" t="s">
        <v>4120</v>
      </c>
      <c r="H661" s="263" t="s">
        <v>4120</v>
      </c>
      <c r="I661" s="263" t="s">
        <v>4120</v>
      </c>
      <c r="J661" s="263" t="s">
        <v>4120</v>
      </c>
      <c r="K661" s="263" t="s">
        <v>4120</v>
      </c>
      <c r="L661" s="263" t="s">
        <v>4120</v>
      </c>
      <c r="M661" s="263" t="s">
        <v>4120</v>
      </c>
      <c r="N661" s="263" t="s">
        <v>4120</v>
      </c>
      <c r="O661" s="263" t="s">
        <v>4120</v>
      </c>
      <c r="P661" s="263" t="s">
        <v>4120</v>
      </c>
      <c r="Q661" s="263" t="s">
        <v>4120</v>
      </c>
      <c r="R661" s="263" t="s">
        <v>4120</v>
      </c>
      <c r="S661" s="263" t="s">
        <v>4120</v>
      </c>
      <c r="T661" s="263" t="s">
        <v>4120</v>
      </c>
      <c r="U661" s="263" t="s">
        <v>4120</v>
      </c>
      <c r="V661" s="263" t="s">
        <v>4120</v>
      </c>
      <c r="W661" s="263" t="s">
        <v>4120</v>
      </c>
      <c r="X661" s="263" t="s">
        <v>4120</v>
      </c>
      <c r="Y661" s="263" t="s">
        <v>4120</v>
      </c>
      <c r="Z661" s="263" t="s">
        <v>4120</v>
      </c>
      <c r="AA661" s="263" t="s">
        <v>4120</v>
      </c>
    </row>
    <row r="662" spans="1:27" x14ac:dyDescent="0.3">
      <c r="A662" s="263">
        <v>521957</v>
      </c>
      <c r="B662" s="268" t="s">
        <v>918</v>
      </c>
      <c r="C662" s="263" t="s">
        <v>4120</v>
      </c>
      <c r="D662" s="263" t="s">
        <v>4120</v>
      </c>
      <c r="E662" s="263" t="s">
        <v>4120</v>
      </c>
      <c r="F662" s="263" t="s">
        <v>4120</v>
      </c>
      <c r="G662" s="263" t="s">
        <v>4120</v>
      </c>
      <c r="H662" s="263" t="s">
        <v>4120</v>
      </c>
      <c r="I662" s="263" t="s">
        <v>4120</v>
      </c>
      <c r="J662" s="263" t="s">
        <v>4120</v>
      </c>
      <c r="K662" s="263" t="s">
        <v>4120</v>
      </c>
      <c r="L662" s="263" t="s">
        <v>4120</v>
      </c>
      <c r="M662" s="263" t="s">
        <v>4120</v>
      </c>
      <c r="N662" s="263" t="s">
        <v>4120</v>
      </c>
      <c r="O662" s="263" t="s">
        <v>4120</v>
      </c>
      <c r="P662" s="263" t="s">
        <v>4120</v>
      </c>
      <c r="Q662" s="263" t="s">
        <v>4120</v>
      </c>
      <c r="R662" s="263" t="s">
        <v>4120</v>
      </c>
      <c r="S662" s="263" t="s">
        <v>4120</v>
      </c>
      <c r="T662" s="263" t="s">
        <v>4120</v>
      </c>
      <c r="U662" s="263" t="s">
        <v>4120</v>
      </c>
      <c r="V662" s="263" t="s">
        <v>4120</v>
      </c>
      <c r="W662" s="263" t="s">
        <v>4120</v>
      </c>
      <c r="X662" s="263" t="s">
        <v>4120</v>
      </c>
      <c r="Y662" s="263" t="s">
        <v>4120</v>
      </c>
      <c r="Z662" s="263" t="s">
        <v>4120</v>
      </c>
      <c r="AA662" s="263" t="s">
        <v>4120</v>
      </c>
    </row>
    <row r="663" spans="1:27" x14ac:dyDescent="0.3">
      <c r="A663" s="263">
        <v>521967</v>
      </c>
      <c r="B663" s="268" t="s">
        <v>918</v>
      </c>
      <c r="C663" s="263" t="s">
        <v>4120</v>
      </c>
      <c r="D663" s="263" t="s">
        <v>4120</v>
      </c>
      <c r="E663" s="263" t="s">
        <v>4120</v>
      </c>
      <c r="F663" s="263" t="s">
        <v>4120</v>
      </c>
      <c r="G663" s="263" t="s">
        <v>4120</v>
      </c>
      <c r="H663" s="263" t="s">
        <v>4120</v>
      </c>
      <c r="I663" s="263" t="s">
        <v>4120</v>
      </c>
      <c r="J663" s="263" t="s">
        <v>4120</v>
      </c>
      <c r="K663" s="263" t="s">
        <v>4120</v>
      </c>
      <c r="L663" s="263" t="s">
        <v>4120</v>
      </c>
      <c r="M663" s="263" t="s">
        <v>4120</v>
      </c>
      <c r="N663" s="263" t="s">
        <v>4120</v>
      </c>
      <c r="O663" s="263" t="s">
        <v>4120</v>
      </c>
      <c r="P663" s="263" t="s">
        <v>4120</v>
      </c>
      <c r="Q663" s="263" t="s">
        <v>4120</v>
      </c>
      <c r="R663" s="263" t="s">
        <v>4120</v>
      </c>
      <c r="S663" s="263" t="s">
        <v>4120</v>
      </c>
      <c r="T663" s="263" t="s">
        <v>4120</v>
      </c>
      <c r="U663" s="263" t="s">
        <v>4120</v>
      </c>
      <c r="V663" s="263" t="s">
        <v>4120</v>
      </c>
      <c r="W663" s="263" t="s">
        <v>4120</v>
      </c>
      <c r="X663" s="263" t="s">
        <v>4120</v>
      </c>
      <c r="Y663" s="263" t="s">
        <v>4120</v>
      </c>
      <c r="Z663" s="263" t="s">
        <v>4120</v>
      </c>
      <c r="AA663" s="263" t="s">
        <v>4120</v>
      </c>
    </row>
    <row r="664" spans="1:27" x14ac:dyDescent="0.3">
      <c r="A664" s="263">
        <v>521968</v>
      </c>
      <c r="B664" s="268" t="s">
        <v>918</v>
      </c>
      <c r="C664" s="263" t="s">
        <v>4120</v>
      </c>
      <c r="D664" s="263" t="s">
        <v>4120</v>
      </c>
      <c r="E664" s="263" t="s">
        <v>4120</v>
      </c>
      <c r="F664" s="263" t="s">
        <v>4120</v>
      </c>
      <c r="G664" s="263" t="s">
        <v>4120</v>
      </c>
      <c r="H664" s="263" t="s">
        <v>4120</v>
      </c>
      <c r="I664" s="263" t="s">
        <v>4120</v>
      </c>
      <c r="J664" s="263" t="s">
        <v>4120</v>
      </c>
      <c r="K664" s="263" t="s">
        <v>4120</v>
      </c>
      <c r="L664" s="263" t="s">
        <v>4120</v>
      </c>
      <c r="M664" s="263" t="s">
        <v>4120</v>
      </c>
      <c r="N664" s="263" t="s">
        <v>4120</v>
      </c>
      <c r="O664" s="263" t="s">
        <v>4120</v>
      </c>
      <c r="P664" s="263" t="s">
        <v>4120</v>
      </c>
      <c r="Q664" s="263" t="s">
        <v>4120</v>
      </c>
      <c r="R664" s="263" t="s">
        <v>4120</v>
      </c>
      <c r="S664" s="263" t="s">
        <v>4120</v>
      </c>
      <c r="T664" s="263" t="s">
        <v>4120</v>
      </c>
      <c r="U664" s="263" t="s">
        <v>4120</v>
      </c>
      <c r="V664" s="263" t="s">
        <v>4120</v>
      </c>
      <c r="W664" s="263" t="s">
        <v>4120</v>
      </c>
      <c r="X664" s="263" t="s">
        <v>4120</v>
      </c>
      <c r="Y664" s="263" t="s">
        <v>4120</v>
      </c>
      <c r="Z664" s="263" t="s">
        <v>4120</v>
      </c>
      <c r="AA664" s="263" t="s">
        <v>4120</v>
      </c>
    </row>
    <row r="665" spans="1:27" x14ac:dyDescent="0.3">
      <c r="A665" s="263">
        <v>521969</v>
      </c>
      <c r="B665" s="268" t="s">
        <v>918</v>
      </c>
      <c r="C665" s="263" t="s">
        <v>4120</v>
      </c>
      <c r="D665" s="263" t="s">
        <v>4120</v>
      </c>
      <c r="E665" s="263" t="s">
        <v>4120</v>
      </c>
      <c r="F665" s="263" t="s">
        <v>4120</v>
      </c>
      <c r="G665" s="263" t="s">
        <v>4120</v>
      </c>
      <c r="H665" s="263" t="s">
        <v>4120</v>
      </c>
      <c r="I665" s="263" t="s">
        <v>4120</v>
      </c>
      <c r="J665" s="263" t="s">
        <v>4120</v>
      </c>
      <c r="K665" s="263" t="s">
        <v>4120</v>
      </c>
      <c r="L665" s="263" t="s">
        <v>4120</v>
      </c>
      <c r="M665" s="263" t="s">
        <v>4120</v>
      </c>
      <c r="N665" s="263" t="s">
        <v>4120</v>
      </c>
      <c r="O665" s="263" t="s">
        <v>4120</v>
      </c>
      <c r="P665" s="263" t="s">
        <v>4120</v>
      </c>
      <c r="Q665" s="263" t="s">
        <v>4120</v>
      </c>
      <c r="R665" s="263" t="s">
        <v>4120</v>
      </c>
      <c r="S665" s="263" t="s">
        <v>4120</v>
      </c>
      <c r="T665" s="263" t="s">
        <v>4120</v>
      </c>
      <c r="U665" s="263" t="s">
        <v>4120</v>
      </c>
      <c r="V665" s="263" t="s">
        <v>4120</v>
      </c>
      <c r="W665" s="263" t="s">
        <v>4120</v>
      </c>
      <c r="X665" s="263" t="s">
        <v>4120</v>
      </c>
      <c r="Y665" s="263" t="s">
        <v>4120</v>
      </c>
      <c r="Z665" s="263" t="s">
        <v>4120</v>
      </c>
      <c r="AA665" s="263" t="s">
        <v>4120</v>
      </c>
    </row>
    <row r="666" spans="1:27" x14ac:dyDescent="0.3">
      <c r="A666" s="263">
        <v>521981</v>
      </c>
      <c r="B666" s="268" t="s">
        <v>918</v>
      </c>
      <c r="C666" s="263" t="s">
        <v>4120</v>
      </c>
      <c r="D666" s="263" t="s">
        <v>4120</v>
      </c>
      <c r="E666" s="263" t="s">
        <v>4120</v>
      </c>
      <c r="F666" s="263" t="s">
        <v>4120</v>
      </c>
      <c r="G666" s="263" t="s">
        <v>4120</v>
      </c>
      <c r="H666" s="263" t="s">
        <v>4120</v>
      </c>
      <c r="I666" s="263" t="s">
        <v>4120</v>
      </c>
      <c r="J666" s="263" t="s">
        <v>4120</v>
      </c>
      <c r="K666" s="263" t="s">
        <v>4120</v>
      </c>
      <c r="L666" s="263" t="s">
        <v>4120</v>
      </c>
      <c r="M666" s="263" t="s">
        <v>4120</v>
      </c>
      <c r="N666" s="263" t="s">
        <v>4120</v>
      </c>
      <c r="O666" s="263" t="s">
        <v>4120</v>
      </c>
      <c r="P666" s="263" t="s">
        <v>4120</v>
      </c>
      <c r="Q666" s="263" t="s">
        <v>4120</v>
      </c>
      <c r="R666" s="263" t="s">
        <v>4120</v>
      </c>
      <c r="S666" s="263" t="s">
        <v>4120</v>
      </c>
      <c r="T666" s="263" t="s">
        <v>4120</v>
      </c>
      <c r="U666" s="263" t="s">
        <v>4120</v>
      </c>
      <c r="V666" s="263" t="s">
        <v>4120</v>
      </c>
      <c r="W666" s="263" t="s">
        <v>4120</v>
      </c>
      <c r="X666" s="263" t="s">
        <v>4120</v>
      </c>
      <c r="Y666" s="263" t="s">
        <v>4120</v>
      </c>
      <c r="Z666" s="263" t="s">
        <v>4120</v>
      </c>
      <c r="AA666" s="263" t="s">
        <v>4120</v>
      </c>
    </row>
    <row r="667" spans="1:27" x14ac:dyDescent="0.3">
      <c r="A667" s="263">
        <v>521988</v>
      </c>
      <c r="B667" s="268" t="s">
        <v>918</v>
      </c>
      <c r="C667" s="263" t="s">
        <v>4120</v>
      </c>
      <c r="D667" s="263" t="s">
        <v>4120</v>
      </c>
      <c r="E667" s="263" t="s">
        <v>4120</v>
      </c>
      <c r="F667" s="263" t="s">
        <v>4120</v>
      </c>
      <c r="G667" s="263" t="s">
        <v>4120</v>
      </c>
      <c r="H667" s="263" t="s">
        <v>4120</v>
      </c>
      <c r="I667" s="263" t="s">
        <v>4120</v>
      </c>
      <c r="J667" s="263" t="s">
        <v>4120</v>
      </c>
      <c r="K667" s="263" t="s">
        <v>4120</v>
      </c>
      <c r="L667" s="263" t="s">
        <v>4120</v>
      </c>
      <c r="M667" s="263" t="s">
        <v>4120</v>
      </c>
      <c r="N667" s="263" t="s">
        <v>4120</v>
      </c>
      <c r="O667" s="263" t="s">
        <v>4120</v>
      </c>
      <c r="P667" s="263" t="s">
        <v>4120</v>
      </c>
      <c r="Q667" s="263" t="s">
        <v>4120</v>
      </c>
      <c r="R667" s="263" t="s">
        <v>4120</v>
      </c>
      <c r="S667" s="263" t="s">
        <v>4120</v>
      </c>
      <c r="T667" s="263" t="s">
        <v>4120</v>
      </c>
      <c r="U667" s="263" t="s">
        <v>4120</v>
      </c>
      <c r="V667" s="263" t="s">
        <v>4120</v>
      </c>
      <c r="W667" s="263" t="s">
        <v>4120</v>
      </c>
      <c r="X667" s="263" t="s">
        <v>4120</v>
      </c>
      <c r="Y667" s="263" t="s">
        <v>4120</v>
      </c>
      <c r="Z667" s="263" t="s">
        <v>4120</v>
      </c>
      <c r="AA667" s="263" t="s">
        <v>4120</v>
      </c>
    </row>
    <row r="668" spans="1:27" x14ac:dyDescent="0.3">
      <c r="A668" s="263">
        <v>522000</v>
      </c>
      <c r="B668" s="268" t="s">
        <v>918</v>
      </c>
      <c r="C668" s="263" t="s">
        <v>4120</v>
      </c>
      <c r="D668" s="263" t="s">
        <v>4120</v>
      </c>
      <c r="E668" s="263" t="s">
        <v>4120</v>
      </c>
      <c r="F668" s="263" t="s">
        <v>4120</v>
      </c>
      <c r="G668" s="263" t="s">
        <v>4120</v>
      </c>
      <c r="H668" s="263" t="s">
        <v>4120</v>
      </c>
      <c r="I668" s="263" t="s">
        <v>4120</v>
      </c>
      <c r="J668" s="263" t="s">
        <v>4120</v>
      </c>
      <c r="K668" s="263" t="s">
        <v>4120</v>
      </c>
      <c r="L668" s="263" t="s">
        <v>4120</v>
      </c>
      <c r="M668" s="263" t="s">
        <v>4120</v>
      </c>
      <c r="N668" s="263" t="s">
        <v>4120</v>
      </c>
      <c r="O668" s="263" t="s">
        <v>4120</v>
      </c>
      <c r="P668" s="263" t="s">
        <v>4120</v>
      </c>
      <c r="Q668" s="263" t="s">
        <v>4120</v>
      </c>
      <c r="R668" s="263" t="s">
        <v>4120</v>
      </c>
      <c r="S668" s="263" t="s">
        <v>4120</v>
      </c>
      <c r="T668" s="263" t="s">
        <v>4120</v>
      </c>
      <c r="U668" s="263" t="s">
        <v>4120</v>
      </c>
      <c r="V668" s="263" t="s">
        <v>4120</v>
      </c>
      <c r="W668" s="263" t="s">
        <v>4120</v>
      </c>
      <c r="X668" s="263" t="s">
        <v>4120</v>
      </c>
      <c r="Y668" s="263" t="s">
        <v>4120</v>
      </c>
      <c r="Z668" s="263" t="s">
        <v>4120</v>
      </c>
      <c r="AA668" s="263" t="s">
        <v>4120</v>
      </c>
    </row>
    <row r="669" spans="1:27" x14ac:dyDescent="0.3">
      <c r="A669" s="263">
        <v>522017</v>
      </c>
      <c r="B669" s="268" t="s">
        <v>918</v>
      </c>
      <c r="C669" s="263" t="s">
        <v>4120</v>
      </c>
      <c r="D669" s="263" t="s">
        <v>4120</v>
      </c>
      <c r="E669" s="263" t="s">
        <v>4120</v>
      </c>
      <c r="F669" s="263" t="s">
        <v>4120</v>
      </c>
      <c r="G669" s="263" t="s">
        <v>4120</v>
      </c>
      <c r="H669" s="263" t="s">
        <v>4120</v>
      </c>
      <c r="I669" s="263" t="s">
        <v>4120</v>
      </c>
      <c r="J669" s="263" t="s">
        <v>4120</v>
      </c>
      <c r="K669" s="263" t="s">
        <v>4120</v>
      </c>
      <c r="L669" s="263" t="s">
        <v>4120</v>
      </c>
      <c r="M669" s="263" t="s">
        <v>4120</v>
      </c>
      <c r="N669" s="263" t="s">
        <v>4120</v>
      </c>
      <c r="O669" s="263" t="s">
        <v>4120</v>
      </c>
      <c r="P669" s="263" t="s">
        <v>4120</v>
      </c>
      <c r="Q669" s="263" t="s">
        <v>4120</v>
      </c>
      <c r="R669" s="263" t="s">
        <v>4120</v>
      </c>
      <c r="S669" s="263" t="s">
        <v>4120</v>
      </c>
      <c r="T669" s="263" t="s">
        <v>4120</v>
      </c>
      <c r="U669" s="263" t="s">
        <v>4120</v>
      </c>
      <c r="V669" s="263" t="s">
        <v>4120</v>
      </c>
      <c r="W669" s="263" t="s">
        <v>4120</v>
      </c>
      <c r="X669" s="263" t="s">
        <v>4120</v>
      </c>
      <c r="Y669" s="263" t="s">
        <v>4120</v>
      </c>
      <c r="Z669" s="263" t="s">
        <v>4120</v>
      </c>
      <c r="AA669" s="263" t="s">
        <v>4120</v>
      </c>
    </row>
    <row r="670" spans="1:27" x14ac:dyDescent="0.3">
      <c r="A670" s="263">
        <v>522020</v>
      </c>
      <c r="B670" s="268" t="s">
        <v>918</v>
      </c>
      <c r="C670" s="263" t="s">
        <v>4120</v>
      </c>
      <c r="D670" s="263" t="s">
        <v>4120</v>
      </c>
      <c r="E670" s="263" t="s">
        <v>4120</v>
      </c>
      <c r="F670" s="263" t="s">
        <v>4120</v>
      </c>
      <c r="G670" s="263" t="s">
        <v>4120</v>
      </c>
      <c r="H670" s="263" t="s">
        <v>4120</v>
      </c>
      <c r="I670" s="263" t="s">
        <v>4120</v>
      </c>
      <c r="J670" s="263" t="s">
        <v>4120</v>
      </c>
      <c r="K670" s="263" t="s">
        <v>4120</v>
      </c>
      <c r="L670" s="263" t="s">
        <v>4120</v>
      </c>
      <c r="M670" s="263" t="s">
        <v>4120</v>
      </c>
      <c r="N670" s="263" t="s">
        <v>4120</v>
      </c>
      <c r="O670" s="263" t="s">
        <v>4120</v>
      </c>
      <c r="P670" s="263" t="s">
        <v>4120</v>
      </c>
      <c r="Q670" s="263" t="s">
        <v>4120</v>
      </c>
      <c r="R670" s="263" t="s">
        <v>4120</v>
      </c>
      <c r="S670" s="263" t="s">
        <v>4120</v>
      </c>
      <c r="T670" s="263" t="s">
        <v>4120</v>
      </c>
      <c r="U670" s="263" t="s">
        <v>4120</v>
      </c>
      <c r="V670" s="263" t="s">
        <v>4120</v>
      </c>
      <c r="W670" s="263" t="s">
        <v>4120</v>
      </c>
      <c r="X670" s="263" t="s">
        <v>4120</v>
      </c>
      <c r="Y670" s="263" t="s">
        <v>4120</v>
      </c>
      <c r="Z670" s="263" t="s">
        <v>4120</v>
      </c>
      <c r="AA670" s="263" t="s">
        <v>4120</v>
      </c>
    </row>
    <row r="671" spans="1:27" x14ac:dyDescent="0.3">
      <c r="A671" s="263">
        <v>522023</v>
      </c>
      <c r="B671" s="268" t="s">
        <v>918</v>
      </c>
      <c r="C671" s="263" t="s">
        <v>4120</v>
      </c>
      <c r="D671" s="263" t="s">
        <v>4120</v>
      </c>
      <c r="E671" s="263" t="s">
        <v>4120</v>
      </c>
      <c r="F671" s="263" t="s">
        <v>4120</v>
      </c>
      <c r="G671" s="263" t="s">
        <v>4120</v>
      </c>
      <c r="H671" s="263" t="s">
        <v>4120</v>
      </c>
      <c r="I671" s="263" t="s">
        <v>4120</v>
      </c>
      <c r="J671" s="263" t="s">
        <v>4120</v>
      </c>
      <c r="K671" s="263" t="s">
        <v>4120</v>
      </c>
      <c r="L671" s="263" t="s">
        <v>4120</v>
      </c>
      <c r="M671" s="263" t="s">
        <v>4120</v>
      </c>
      <c r="N671" s="263" t="s">
        <v>4120</v>
      </c>
      <c r="O671" s="263" t="s">
        <v>4120</v>
      </c>
      <c r="P671" s="263" t="s">
        <v>4120</v>
      </c>
      <c r="Q671" s="263" t="s">
        <v>4120</v>
      </c>
      <c r="R671" s="263" t="s">
        <v>4120</v>
      </c>
      <c r="S671" s="263" t="s">
        <v>4120</v>
      </c>
      <c r="T671" s="263" t="s">
        <v>4120</v>
      </c>
      <c r="U671" s="263" t="s">
        <v>4120</v>
      </c>
      <c r="V671" s="263" t="s">
        <v>4120</v>
      </c>
      <c r="W671" s="263" t="s">
        <v>4120</v>
      </c>
      <c r="X671" s="263" t="s">
        <v>4120</v>
      </c>
      <c r="Y671" s="263" t="s">
        <v>4120</v>
      </c>
      <c r="Z671" s="263" t="s">
        <v>4120</v>
      </c>
      <c r="AA671" s="263" t="s">
        <v>4120</v>
      </c>
    </row>
    <row r="672" spans="1:27" x14ac:dyDescent="0.3">
      <c r="A672" s="263">
        <v>522037</v>
      </c>
      <c r="B672" s="268" t="s">
        <v>918</v>
      </c>
      <c r="C672" s="263" t="s">
        <v>4120</v>
      </c>
      <c r="D672" s="263" t="s">
        <v>4120</v>
      </c>
      <c r="E672" s="263" t="s">
        <v>4120</v>
      </c>
      <c r="F672" s="263" t="s">
        <v>4120</v>
      </c>
      <c r="G672" s="263" t="s">
        <v>4120</v>
      </c>
      <c r="H672" s="263" t="s">
        <v>4120</v>
      </c>
      <c r="I672" s="263" t="s">
        <v>4120</v>
      </c>
      <c r="J672" s="263" t="s">
        <v>4120</v>
      </c>
      <c r="K672" s="263" t="s">
        <v>4120</v>
      </c>
      <c r="L672" s="263" t="s">
        <v>4120</v>
      </c>
      <c r="M672" s="263" t="s">
        <v>4120</v>
      </c>
      <c r="N672" s="263" t="s">
        <v>4120</v>
      </c>
      <c r="O672" s="263" t="s">
        <v>4120</v>
      </c>
      <c r="P672" s="263" t="s">
        <v>4120</v>
      </c>
      <c r="Q672" s="263" t="s">
        <v>4120</v>
      </c>
      <c r="R672" s="263" t="s">
        <v>4120</v>
      </c>
      <c r="S672" s="263" t="s">
        <v>4120</v>
      </c>
      <c r="T672" s="263" t="s">
        <v>4120</v>
      </c>
      <c r="U672" s="263" t="s">
        <v>4120</v>
      </c>
      <c r="V672" s="263" t="s">
        <v>4120</v>
      </c>
      <c r="W672" s="263" t="s">
        <v>4120</v>
      </c>
      <c r="X672" s="263" t="s">
        <v>4120</v>
      </c>
      <c r="Y672" s="263" t="s">
        <v>4120</v>
      </c>
      <c r="Z672" s="263" t="s">
        <v>4120</v>
      </c>
      <c r="AA672" s="263" t="s">
        <v>4120</v>
      </c>
    </row>
    <row r="673" spans="1:27" x14ac:dyDescent="0.3">
      <c r="A673" s="263">
        <v>522062</v>
      </c>
      <c r="B673" s="268" t="s">
        <v>918</v>
      </c>
      <c r="C673" s="263" t="s">
        <v>4120</v>
      </c>
      <c r="D673" s="263" t="s">
        <v>4120</v>
      </c>
      <c r="E673" s="263" t="s">
        <v>4120</v>
      </c>
      <c r="F673" s="263" t="s">
        <v>4120</v>
      </c>
      <c r="G673" s="263" t="s">
        <v>4120</v>
      </c>
      <c r="H673" s="263" t="s">
        <v>4120</v>
      </c>
      <c r="I673" s="263" t="s">
        <v>4120</v>
      </c>
      <c r="J673" s="263" t="s">
        <v>4120</v>
      </c>
      <c r="K673" s="263" t="s">
        <v>4120</v>
      </c>
      <c r="L673" s="263" t="s">
        <v>4120</v>
      </c>
      <c r="M673" s="263" t="s">
        <v>4120</v>
      </c>
      <c r="N673" s="263" t="s">
        <v>4120</v>
      </c>
      <c r="O673" s="263" t="s">
        <v>4120</v>
      </c>
      <c r="P673" s="263" t="s">
        <v>4120</v>
      </c>
      <c r="Q673" s="263" t="s">
        <v>4120</v>
      </c>
      <c r="R673" s="263" t="s">
        <v>4120</v>
      </c>
      <c r="S673" s="263" t="s">
        <v>4120</v>
      </c>
      <c r="T673" s="263" t="s">
        <v>4120</v>
      </c>
      <c r="U673" s="263" t="s">
        <v>4120</v>
      </c>
      <c r="V673" s="263" t="s">
        <v>4120</v>
      </c>
      <c r="W673" s="263" t="s">
        <v>4120</v>
      </c>
      <c r="X673" s="263" t="s">
        <v>4120</v>
      </c>
      <c r="Y673" s="263" t="s">
        <v>4120</v>
      </c>
      <c r="Z673" s="263" t="s">
        <v>4120</v>
      </c>
      <c r="AA673" s="263" t="s">
        <v>4120</v>
      </c>
    </row>
    <row r="674" spans="1:27" x14ac:dyDescent="0.3">
      <c r="A674" s="263">
        <v>522071</v>
      </c>
      <c r="B674" s="268" t="s">
        <v>918</v>
      </c>
      <c r="C674" s="263" t="s">
        <v>4120</v>
      </c>
      <c r="D674" s="263" t="s">
        <v>4120</v>
      </c>
      <c r="E674" s="263" t="s">
        <v>4120</v>
      </c>
      <c r="F674" s="263" t="s">
        <v>4120</v>
      </c>
      <c r="G674" s="263" t="s">
        <v>4120</v>
      </c>
      <c r="H674" s="263" t="s">
        <v>4120</v>
      </c>
      <c r="I674" s="263" t="s">
        <v>4120</v>
      </c>
      <c r="J674" s="263" t="s">
        <v>4120</v>
      </c>
      <c r="K674" s="263" t="s">
        <v>4120</v>
      </c>
      <c r="L674" s="263" t="s">
        <v>4120</v>
      </c>
      <c r="M674" s="263" t="s">
        <v>4120</v>
      </c>
      <c r="N674" s="263" t="s">
        <v>4120</v>
      </c>
      <c r="O674" s="263" t="s">
        <v>4120</v>
      </c>
      <c r="P674" s="263" t="s">
        <v>4120</v>
      </c>
      <c r="Q674" s="263" t="s">
        <v>4120</v>
      </c>
      <c r="R674" s="263" t="s">
        <v>4120</v>
      </c>
      <c r="S674" s="263" t="s">
        <v>4120</v>
      </c>
      <c r="T674" s="263" t="s">
        <v>4120</v>
      </c>
      <c r="U674" s="263" t="s">
        <v>4120</v>
      </c>
      <c r="V674" s="263" t="s">
        <v>4120</v>
      </c>
      <c r="W674" s="263" t="s">
        <v>4120</v>
      </c>
      <c r="X674" s="263" t="s">
        <v>4120</v>
      </c>
      <c r="Y674" s="263" t="s">
        <v>4120</v>
      </c>
      <c r="Z674" s="263" t="s">
        <v>4120</v>
      </c>
      <c r="AA674" s="263" t="s">
        <v>4120</v>
      </c>
    </row>
    <row r="675" spans="1:27" x14ac:dyDescent="0.3">
      <c r="A675" s="263">
        <v>522079</v>
      </c>
      <c r="B675" s="268" t="s">
        <v>918</v>
      </c>
      <c r="C675" s="263" t="s">
        <v>4120</v>
      </c>
      <c r="D675" s="263" t="s">
        <v>4120</v>
      </c>
      <c r="E675" s="263" t="s">
        <v>4120</v>
      </c>
      <c r="F675" s="263" t="s">
        <v>4120</v>
      </c>
      <c r="G675" s="263" t="s">
        <v>4120</v>
      </c>
      <c r="H675" s="263" t="s">
        <v>4120</v>
      </c>
      <c r="I675" s="263" t="s">
        <v>4120</v>
      </c>
      <c r="J675" s="263" t="s">
        <v>4120</v>
      </c>
      <c r="K675" s="263" t="s">
        <v>4120</v>
      </c>
      <c r="L675" s="263" t="s">
        <v>4120</v>
      </c>
      <c r="M675" s="263" t="s">
        <v>4120</v>
      </c>
      <c r="N675" s="263" t="s">
        <v>4120</v>
      </c>
      <c r="O675" s="263" t="s">
        <v>4120</v>
      </c>
      <c r="P675" s="263" t="s">
        <v>4120</v>
      </c>
      <c r="Q675" s="263" t="s">
        <v>4120</v>
      </c>
      <c r="R675" s="263" t="s">
        <v>4120</v>
      </c>
      <c r="S675" s="263" t="s">
        <v>4120</v>
      </c>
      <c r="T675" s="263" t="s">
        <v>4120</v>
      </c>
      <c r="U675" s="263" t="s">
        <v>4120</v>
      </c>
      <c r="V675" s="263" t="s">
        <v>4120</v>
      </c>
      <c r="W675" s="263" t="s">
        <v>4120</v>
      </c>
      <c r="X675" s="263" t="s">
        <v>4120</v>
      </c>
      <c r="Y675" s="263" t="s">
        <v>4120</v>
      </c>
      <c r="Z675" s="263" t="s">
        <v>4120</v>
      </c>
      <c r="AA675" s="263" t="s">
        <v>4120</v>
      </c>
    </row>
    <row r="676" spans="1:27" x14ac:dyDescent="0.3">
      <c r="A676" s="263">
        <v>522082</v>
      </c>
      <c r="B676" s="268" t="s">
        <v>918</v>
      </c>
      <c r="C676" s="263" t="s">
        <v>4120</v>
      </c>
      <c r="D676" s="263" t="s">
        <v>4120</v>
      </c>
      <c r="E676" s="263" t="s">
        <v>4120</v>
      </c>
      <c r="F676" s="263" t="s">
        <v>4120</v>
      </c>
      <c r="G676" s="263" t="s">
        <v>4120</v>
      </c>
      <c r="H676" s="263" t="s">
        <v>4120</v>
      </c>
      <c r="I676" s="263" t="s">
        <v>4120</v>
      </c>
      <c r="J676" s="263" t="s">
        <v>4120</v>
      </c>
      <c r="K676" s="263" t="s">
        <v>4120</v>
      </c>
      <c r="L676" s="263" t="s">
        <v>4120</v>
      </c>
      <c r="M676" s="263" t="s">
        <v>4120</v>
      </c>
      <c r="N676" s="263" t="s">
        <v>4120</v>
      </c>
      <c r="O676" s="263" t="s">
        <v>4120</v>
      </c>
      <c r="P676" s="263" t="s">
        <v>4120</v>
      </c>
      <c r="Q676" s="263" t="s">
        <v>4120</v>
      </c>
      <c r="R676" s="263" t="s">
        <v>4120</v>
      </c>
      <c r="S676" s="263" t="s">
        <v>4120</v>
      </c>
      <c r="T676" s="263" t="s">
        <v>4120</v>
      </c>
      <c r="U676" s="263" t="s">
        <v>4120</v>
      </c>
      <c r="V676" s="263" t="s">
        <v>4120</v>
      </c>
      <c r="W676" s="263" t="s">
        <v>4120</v>
      </c>
      <c r="X676" s="263" t="s">
        <v>4120</v>
      </c>
      <c r="Y676" s="263" t="s">
        <v>4120</v>
      </c>
      <c r="Z676" s="263" t="s">
        <v>4120</v>
      </c>
      <c r="AA676" s="263" t="s">
        <v>4120</v>
      </c>
    </row>
    <row r="677" spans="1:27" x14ac:dyDescent="0.3">
      <c r="A677" s="263">
        <v>522096</v>
      </c>
      <c r="B677" s="268" t="s">
        <v>918</v>
      </c>
      <c r="C677" s="263" t="s">
        <v>4120</v>
      </c>
      <c r="D677" s="263" t="s">
        <v>4120</v>
      </c>
      <c r="E677" s="263" t="s">
        <v>4120</v>
      </c>
      <c r="F677" s="263" t="s">
        <v>4120</v>
      </c>
      <c r="G677" s="263" t="s">
        <v>4120</v>
      </c>
      <c r="H677" s="263" t="s">
        <v>4120</v>
      </c>
      <c r="I677" s="263" t="s">
        <v>4120</v>
      </c>
      <c r="J677" s="263" t="s">
        <v>4120</v>
      </c>
      <c r="K677" s="263" t="s">
        <v>4120</v>
      </c>
      <c r="L677" s="263" t="s">
        <v>4120</v>
      </c>
      <c r="M677" s="263" t="s">
        <v>4120</v>
      </c>
      <c r="N677" s="263" t="s">
        <v>4120</v>
      </c>
      <c r="O677" s="263" t="s">
        <v>4120</v>
      </c>
      <c r="P677" s="263" t="s">
        <v>4120</v>
      </c>
      <c r="Q677" s="263" t="s">
        <v>4120</v>
      </c>
      <c r="R677" s="263" t="s">
        <v>4120</v>
      </c>
      <c r="S677" s="263" t="s">
        <v>4120</v>
      </c>
      <c r="T677" s="263" t="s">
        <v>4120</v>
      </c>
      <c r="U677" s="263" t="s">
        <v>4120</v>
      </c>
      <c r="V677" s="263" t="s">
        <v>4120</v>
      </c>
      <c r="W677" s="263" t="s">
        <v>4120</v>
      </c>
      <c r="X677" s="263" t="s">
        <v>4120</v>
      </c>
      <c r="Y677" s="263" t="s">
        <v>4120</v>
      </c>
      <c r="Z677" s="263" t="s">
        <v>4120</v>
      </c>
      <c r="AA677" s="263" t="s">
        <v>4120</v>
      </c>
    </row>
    <row r="678" spans="1:27" x14ac:dyDescent="0.3">
      <c r="A678" s="263">
        <v>522101</v>
      </c>
      <c r="B678" s="268" t="s">
        <v>918</v>
      </c>
      <c r="C678" s="263" t="s">
        <v>4120</v>
      </c>
      <c r="D678" s="263" t="s">
        <v>4120</v>
      </c>
      <c r="E678" s="263" t="s">
        <v>4120</v>
      </c>
      <c r="F678" s="263" t="s">
        <v>4120</v>
      </c>
      <c r="G678" s="263" t="s">
        <v>4120</v>
      </c>
      <c r="H678" s="263" t="s">
        <v>4120</v>
      </c>
      <c r="I678" s="263" t="s">
        <v>4120</v>
      </c>
      <c r="J678" s="263" t="s">
        <v>4120</v>
      </c>
      <c r="K678" s="263" t="s">
        <v>4120</v>
      </c>
      <c r="L678" s="263" t="s">
        <v>4120</v>
      </c>
      <c r="M678" s="263" t="s">
        <v>4120</v>
      </c>
      <c r="N678" s="263" t="s">
        <v>4120</v>
      </c>
      <c r="O678" s="263" t="s">
        <v>4120</v>
      </c>
      <c r="P678" s="263" t="s">
        <v>4120</v>
      </c>
      <c r="Q678" s="263" t="s">
        <v>4120</v>
      </c>
      <c r="R678" s="263" t="s">
        <v>4120</v>
      </c>
      <c r="S678" s="263" t="s">
        <v>4120</v>
      </c>
      <c r="T678" s="263" t="s">
        <v>4120</v>
      </c>
      <c r="U678" s="263" t="s">
        <v>4120</v>
      </c>
      <c r="V678" s="263" t="s">
        <v>4120</v>
      </c>
      <c r="W678" s="263" t="s">
        <v>4120</v>
      </c>
      <c r="X678" s="263" t="s">
        <v>4120</v>
      </c>
      <c r="Y678" s="263" t="s">
        <v>4120</v>
      </c>
      <c r="Z678" s="263" t="s">
        <v>4120</v>
      </c>
      <c r="AA678" s="263" t="s">
        <v>4120</v>
      </c>
    </row>
    <row r="679" spans="1:27" x14ac:dyDescent="0.3">
      <c r="A679" s="263">
        <v>522143</v>
      </c>
      <c r="B679" s="268" t="s">
        <v>918</v>
      </c>
      <c r="C679" s="263" t="s">
        <v>4120</v>
      </c>
      <c r="D679" s="263" t="s">
        <v>4120</v>
      </c>
      <c r="E679" s="263" t="s">
        <v>4120</v>
      </c>
      <c r="F679" s="263" t="s">
        <v>4120</v>
      </c>
      <c r="G679" s="263" t="s">
        <v>4120</v>
      </c>
      <c r="H679" s="263" t="s">
        <v>4120</v>
      </c>
      <c r="I679" s="263" t="s">
        <v>4120</v>
      </c>
      <c r="J679" s="263" t="s">
        <v>4120</v>
      </c>
      <c r="K679" s="263" t="s">
        <v>4120</v>
      </c>
      <c r="L679" s="263" t="s">
        <v>4120</v>
      </c>
      <c r="M679" s="263" t="s">
        <v>4120</v>
      </c>
      <c r="N679" s="263" t="s">
        <v>4120</v>
      </c>
      <c r="O679" s="263" t="s">
        <v>4120</v>
      </c>
      <c r="P679" s="263" t="s">
        <v>4120</v>
      </c>
      <c r="Q679" s="263" t="s">
        <v>4120</v>
      </c>
      <c r="R679" s="263" t="s">
        <v>4120</v>
      </c>
      <c r="S679" s="263" t="s">
        <v>4120</v>
      </c>
      <c r="T679" s="263" t="s">
        <v>4120</v>
      </c>
      <c r="U679" s="263" t="s">
        <v>4120</v>
      </c>
      <c r="V679" s="263" t="s">
        <v>4120</v>
      </c>
      <c r="W679" s="263" t="s">
        <v>4120</v>
      </c>
      <c r="X679" s="263" t="s">
        <v>4120</v>
      </c>
      <c r="Y679" s="263" t="s">
        <v>4120</v>
      </c>
      <c r="Z679" s="263" t="s">
        <v>4120</v>
      </c>
      <c r="AA679" s="263" t="s">
        <v>4120</v>
      </c>
    </row>
    <row r="680" spans="1:27" x14ac:dyDescent="0.3">
      <c r="A680" s="263">
        <v>522147</v>
      </c>
      <c r="B680" s="268" t="s">
        <v>918</v>
      </c>
      <c r="C680" s="263" t="s">
        <v>4120</v>
      </c>
      <c r="D680" s="263" t="s">
        <v>4120</v>
      </c>
      <c r="E680" s="263" t="s">
        <v>4120</v>
      </c>
      <c r="F680" s="263" t="s">
        <v>4120</v>
      </c>
      <c r="G680" s="263" t="s">
        <v>4120</v>
      </c>
      <c r="H680" s="263" t="s">
        <v>4120</v>
      </c>
      <c r="I680" s="263" t="s">
        <v>4120</v>
      </c>
      <c r="J680" s="263" t="s">
        <v>4120</v>
      </c>
      <c r="K680" s="263" t="s">
        <v>4120</v>
      </c>
      <c r="L680" s="263" t="s">
        <v>4120</v>
      </c>
      <c r="M680" s="263" t="s">
        <v>4120</v>
      </c>
      <c r="N680" s="263" t="s">
        <v>4120</v>
      </c>
      <c r="O680" s="263" t="s">
        <v>4120</v>
      </c>
      <c r="P680" s="263" t="s">
        <v>4120</v>
      </c>
      <c r="Q680" s="263" t="s">
        <v>4120</v>
      </c>
      <c r="R680" s="263" t="s">
        <v>4120</v>
      </c>
      <c r="S680" s="263" t="s">
        <v>4120</v>
      </c>
      <c r="T680" s="263" t="s">
        <v>4120</v>
      </c>
      <c r="U680" s="263" t="s">
        <v>4120</v>
      </c>
      <c r="V680" s="263" t="s">
        <v>4120</v>
      </c>
      <c r="W680" s="263" t="s">
        <v>4120</v>
      </c>
      <c r="X680" s="263" t="s">
        <v>4120</v>
      </c>
      <c r="Y680" s="263" t="s">
        <v>4120</v>
      </c>
      <c r="Z680" s="263" t="s">
        <v>4120</v>
      </c>
      <c r="AA680" s="263" t="s">
        <v>4120</v>
      </c>
    </row>
    <row r="681" spans="1:27" x14ac:dyDescent="0.3">
      <c r="A681" s="263">
        <v>522148</v>
      </c>
      <c r="B681" s="268" t="s">
        <v>918</v>
      </c>
      <c r="C681" s="263" t="s">
        <v>4120</v>
      </c>
      <c r="D681" s="263" t="s">
        <v>4120</v>
      </c>
      <c r="E681" s="263" t="s">
        <v>4120</v>
      </c>
      <c r="F681" s="263" t="s">
        <v>4120</v>
      </c>
      <c r="G681" s="263" t="s">
        <v>4120</v>
      </c>
      <c r="H681" s="263" t="s">
        <v>4120</v>
      </c>
      <c r="I681" s="263" t="s">
        <v>4120</v>
      </c>
      <c r="J681" s="263" t="s">
        <v>4120</v>
      </c>
      <c r="K681" s="263" t="s">
        <v>4120</v>
      </c>
      <c r="L681" s="263" t="s">
        <v>4120</v>
      </c>
      <c r="M681" s="263" t="s">
        <v>4120</v>
      </c>
      <c r="N681" s="263" t="s">
        <v>4120</v>
      </c>
      <c r="O681" s="263" t="s">
        <v>4120</v>
      </c>
      <c r="P681" s="263" t="s">
        <v>4120</v>
      </c>
      <c r="Q681" s="263" t="s">
        <v>4120</v>
      </c>
      <c r="R681" s="263" t="s">
        <v>4120</v>
      </c>
      <c r="S681" s="263" t="s">
        <v>4120</v>
      </c>
      <c r="T681" s="263" t="s">
        <v>4120</v>
      </c>
      <c r="U681" s="263" t="s">
        <v>4120</v>
      </c>
      <c r="V681" s="263" t="s">
        <v>4120</v>
      </c>
      <c r="W681" s="263" t="s">
        <v>4120</v>
      </c>
      <c r="X681" s="263" t="s">
        <v>4120</v>
      </c>
      <c r="Y681" s="263" t="s">
        <v>4120</v>
      </c>
      <c r="Z681" s="263" t="s">
        <v>4120</v>
      </c>
      <c r="AA681" s="263" t="s">
        <v>4120</v>
      </c>
    </row>
    <row r="682" spans="1:27" x14ac:dyDescent="0.3">
      <c r="A682" s="263">
        <v>522151</v>
      </c>
      <c r="B682" s="268" t="s">
        <v>918</v>
      </c>
      <c r="C682" s="263" t="s">
        <v>4120</v>
      </c>
      <c r="D682" s="263" t="s">
        <v>4120</v>
      </c>
      <c r="E682" s="263" t="s">
        <v>4120</v>
      </c>
      <c r="F682" s="263" t="s">
        <v>4120</v>
      </c>
      <c r="G682" s="263" t="s">
        <v>4120</v>
      </c>
      <c r="H682" s="263" t="s">
        <v>4120</v>
      </c>
      <c r="I682" s="263" t="s">
        <v>4120</v>
      </c>
      <c r="J682" s="263" t="s">
        <v>4120</v>
      </c>
      <c r="K682" s="263" t="s">
        <v>4120</v>
      </c>
      <c r="L682" s="263" t="s">
        <v>4120</v>
      </c>
      <c r="M682" s="263" t="s">
        <v>4120</v>
      </c>
      <c r="N682" s="263" t="s">
        <v>4120</v>
      </c>
      <c r="O682" s="263" t="s">
        <v>4120</v>
      </c>
      <c r="P682" s="263" t="s">
        <v>4120</v>
      </c>
      <c r="Q682" s="263" t="s">
        <v>4120</v>
      </c>
      <c r="R682" s="263" t="s">
        <v>4120</v>
      </c>
      <c r="S682" s="263" t="s">
        <v>4120</v>
      </c>
      <c r="T682" s="263" t="s">
        <v>4120</v>
      </c>
      <c r="U682" s="263" t="s">
        <v>4120</v>
      </c>
      <c r="V682" s="263" t="s">
        <v>4120</v>
      </c>
      <c r="W682" s="263" t="s">
        <v>4120</v>
      </c>
      <c r="X682" s="263" t="s">
        <v>4120</v>
      </c>
      <c r="Y682" s="263" t="s">
        <v>4120</v>
      </c>
      <c r="Z682" s="263" t="s">
        <v>4120</v>
      </c>
      <c r="AA682" s="263" t="s">
        <v>4120</v>
      </c>
    </row>
    <row r="683" spans="1:27" x14ac:dyDescent="0.3">
      <c r="A683" s="263">
        <v>522155</v>
      </c>
      <c r="B683" s="268" t="s">
        <v>918</v>
      </c>
      <c r="C683" s="263" t="s">
        <v>4120</v>
      </c>
      <c r="D683" s="263" t="s">
        <v>4120</v>
      </c>
      <c r="E683" s="263" t="s">
        <v>4120</v>
      </c>
      <c r="F683" s="263" t="s">
        <v>4120</v>
      </c>
      <c r="G683" s="263" t="s">
        <v>4120</v>
      </c>
      <c r="H683" s="263" t="s">
        <v>4120</v>
      </c>
      <c r="I683" s="263" t="s">
        <v>4120</v>
      </c>
      <c r="J683" s="263" t="s">
        <v>4120</v>
      </c>
      <c r="K683" s="263" t="s">
        <v>4120</v>
      </c>
      <c r="L683" s="263" t="s">
        <v>4120</v>
      </c>
      <c r="M683" s="263" t="s">
        <v>4120</v>
      </c>
      <c r="N683" s="263" t="s">
        <v>4120</v>
      </c>
      <c r="O683" s="263" t="s">
        <v>4120</v>
      </c>
      <c r="P683" s="263" t="s">
        <v>4120</v>
      </c>
      <c r="Q683" s="263" t="s">
        <v>4120</v>
      </c>
      <c r="R683" s="263" t="s">
        <v>4120</v>
      </c>
      <c r="S683" s="263" t="s">
        <v>4120</v>
      </c>
      <c r="T683" s="263" t="s">
        <v>4120</v>
      </c>
      <c r="U683" s="263" t="s">
        <v>4120</v>
      </c>
      <c r="V683" s="263" t="s">
        <v>4120</v>
      </c>
      <c r="W683" s="263" t="s">
        <v>4120</v>
      </c>
      <c r="X683" s="263" t="s">
        <v>4120</v>
      </c>
      <c r="Y683" s="263" t="s">
        <v>4120</v>
      </c>
      <c r="Z683" s="263" t="s">
        <v>4120</v>
      </c>
      <c r="AA683" s="263" t="s">
        <v>4120</v>
      </c>
    </row>
    <row r="684" spans="1:27" x14ac:dyDescent="0.3">
      <c r="A684" s="263">
        <v>522156</v>
      </c>
      <c r="B684" s="268" t="s">
        <v>918</v>
      </c>
      <c r="C684" s="263" t="s">
        <v>4120</v>
      </c>
      <c r="D684" s="263" t="s">
        <v>4120</v>
      </c>
      <c r="E684" s="263" t="s">
        <v>4120</v>
      </c>
      <c r="F684" s="263" t="s">
        <v>4120</v>
      </c>
      <c r="G684" s="263" t="s">
        <v>4120</v>
      </c>
      <c r="H684" s="263" t="s">
        <v>4120</v>
      </c>
      <c r="I684" s="263" t="s">
        <v>4120</v>
      </c>
      <c r="J684" s="263" t="s">
        <v>4120</v>
      </c>
      <c r="K684" s="263" t="s">
        <v>4120</v>
      </c>
      <c r="L684" s="263" t="s">
        <v>4120</v>
      </c>
      <c r="M684" s="263" t="s">
        <v>4120</v>
      </c>
      <c r="N684" s="263" t="s">
        <v>4120</v>
      </c>
      <c r="O684" s="263" t="s">
        <v>4120</v>
      </c>
      <c r="P684" s="263" t="s">
        <v>4120</v>
      </c>
      <c r="Q684" s="263" t="s">
        <v>4120</v>
      </c>
      <c r="R684" s="263" t="s">
        <v>4120</v>
      </c>
      <c r="S684" s="263" t="s">
        <v>4120</v>
      </c>
      <c r="T684" s="263" t="s">
        <v>4120</v>
      </c>
      <c r="U684" s="263" t="s">
        <v>4120</v>
      </c>
      <c r="V684" s="263" t="s">
        <v>4120</v>
      </c>
      <c r="W684" s="263" t="s">
        <v>4120</v>
      </c>
      <c r="X684" s="263" t="s">
        <v>4120</v>
      </c>
      <c r="Y684" s="263" t="s">
        <v>4120</v>
      </c>
      <c r="Z684" s="263" t="s">
        <v>4120</v>
      </c>
      <c r="AA684" s="263" t="s">
        <v>4120</v>
      </c>
    </row>
    <row r="685" spans="1:27" x14ac:dyDescent="0.3">
      <c r="A685" s="263">
        <v>522222</v>
      </c>
      <c r="B685" s="268" t="s">
        <v>918</v>
      </c>
      <c r="C685" s="263" t="s">
        <v>4120</v>
      </c>
      <c r="D685" s="263" t="s">
        <v>4120</v>
      </c>
      <c r="E685" s="263" t="s">
        <v>4120</v>
      </c>
      <c r="F685" s="263" t="s">
        <v>4120</v>
      </c>
      <c r="G685" s="263" t="s">
        <v>4120</v>
      </c>
      <c r="H685" s="263" t="s">
        <v>4120</v>
      </c>
      <c r="I685" s="263" t="s">
        <v>4120</v>
      </c>
      <c r="J685" s="263" t="s">
        <v>4120</v>
      </c>
      <c r="K685" s="263" t="s">
        <v>4120</v>
      </c>
      <c r="L685" s="263" t="s">
        <v>4120</v>
      </c>
      <c r="M685" s="263" t="s">
        <v>4120</v>
      </c>
      <c r="N685" s="263" t="s">
        <v>4120</v>
      </c>
      <c r="O685" s="263" t="s">
        <v>4120</v>
      </c>
      <c r="P685" s="263" t="s">
        <v>4120</v>
      </c>
      <c r="Q685" s="263" t="s">
        <v>4120</v>
      </c>
      <c r="R685" s="263" t="s">
        <v>4120</v>
      </c>
      <c r="S685" s="263" t="s">
        <v>4120</v>
      </c>
      <c r="T685" s="263" t="s">
        <v>4120</v>
      </c>
      <c r="U685" s="263" t="s">
        <v>4120</v>
      </c>
      <c r="V685" s="263" t="s">
        <v>4120</v>
      </c>
      <c r="W685" s="263" t="s">
        <v>4120</v>
      </c>
      <c r="X685" s="263" t="s">
        <v>4120</v>
      </c>
      <c r="Y685" s="263" t="s">
        <v>4120</v>
      </c>
      <c r="Z685" s="263" t="s">
        <v>4120</v>
      </c>
      <c r="AA685" s="263" t="s">
        <v>4120</v>
      </c>
    </row>
    <row r="686" spans="1:27" x14ac:dyDescent="0.3">
      <c r="A686" s="263">
        <v>522223</v>
      </c>
      <c r="B686" s="268" t="s">
        <v>918</v>
      </c>
      <c r="C686" s="263" t="s">
        <v>4120</v>
      </c>
      <c r="D686" s="263" t="s">
        <v>4120</v>
      </c>
      <c r="E686" s="263" t="s">
        <v>4120</v>
      </c>
      <c r="F686" s="263" t="s">
        <v>4120</v>
      </c>
      <c r="G686" s="263" t="s">
        <v>4120</v>
      </c>
      <c r="H686" s="263" t="s">
        <v>4120</v>
      </c>
      <c r="I686" s="263" t="s">
        <v>4120</v>
      </c>
      <c r="J686" s="263" t="s">
        <v>4120</v>
      </c>
      <c r="K686" s="263" t="s">
        <v>4120</v>
      </c>
      <c r="L686" s="263" t="s">
        <v>4120</v>
      </c>
      <c r="M686" s="263" t="s">
        <v>4120</v>
      </c>
      <c r="N686" s="263" t="s">
        <v>4120</v>
      </c>
      <c r="O686" s="263" t="s">
        <v>4120</v>
      </c>
      <c r="P686" s="263" t="s">
        <v>4120</v>
      </c>
      <c r="Q686" s="263" t="s">
        <v>4120</v>
      </c>
      <c r="R686" s="263" t="s">
        <v>4120</v>
      </c>
      <c r="S686" s="263" t="s">
        <v>4120</v>
      </c>
      <c r="T686" s="263" t="s">
        <v>4120</v>
      </c>
      <c r="U686" s="263" t="s">
        <v>4120</v>
      </c>
      <c r="V686" s="263" t="s">
        <v>4120</v>
      </c>
      <c r="W686" s="263" t="s">
        <v>4120</v>
      </c>
      <c r="X686" s="263" t="s">
        <v>4120</v>
      </c>
      <c r="Y686" s="263" t="s">
        <v>4120</v>
      </c>
      <c r="Z686" s="263" t="s">
        <v>4120</v>
      </c>
      <c r="AA686" s="263" t="s">
        <v>4120</v>
      </c>
    </row>
    <row r="687" spans="1:27" x14ac:dyDescent="0.3">
      <c r="A687" s="263">
        <v>522240</v>
      </c>
      <c r="B687" s="268" t="s">
        <v>918</v>
      </c>
      <c r="C687" s="263" t="s">
        <v>4120</v>
      </c>
      <c r="D687" s="263" t="s">
        <v>4120</v>
      </c>
      <c r="E687" s="263" t="s">
        <v>4120</v>
      </c>
      <c r="F687" s="263" t="s">
        <v>4120</v>
      </c>
      <c r="G687" s="263" t="s">
        <v>4120</v>
      </c>
      <c r="H687" s="263" t="s">
        <v>4120</v>
      </c>
      <c r="I687" s="263" t="s">
        <v>4120</v>
      </c>
      <c r="J687" s="263" t="s">
        <v>4120</v>
      </c>
      <c r="K687" s="263" t="s">
        <v>4120</v>
      </c>
      <c r="L687" s="263" t="s">
        <v>4120</v>
      </c>
      <c r="M687" s="263" t="s">
        <v>4120</v>
      </c>
      <c r="N687" s="263" t="s">
        <v>4120</v>
      </c>
      <c r="O687" s="263" t="s">
        <v>4120</v>
      </c>
      <c r="P687" s="263" t="s">
        <v>4120</v>
      </c>
      <c r="Q687" s="263" t="s">
        <v>4120</v>
      </c>
      <c r="R687" s="263" t="s">
        <v>4120</v>
      </c>
      <c r="S687" s="263" t="s">
        <v>4120</v>
      </c>
      <c r="T687" s="263" t="s">
        <v>4120</v>
      </c>
      <c r="U687" s="263" t="s">
        <v>4120</v>
      </c>
      <c r="V687" s="263" t="s">
        <v>4120</v>
      </c>
      <c r="W687" s="263" t="s">
        <v>4120</v>
      </c>
      <c r="X687" s="263" t="s">
        <v>4120</v>
      </c>
      <c r="Y687" s="263" t="s">
        <v>4120</v>
      </c>
      <c r="Z687" s="263" t="s">
        <v>4120</v>
      </c>
      <c r="AA687" s="263" t="s">
        <v>4120</v>
      </c>
    </row>
    <row r="688" spans="1:27" x14ac:dyDescent="0.3">
      <c r="A688" s="263">
        <v>522281</v>
      </c>
      <c r="B688" s="268" t="s">
        <v>918</v>
      </c>
      <c r="C688" s="263" t="s">
        <v>4120</v>
      </c>
      <c r="D688" s="263" t="s">
        <v>4120</v>
      </c>
      <c r="E688" s="263" t="s">
        <v>4120</v>
      </c>
      <c r="F688" s="263" t="s">
        <v>4120</v>
      </c>
      <c r="G688" s="263" t="s">
        <v>4120</v>
      </c>
      <c r="H688" s="263" t="s">
        <v>4120</v>
      </c>
      <c r="I688" s="263" t="s">
        <v>4120</v>
      </c>
      <c r="J688" s="263" t="s">
        <v>4120</v>
      </c>
      <c r="K688" s="263" t="s">
        <v>4120</v>
      </c>
      <c r="L688" s="263" t="s">
        <v>4120</v>
      </c>
      <c r="M688" s="263" t="s">
        <v>4120</v>
      </c>
      <c r="N688" s="263" t="s">
        <v>4120</v>
      </c>
      <c r="O688" s="263" t="s">
        <v>4120</v>
      </c>
      <c r="P688" s="263" t="s">
        <v>4120</v>
      </c>
      <c r="Q688" s="263" t="s">
        <v>4120</v>
      </c>
      <c r="R688" s="263" t="s">
        <v>4120</v>
      </c>
      <c r="S688" s="263" t="s">
        <v>4120</v>
      </c>
      <c r="T688" s="263" t="s">
        <v>4120</v>
      </c>
      <c r="U688" s="263" t="s">
        <v>4120</v>
      </c>
      <c r="V688" s="263" t="s">
        <v>4120</v>
      </c>
      <c r="W688" s="263" t="s">
        <v>4120</v>
      </c>
      <c r="X688" s="263" t="s">
        <v>4120</v>
      </c>
      <c r="Y688" s="263" t="s">
        <v>4120</v>
      </c>
      <c r="Z688" s="263" t="s">
        <v>4120</v>
      </c>
      <c r="AA688" s="263" t="s">
        <v>4120</v>
      </c>
    </row>
    <row r="689" spans="1:27" x14ac:dyDescent="0.3">
      <c r="A689" s="263">
        <v>522285</v>
      </c>
      <c r="B689" s="268" t="s">
        <v>918</v>
      </c>
      <c r="C689" s="263" t="s">
        <v>4120</v>
      </c>
      <c r="D689" s="263" t="s">
        <v>4120</v>
      </c>
      <c r="E689" s="263" t="s">
        <v>4120</v>
      </c>
      <c r="F689" s="263" t="s">
        <v>4120</v>
      </c>
      <c r="G689" s="263" t="s">
        <v>4120</v>
      </c>
      <c r="H689" s="263" t="s">
        <v>4120</v>
      </c>
      <c r="I689" s="263" t="s">
        <v>4120</v>
      </c>
      <c r="J689" s="263" t="s">
        <v>4120</v>
      </c>
      <c r="K689" s="263" t="s">
        <v>4120</v>
      </c>
      <c r="L689" s="263" t="s">
        <v>4120</v>
      </c>
      <c r="M689" s="263" t="s">
        <v>4120</v>
      </c>
      <c r="N689" s="263" t="s">
        <v>4120</v>
      </c>
      <c r="O689" s="263" t="s">
        <v>4120</v>
      </c>
      <c r="P689" s="263" t="s">
        <v>4120</v>
      </c>
      <c r="Q689" s="263" t="s">
        <v>4120</v>
      </c>
      <c r="R689" s="263" t="s">
        <v>4120</v>
      </c>
      <c r="S689" s="263" t="s">
        <v>4120</v>
      </c>
      <c r="T689" s="263" t="s">
        <v>4120</v>
      </c>
      <c r="U689" s="263" t="s">
        <v>4120</v>
      </c>
      <c r="V689" s="263" t="s">
        <v>4120</v>
      </c>
      <c r="W689" s="263" t="s">
        <v>4120</v>
      </c>
      <c r="X689" s="263" t="s">
        <v>4120</v>
      </c>
      <c r="Y689" s="263" t="s">
        <v>4120</v>
      </c>
      <c r="Z689" s="263" t="s">
        <v>4120</v>
      </c>
      <c r="AA689" s="263" t="s">
        <v>4120</v>
      </c>
    </row>
    <row r="690" spans="1:27" x14ac:dyDescent="0.3">
      <c r="A690" s="263">
        <v>522325</v>
      </c>
      <c r="B690" s="268" t="s">
        <v>918</v>
      </c>
      <c r="C690" s="263" t="s">
        <v>4120</v>
      </c>
      <c r="D690" s="263" t="s">
        <v>4120</v>
      </c>
      <c r="E690" s="263" t="s">
        <v>4120</v>
      </c>
      <c r="F690" s="263" t="s">
        <v>4120</v>
      </c>
      <c r="G690" s="263" t="s">
        <v>4120</v>
      </c>
      <c r="H690" s="263" t="s">
        <v>4120</v>
      </c>
      <c r="I690" s="263" t="s">
        <v>4120</v>
      </c>
      <c r="J690" s="263" t="s">
        <v>4120</v>
      </c>
      <c r="K690" s="263" t="s">
        <v>4120</v>
      </c>
      <c r="L690" s="263" t="s">
        <v>4120</v>
      </c>
      <c r="M690" s="263" t="s">
        <v>4120</v>
      </c>
      <c r="N690" s="263" t="s">
        <v>4120</v>
      </c>
      <c r="O690" s="263" t="s">
        <v>4120</v>
      </c>
      <c r="P690" s="263" t="s">
        <v>4120</v>
      </c>
      <c r="Q690" s="263" t="s">
        <v>4120</v>
      </c>
      <c r="R690" s="263" t="s">
        <v>4120</v>
      </c>
      <c r="S690" s="263" t="s">
        <v>4120</v>
      </c>
      <c r="T690" s="263" t="s">
        <v>4120</v>
      </c>
      <c r="U690" s="263" t="s">
        <v>4120</v>
      </c>
      <c r="V690" s="263" t="s">
        <v>4120</v>
      </c>
      <c r="W690" s="263" t="s">
        <v>4120</v>
      </c>
      <c r="X690" s="263" t="s">
        <v>4120</v>
      </c>
      <c r="Y690" s="263" t="s">
        <v>4120</v>
      </c>
      <c r="Z690" s="263" t="s">
        <v>4120</v>
      </c>
      <c r="AA690" s="263" t="s">
        <v>4120</v>
      </c>
    </row>
    <row r="691" spans="1:27" x14ac:dyDescent="0.3">
      <c r="A691" s="263">
        <v>522331</v>
      </c>
      <c r="B691" s="268" t="s">
        <v>918</v>
      </c>
      <c r="C691" s="263" t="s">
        <v>4120</v>
      </c>
      <c r="D691" s="263" t="s">
        <v>4120</v>
      </c>
      <c r="E691" s="263" t="s">
        <v>4120</v>
      </c>
      <c r="F691" s="263" t="s">
        <v>4120</v>
      </c>
      <c r="G691" s="263" t="s">
        <v>4120</v>
      </c>
      <c r="H691" s="263" t="s">
        <v>4120</v>
      </c>
      <c r="I691" s="263" t="s">
        <v>4120</v>
      </c>
      <c r="J691" s="263" t="s">
        <v>4120</v>
      </c>
      <c r="K691" s="263" t="s">
        <v>4120</v>
      </c>
      <c r="L691" s="263" t="s">
        <v>4120</v>
      </c>
      <c r="M691" s="263" t="s">
        <v>4120</v>
      </c>
      <c r="N691" s="263" t="s">
        <v>4120</v>
      </c>
      <c r="O691" s="263" t="s">
        <v>4120</v>
      </c>
      <c r="P691" s="263" t="s">
        <v>4120</v>
      </c>
      <c r="Q691" s="263" t="s">
        <v>4120</v>
      </c>
      <c r="R691" s="263" t="s">
        <v>4120</v>
      </c>
      <c r="S691" s="263" t="s">
        <v>4120</v>
      </c>
      <c r="T691" s="263" t="s">
        <v>4120</v>
      </c>
      <c r="U691" s="263" t="s">
        <v>4120</v>
      </c>
      <c r="V691" s="263" t="s">
        <v>4120</v>
      </c>
      <c r="W691" s="263" t="s">
        <v>4120</v>
      </c>
      <c r="X691" s="263" t="s">
        <v>4120</v>
      </c>
      <c r="Y691" s="263" t="s">
        <v>4120</v>
      </c>
      <c r="Z691" s="263" t="s">
        <v>4120</v>
      </c>
      <c r="AA691" s="263" t="s">
        <v>4120</v>
      </c>
    </row>
    <row r="692" spans="1:27" x14ac:dyDescent="0.3">
      <c r="A692" s="263">
        <v>522350</v>
      </c>
      <c r="B692" s="268" t="s">
        <v>918</v>
      </c>
      <c r="C692" s="263" t="s">
        <v>4120</v>
      </c>
      <c r="D692" s="263" t="s">
        <v>4120</v>
      </c>
      <c r="E692" s="263" t="s">
        <v>4120</v>
      </c>
      <c r="F692" s="263" t="s">
        <v>4120</v>
      </c>
      <c r="G692" s="263" t="s">
        <v>4120</v>
      </c>
      <c r="H692" s="263" t="s">
        <v>4120</v>
      </c>
      <c r="I692" s="263" t="s">
        <v>4120</v>
      </c>
      <c r="J692" s="263" t="s">
        <v>4120</v>
      </c>
      <c r="K692" s="263" t="s">
        <v>4120</v>
      </c>
      <c r="L692" s="263" t="s">
        <v>4120</v>
      </c>
      <c r="M692" s="263" t="s">
        <v>4120</v>
      </c>
      <c r="N692" s="263" t="s">
        <v>4120</v>
      </c>
      <c r="O692" s="263" t="s">
        <v>4120</v>
      </c>
      <c r="P692" s="263" t="s">
        <v>4120</v>
      </c>
      <c r="Q692" s="263" t="s">
        <v>4120</v>
      </c>
      <c r="R692" s="263" t="s">
        <v>4120</v>
      </c>
      <c r="S692" s="263" t="s">
        <v>4120</v>
      </c>
      <c r="T692" s="263" t="s">
        <v>4120</v>
      </c>
      <c r="U692" s="263" t="s">
        <v>4120</v>
      </c>
      <c r="V692" s="263" t="s">
        <v>4120</v>
      </c>
      <c r="W692" s="263" t="s">
        <v>4120</v>
      </c>
      <c r="X692" s="263" t="s">
        <v>4120</v>
      </c>
      <c r="Y692" s="263" t="s">
        <v>4120</v>
      </c>
      <c r="Z692" s="263" t="s">
        <v>4120</v>
      </c>
      <c r="AA692" s="263" t="s">
        <v>4120</v>
      </c>
    </row>
    <row r="693" spans="1:27" x14ac:dyDescent="0.3">
      <c r="A693" s="263">
        <v>522373</v>
      </c>
      <c r="B693" s="268" t="s">
        <v>918</v>
      </c>
      <c r="C693" s="263" t="s">
        <v>4120</v>
      </c>
      <c r="D693" s="263" t="s">
        <v>4120</v>
      </c>
      <c r="E693" s="263" t="s">
        <v>4120</v>
      </c>
      <c r="F693" s="263" t="s">
        <v>4120</v>
      </c>
      <c r="G693" s="263" t="s">
        <v>4120</v>
      </c>
      <c r="H693" s="263" t="s">
        <v>4120</v>
      </c>
      <c r="I693" s="263" t="s">
        <v>4120</v>
      </c>
      <c r="J693" s="263" t="s">
        <v>4120</v>
      </c>
      <c r="K693" s="263" t="s">
        <v>4120</v>
      </c>
      <c r="L693" s="263" t="s">
        <v>4120</v>
      </c>
      <c r="M693" s="263" t="s">
        <v>4120</v>
      </c>
      <c r="N693" s="263" t="s">
        <v>4120</v>
      </c>
      <c r="O693" s="263" t="s">
        <v>4120</v>
      </c>
      <c r="P693" s="263" t="s">
        <v>4120</v>
      </c>
      <c r="Q693" s="263" t="s">
        <v>4120</v>
      </c>
      <c r="R693" s="263" t="s">
        <v>4120</v>
      </c>
      <c r="S693" s="263" t="s">
        <v>4120</v>
      </c>
      <c r="T693" s="263" t="s">
        <v>4120</v>
      </c>
      <c r="U693" s="263" t="s">
        <v>4120</v>
      </c>
      <c r="V693" s="263" t="s">
        <v>4120</v>
      </c>
      <c r="W693" s="263" t="s">
        <v>4120</v>
      </c>
      <c r="X693" s="263" t="s">
        <v>4120</v>
      </c>
      <c r="Y693" s="263" t="s">
        <v>4120</v>
      </c>
      <c r="Z693" s="263" t="s">
        <v>4120</v>
      </c>
      <c r="AA693" s="263" t="s">
        <v>4120</v>
      </c>
    </row>
    <row r="694" spans="1:27" x14ac:dyDescent="0.3">
      <c r="A694" s="263">
        <v>522387</v>
      </c>
      <c r="B694" s="268" t="s">
        <v>918</v>
      </c>
      <c r="C694" s="263" t="s">
        <v>4120</v>
      </c>
      <c r="D694" s="263" t="s">
        <v>4120</v>
      </c>
      <c r="E694" s="263" t="s">
        <v>4120</v>
      </c>
      <c r="F694" s="263" t="s">
        <v>4120</v>
      </c>
      <c r="G694" s="263" t="s">
        <v>4120</v>
      </c>
      <c r="H694" s="263" t="s">
        <v>4120</v>
      </c>
      <c r="I694" s="263" t="s">
        <v>4120</v>
      </c>
      <c r="J694" s="263" t="s">
        <v>4120</v>
      </c>
      <c r="K694" s="263" t="s">
        <v>4120</v>
      </c>
      <c r="L694" s="263" t="s">
        <v>4120</v>
      </c>
      <c r="M694" s="263" t="s">
        <v>4120</v>
      </c>
      <c r="N694" s="263" t="s">
        <v>4120</v>
      </c>
      <c r="O694" s="263" t="s">
        <v>4120</v>
      </c>
      <c r="P694" s="263" t="s">
        <v>4120</v>
      </c>
      <c r="Q694" s="263" t="s">
        <v>4120</v>
      </c>
      <c r="R694" s="263" t="s">
        <v>4120</v>
      </c>
      <c r="S694" s="263" t="s">
        <v>4120</v>
      </c>
      <c r="T694" s="263" t="s">
        <v>4120</v>
      </c>
      <c r="U694" s="263" t="s">
        <v>4120</v>
      </c>
      <c r="V694" s="263" t="s">
        <v>4120</v>
      </c>
      <c r="W694" s="263" t="s">
        <v>4120</v>
      </c>
      <c r="X694" s="263" t="s">
        <v>4120</v>
      </c>
      <c r="Y694" s="263" t="s">
        <v>4120</v>
      </c>
      <c r="Z694" s="263" t="s">
        <v>4120</v>
      </c>
      <c r="AA694" s="263" t="s">
        <v>4120</v>
      </c>
    </row>
    <row r="695" spans="1:27" x14ac:dyDescent="0.3">
      <c r="A695" s="263">
        <v>522432</v>
      </c>
      <c r="B695" s="268" t="s">
        <v>918</v>
      </c>
      <c r="C695" s="263" t="s">
        <v>4120</v>
      </c>
      <c r="D695" s="263" t="s">
        <v>4120</v>
      </c>
      <c r="E695" s="263" t="s">
        <v>4120</v>
      </c>
      <c r="F695" s="263" t="s">
        <v>4120</v>
      </c>
      <c r="G695" s="263" t="s">
        <v>4120</v>
      </c>
      <c r="H695" s="263" t="s">
        <v>4120</v>
      </c>
      <c r="I695" s="263" t="s">
        <v>4120</v>
      </c>
      <c r="J695" s="263" t="s">
        <v>4120</v>
      </c>
      <c r="K695" s="263" t="s">
        <v>4120</v>
      </c>
      <c r="L695" s="263" t="s">
        <v>4120</v>
      </c>
      <c r="M695" s="263" t="s">
        <v>4120</v>
      </c>
      <c r="N695" s="263" t="s">
        <v>4120</v>
      </c>
      <c r="O695" s="263" t="s">
        <v>4120</v>
      </c>
      <c r="P695" s="263" t="s">
        <v>4120</v>
      </c>
      <c r="Q695" s="263" t="s">
        <v>4120</v>
      </c>
      <c r="R695" s="263" t="s">
        <v>4120</v>
      </c>
      <c r="S695" s="263" t="s">
        <v>4120</v>
      </c>
      <c r="T695" s="263" t="s">
        <v>4120</v>
      </c>
      <c r="U695" s="263" t="s">
        <v>4120</v>
      </c>
      <c r="V695" s="263" t="s">
        <v>4120</v>
      </c>
      <c r="W695" s="263" t="s">
        <v>4120</v>
      </c>
      <c r="X695" s="263" t="s">
        <v>4120</v>
      </c>
      <c r="Y695" s="263" t="s">
        <v>4120</v>
      </c>
      <c r="Z695" s="263" t="s">
        <v>4120</v>
      </c>
      <c r="AA695" s="263" t="s">
        <v>4120</v>
      </c>
    </row>
    <row r="696" spans="1:27" x14ac:dyDescent="0.3">
      <c r="A696" s="263">
        <v>522436</v>
      </c>
      <c r="B696" s="268" t="s">
        <v>918</v>
      </c>
      <c r="C696" s="263" t="s">
        <v>4120</v>
      </c>
      <c r="D696" s="263" t="s">
        <v>4120</v>
      </c>
      <c r="E696" s="263" t="s">
        <v>4120</v>
      </c>
      <c r="F696" s="263" t="s">
        <v>4120</v>
      </c>
      <c r="G696" s="263" t="s">
        <v>4120</v>
      </c>
      <c r="H696" s="263" t="s">
        <v>4120</v>
      </c>
      <c r="I696" s="263" t="s">
        <v>4120</v>
      </c>
      <c r="J696" s="263" t="s">
        <v>4120</v>
      </c>
      <c r="K696" s="263" t="s">
        <v>4120</v>
      </c>
      <c r="L696" s="263" t="s">
        <v>4120</v>
      </c>
      <c r="M696" s="263" t="s">
        <v>4120</v>
      </c>
      <c r="N696" s="263" t="s">
        <v>4120</v>
      </c>
      <c r="O696" s="263" t="s">
        <v>4120</v>
      </c>
      <c r="P696" s="263" t="s">
        <v>4120</v>
      </c>
      <c r="Q696" s="263" t="s">
        <v>4120</v>
      </c>
      <c r="R696" s="263" t="s">
        <v>4120</v>
      </c>
      <c r="S696" s="263" t="s">
        <v>4120</v>
      </c>
      <c r="T696" s="263" t="s">
        <v>4120</v>
      </c>
      <c r="U696" s="263" t="s">
        <v>4120</v>
      </c>
      <c r="V696" s="263" t="s">
        <v>4120</v>
      </c>
      <c r="W696" s="263" t="s">
        <v>4120</v>
      </c>
      <c r="X696" s="263" t="s">
        <v>4120</v>
      </c>
      <c r="Y696" s="263" t="s">
        <v>4120</v>
      </c>
      <c r="Z696" s="263" t="s">
        <v>4120</v>
      </c>
      <c r="AA696" s="263" t="s">
        <v>4120</v>
      </c>
    </row>
    <row r="697" spans="1:27" x14ac:dyDescent="0.3">
      <c r="A697" s="263">
        <v>522474</v>
      </c>
      <c r="B697" s="268" t="s">
        <v>918</v>
      </c>
      <c r="C697" s="263" t="s">
        <v>4120</v>
      </c>
      <c r="D697" s="263" t="s">
        <v>4120</v>
      </c>
      <c r="E697" s="263" t="s">
        <v>4120</v>
      </c>
      <c r="F697" s="263" t="s">
        <v>4120</v>
      </c>
      <c r="G697" s="263" t="s">
        <v>4120</v>
      </c>
      <c r="H697" s="263" t="s">
        <v>4120</v>
      </c>
      <c r="I697" s="263" t="s">
        <v>4120</v>
      </c>
      <c r="J697" s="263" t="s">
        <v>4120</v>
      </c>
      <c r="K697" s="263" t="s">
        <v>4120</v>
      </c>
      <c r="L697" s="263" t="s">
        <v>4120</v>
      </c>
      <c r="M697" s="263" t="s">
        <v>4120</v>
      </c>
      <c r="N697" s="263" t="s">
        <v>4120</v>
      </c>
      <c r="O697" s="263" t="s">
        <v>4120</v>
      </c>
      <c r="P697" s="263" t="s">
        <v>4120</v>
      </c>
      <c r="Q697" s="263" t="s">
        <v>4120</v>
      </c>
      <c r="R697" s="263" t="s">
        <v>4120</v>
      </c>
      <c r="S697" s="263" t="s">
        <v>4120</v>
      </c>
      <c r="T697" s="263" t="s">
        <v>4120</v>
      </c>
      <c r="U697" s="263" t="s">
        <v>4120</v>
      </c>
      <c r="V697" s="263" t="s">
        <v>4120</v>
      </c>
      <c r="W697" s="263" t="s">
        <v>4120</v>
      </c>
      <c r="X697" s="263" t="s">
        <v>4120</v>
      </c>
      <c r="Y697" s="263" t="s">
        <v>4120</v>
      </c>
      <c r="Z697" s="263" t="s">
        <v>4120</v>
      </c>
      <c r="AA697" s="263" t="s">
        <v>4120</v>
      </c>
    </row>
    <row r="698" spans="1:27" x14ac:dyDescent="0.3">
      <c r="A698" s="263">
        <v>522500</v>
      </c>
      <c r="B698" s="268" t="s">
        <v>918</v>
      </c>
      <c r="C698" s="263" t="s">
        <v>4120</v>
      </c>
      <c r="D698" s="263" t="s">
        <v>4120</v>
      </c>
      <c r="E698" s="263" t="s">
        <v>4120</v>
      </c>
      <c r="F698" s="263" t="s">
        <v>4120</v>
      </c>
      <c r="G698" s="263" t="s">
        <v>4120</v>
      </c>
      <c r="H698" s="263" t="s">
        <v>4120</v>
      </c>
      <c r="I698" s="263" t="s">
        <v>4120</v>
      </c>
      <c r="J698" s="263" t="s">
        <v>4120</v>
      </c>
      <c r="K698" s="263" t="s">
        <v>4120</v>
      </c>
      <c r="L698" s="263" t="s">
        <v>4120</v>
      </c>
      <c r="M698" s="263" t="s">
        <v>4120</v>
      </c>
      <c r="N698" s="263" t="s">
        <v>4120</v>
      </c>
      <c r="O698" s="263" t="s">
        <v>4120</v>
      </c>
      <c r="P698" s="263" t="s">
        <v>4120</v>
      </c>
      <c r="Q698" s="263" t="s">
        <v>4120</v>
      </c>
      <c r="R698" s="263" t="s">
        <v>4120</v>
      </c>
      <c r="S698" s="263" t="s">
        <v>4120</v>
      </c>
      <c r="T698" s="263" t="s">
        <v>4120</v>
      </c>
      <c r="U698" s="263" t="s">
        <v>4120</v>
      </c>
      <c r="V698" s="263" t="s">
        <v>4120</v>
      </c>
      <c r="W698" s="263" t="s">
        <v>4120</v>
      </c>
      <c r="X698" s="263" t="s">
        <v>4120</v>
      </c>
      <c r="Y698" s="263" t="s">
        <v>4120</v>
      </c>
      <c r="Z698" s="263" t="s">
        <v>4120</v>
      </c>
      <c r="AA698" s="263" t="s">
        <v>4120</v>
      </c>
    </row>
    <row r="699" spans="1:27" x14ac:dyDescent="0.3">
      <c r="A699" s="263">
        <v>522507</v>
      </c>
      <c r="B699" s="268" t="s">
        <v>918</v>
      </c>
      <c r="C699" s="263" t="s">
        <v>4120</v>
      </c>
      <c r="D699" s="263" t="s">
        <v>4120</v>
      </c>
      <c r="E699" s="263" t="s">
        <v>4120</v>
      </c>
      <c r="F699" s="263" t="s">
        <v>4120</v>
      </c>
      <c r="G699" s="263" t="s">
        <v>4120</v>
      </c>
      <c r="H699" s="263" t="s">
        <v>4120</v>
      </c>
      <c r="I699" s="263" t="s">
        <v>4120</v>
      </c>
      <c r="J699" s="263" t="s">
        <v>4120</v>
      </c>
      <c r="K699" s="263" t="s">
        <v>4120</v>
      </c>
      <c r="L699" s="263" t="s">
        <v>4120</v>
      </c>
      <c r="M699" s="263" t="s">
        <v>4120</v>
      </c>
      <c r="N699" s="263" t="s">
        <v>4120</v>
      </c>
      <c r="O699" s="263" t="s">
        <v>4120</v>
      </c>
      <c r="P699" s="263" t="s">
        <v>4120</v>
      </c>
      <c r="Q699" s="263" t="s">
        <v>4120</v>
      </c>
      <c r="R699" s="263" t="s">
        <v>4120</v>
      </c>
      <c r="S699" s="263" t="s">
        <v>4120</v>
      </c>
      <c r="T699" s="263" t="s">
        <v>4120</v>
      </c>
      <c r="U699" s="263" t="s">
        <v>4120</v>
      </c>
      <c r="V699" s="263" t="s">
        <v>4120</v>
      </c>
      <c r="W699" s="263" t="s">
        <v>4120</v>
      </c>
      <c r="X699" s="263" t="s">
        <v>4120</v>
      </c>
      <c r="Y699" s="263" t="s">
        <v>4120</v>
      </c>
      <c r="Z699" s="263" t="s">
        <v>4120</v>
      </c>
      <c r="AA699" s="263" t="s">
        <v>4120</v>
      </c>
    </row>
    <row r="700" spans="1:27" x14ac:dyDescent="0.3">
      <c r="A700" s="263">
        <v>522523</v>
      </c>
      <c r="B700" s="268" t="s">
        <v>918</v>
      </c>
      <c r="C700" s="263" t="s">
        <v>4120</v>
      </c>
      <c r="D700" s="263" t="s">
        <v>4120</v>
      </c>
      <c r="E700" s="263" t="s">
        <v>4120</v>
      </c>
      <c r="F700" s="263" t="s">
        <v>4120</v>
      </c>
      <c r="G700" s="263" t="s">
        <v>4120</v>
      </c>
      <c r="H700" s="263" t="s">
        <v>4120</v>
      </c>
      <c r="I700" s="263" t="s">
        <v>4120</v>
      </c>
      <c r="J700" s="263" t="s">
        <v>4120</v>
      </c>
      <c r="K700" s="263" t="s">
        <v>4120</v>
      </c>
      <c r="L700" s="263" t="s">
        <v>4120</v>
      </c>
      <c r="M700" s="263" t="s">
        <v>4120</v>
      </c>
      <c r="N700" s="263" t="s">
        <v>4120</v>
      </c>
      <c r="O700" s="263" t="s">
        <v>4120</v>
      </c>
      <c r="P700" s="263" t="s">
        <v>4120</v>
      </c>
      <c r="Q700" s="263" t="s">
        <v>4120</v>
      </c>
      <c r="R700" s="263" t="s">
        <v>4120</v>
      </c>
      <c r="S700" s="263" t="s">
        <v>4120</v>
      </c>
      <c r="T700" s="263" t="s">
        <v>4120</v>
      </c>
      <c r="U700" s="263" t="s">
        <v>4120</v>
      </c>
      <c r="V700" s="263" t="s">
        <v>4120</v>
      </c>
      <c r="W700" s="263" t="s">
        <v>4120</v>
      </c>
      <c r="X700" s="263" t="s">
        <v>4120</v>
      </c>
      <c r="Y700" s="263" t="s">
        <v>4120</v>
      </c>
      <c r="Z700" s="263" t="s">
        <v>4120</v>
      </c>
      <c r="AA700" s="263" t="s">
        <v>4120</v>
      </c>
    </row>
    <row r="701" spans="1:27" x14ac:dyDescent="0.3">
      <c r="A701" s="263">
        <v>522546</v>
      </c>
      <c r="B701" s="268" t="s">
        <v>918</v>
      </c>
      <c r="C701" s="263" t="s">
        <v>4120</v>
      </c>
      <c r="D701" s="263" t="s">
        <v>4120</v>
      </c>
      <c r="E701" s="263" t="s">
        <v>4120</v>
      </c>
      <c r="F701" s="263" t="s">
        <v>4120</v>
      </c>
      <c r="G701" s="263" t="s">
        <v>4120</v>
      </c>
      <c r="H701" s="263" t="s">
        <v>4120</v>
      </c>
      <c r="I701" s="263" t="s">
        <v>4120</v>
      </c>
      <c r="J701" s="263" t="s">
        <v>4120</v>
      </c>
      <c r="K701" s="263" t="s">
        <v>4120</v>
      </c>
      <c r="L701" s="263" t="s">
        <v>4120</v>
      </c>
      <c r="M701" s="263" t="s">
        <v>4120</v>
      </c>
      <c r="N701" s="263" t="s">
        <v>4120</v>
      </c>
      <c r="O701" s="263" t="s">
        <v>4120</v>
      </c>
      <c r="P701" s="263" t="s">
        <v>4120</v>
      </c>
      <c r="Q701" s="263" t="s">
        <v>4120</v>
      </c>
      <c r="R701" s="263" t="s">
        <v>4120</v>
      </c>
      <c r="S701" s="263" t="s">
        <v>4120</v>
      </c>
      <c r="T701" s="263" t="s">
        <v>4120</v>
      </c>
      <c r="U701" s="263" t="s">
        <v>4120</v>
      </c>
      <c r="V701" s="263" t="s">
        <v>4120</v>
      </c>
      <c r="W701" s="263" t="s">
        <v>4120</v>
      </c>
      <c r="X701" s="263" t="s">
        <v>4120</v>
      </c>
      <c r="Y701" s="263" t="s">
        <v>4120</v>
      </c>
      <c r="Z701" s="263" t="s">
        <v>4120</v>
      </c>
      <c r="AA701" s="263" t="s">
        <v>4120</v>
      </c>
    </row>
    <row r="702" spans="1:27" x14ac:dyDescent="0.3">
      <c r="A702" s="263">
        <v>522552</v>
      </c>
      <c r="B702" s="268" t="s">
        <v>918</v>
      </c>
      <c r="C702" s="263" t="s">
        <v>4120</v>
      </c>
      <c r="D702" s="263" t="s">
        <v>4120</v>
      </c>
      <c r="E702" s="263" t="s">
        <v>4120</v>
      </c>
      <c r="F702" s="263" t="s">
        <v>4120</v>
      </c>
      <c r="G702" s="263" t="s">
        <v>4120</v>
      </c>
      <c r="H702" s="263" t="s">
        <v>4120</v>
      </c>
      <c r="I702" s="263" t="s">
        <v>4120</v>
      </c>
      <c r="J702" s="263" t="s">
        <v>4120</v>
      </c>
      <c r="K702" s="263" t="s">
        <v>4120</v>
      </c>
      <c r="L702" s="263" t="s">
        <v>4120</v>
      </c>
      <c r="M702" s="263" t="s">
        <v>4120</v>
      </c>
      <c r="N702" s="263" t="s">
        <v>4120</v>
      </c>
      <c r="O702" s="263" t="s">
        <v>4120</v>
      </c>
      <c r="P702" s="263" t="s">
        <v>4120</v>
      </c>
      <c r="Q702" s="263" t="s">
        <v>4120</v>
      </c>
      <c r="R702" s="263" t="s">
        <v>4120</v>
      </c>
      <c r="S702" s="263" t="s">
        <v>4120</v>
      </c>
      <c r="T702" s="263" t="s">
        <v>4120</v>
      </c>
      <c r="U702" s="263" t="s">
        <v>4120</v>
      </c>
      <c r="V702" s="263" t="s">
        <v>4120</v>
      </c>
      <c r="W702" s="263" t="s">
        <v>4120</v>
      </c>
      <c r="X702" s="263" t="s">
        <v>4120</v>
      </c>
      <c r="Y702" s="263" t="s">
        <v>4120</v>
      </c>
      <c r="Z702" s="263" t="s">
        <v>4120</v>
      </c>
      <c r="AA702" s="263" t="s">
        <v>4120</v>
      </c>
    </row>
    <row r="703" spans="1:27" x14ac:dyDescent="0.3">
      <c r="A703" s="263">
        <v>522583</v>
      </c>
      <c r="B703" s="268" t="s">
        <v>918</v>
      </c>
      <c r="C703" s="263" t="s">
        <v>4120</v>
      </c>
      <c r="D703" s="263" t="s">
        <v>4120</v>
      </c>
      <c r="E703" s="263" t="s">
        <v>4120</v>
      </c>
      <c r="F703" s="263" t="s">
        <v>4120</v>
      </c>
      <c r="G703" s="263" t="s">
        <v>4120</v>
      </c>
      <c r="H703" s="263" t="s">
        <v>4120</v>
      </c>
      <c r="I703" s="263" t="s">
        <v>4120</v>
      </c>
      <c r="J703" s="263" t="s">
        <v>4120</v>
      </c>
      <c r="K703" s="263" t="s">
        <v>4120</v>
      </c>
      <c r="L703" s="263" t="s">
        <v>4120</v>
      </c>
      <c r="M703" s="263" t="s">
        <v>4120</v>
      </c>
      <c r="N703" s="263" t="s">
        <v>4120</v>
      </c>
      <c r="O703" s="263" t="s">
        <v>4120</v>
      </c>
      <c r="P703" s="263" t="s">
        <v>4120</v>
      </c>
      <c r="Q703" s="263" t="s">
        <v>4120</v>
      </c>
      <c r="R703" s="263" t="s">
        <v>4120</v>
      </c>
      <c r="S703" s="263" t="s">
        <v>4120</v>
      </c>
      <c r="T703" s="263" t="s">
        <v>4120</v>
      </c>
      <c r="U703" s="263" t="s">
        <v>4120</v>
      </c>
      <c r="V703" s="263" t="s">
        <v>4120</v>
      </c>
      <c r="W703" s="263" t="s">
        <v>4120</v>
      </c>
      <c r="X703" s="263" t="s">
        <v>4120</v>
      </c>
      <c r="Y703" s="263" t="s">
        <v>4120</v>
      </c>
      <c r="Z703" s="263" t="s">
        <v>4120</v>
      </c>
      <c r="AA703" s="263" t="s">
        <v>4120</v>
      </c>
    </row>
    <row r="704" spans="1:27" x14ac:dyDescent="0.3">
      <c r="A704" s="263">
        <v>522595</v>
      </c>
      <c r="B704" s="268" t="s">
        <v>918</v>
      </c>
      <c r="C704" s="263" t="s">
        <v>4120</v>
      </c>
      <c r="D704" s="263" t="s">
        <v>4120</v>
      </c>
      <c r="E704" s="263" t="s">
        <v>4120</v>
      </c>
      <c r="F704" s="263" t="s">
        <v>4120</v>
      </c>
      <c r="G704" s="263" t="s">
        <v>4120</v>
      </c>
      <c r="H704" s="263" t="s">
        <v>4120</v>
      </c>
      <c r="I704" s="263" t="s">
        <v>4120</v>
      </c>
      <c r="J704" s="263" t="s">
        <v>4120</v>
      </c>
      <c r="K704" s="263" t="s">
        <v>4120</v>
      </c>
      <c r="L704" s="263" t="s">
        <v>4120</v>
      </c>
      <c r="M704" s="263" t="s">
        <v>4120</v>
      </c>
      <c r="N704" s="263" t="s">
        <v>4120</v>
      </c>
      <c r="O704" s="263" t="s">
        <v>4120</v>
      </c>
      <c r="P704" s="263" t="s">
        <v>4120</v>
      </c>
      <c r="Q704" s="263" t="s">
        <v>4120</v>
      </c>
      <c r="R704" s="263" t="s">
        <v>4120</v>
      </c>
      <c r="S704" s="263" t="s">
        <v>4120</v>
      </c>
      <c r="T704" s="263" t="s">
        <v>4120</v>
      </c>
      <c r="U704" s="263" t="s">
        <v>4120</v>
      </c>
      <c r="V704" s="263" t="s">
        <v>4120</v>
      </c>
      <c r="W704" s="263" t="s">
        <v>4120</v>
      </c>
      <c r="X704" s="263" t="s">
        <v>4120</v>
      </c>
      <c r="Y704" s="263" t="s">
        <v>4120</v>
      </c>
      <c r="Z704" s="263" t="s">
        <v>4120</v>
      </c>
      <c r="AA704" s="263" t="s">
        <v>4120</v>
      </c>
    </row>
    <row r="705" spans="1:27" x14ac:dyDescent="0.3">
      <c r="A705" s="263">
        <v>522601</v>
      </c>
      <c r="B705" s="268" t="s">
        <v>918</v>
      </c>
      <c r="C705" s="263" t="s">
        <v>4120</v>
      </c>
      <c r="D705" s="263" t="s">
        <v>4120</v>
      </c>
      <c r="E705" s="263" t="s">
        <v>4120</v>
      </c>
      <c r="F705" s="263" t="s">
        <v>4120</v>
      </c>
      <c r="G705" s="263" t="s">
        <v>4120</v>
      </c>
      <c r="H705" s="263" t="s">
        <v>4120</v>
      </c>
      <c r="I705" s="263" t="s">
        <v>4120</v>
      </c>
      <c r="J705" s="263" t="s">
        <v>4120</v>
      </c>
      <c r="K705" s="263" t="s">
        <v>4120</v>
      </c>
      <c r="L705" s="263" t="s">
        <v>4120</v>
      </c>
      <c r="M705" s="263" t="s">
        <v>4120</v>
      </c>
      <c r="N705" s="263" t="s">
        <v>4120</v>
      </c>
      <c r="O705" s="263" t="s">
        <v>4120</v>
      </c>
      <c r="P705" s="263" t="s">
        <v>4120</v>
      </c>
      <c r="Q705" s="263" t="s">
        <v>4120</v>
      </c>
      <c r="R705" s="263" t="s">
        <v>4120</v>
      </c>
      <c r="S705" s="263" t="s">
        <v>4120</v>
      </c>
      <c r="T705" s="263" t="s">
        <v>4120</v>
      </c>
      <c r="U705" s="263" t="s">
        <v>4120</v>
      </c>
      <c r="V705" s="263" t="s">
        <v>4120</v>
      </c>
      <c r="W705" s="263" t="s">
        <v>4120</v>
      </c>
      <c r="X705" s="263" t="s">
        <v>4120</v>
      </c>
      <c r="Y705" s="263" t="s">
        <v>4120</v>
      </c>
      <c r="Z705" s="263" t="s">
        <v>4120</v>
      </c>
      <c r="AA705" s="263" t="s">
        <v>4120</v>
      </c>
    </row>
    <row r="706" spans="1:27" x14ac:dyDescent="0.3">
      <c r="A706" s="263">
        <v>522607</v>
      </c>
      <c r="B706" s="268" t="s">
        <v>918</v>
      </c>
      <c r="C706" s="263" t="s">
        <v>4120</v>
      </c>
      <c r="D706" s="263" t="s">
        <v>4120</v>
      </c>
      <c r="E706" s="263" t="s">
        <v>4120</v>
      </c>
      <c r="F706" s="263" t="s">
        <v>4120</v>
      </c>
      <c r="G706" s="263" t="s">
        <v>4120</v>
      </c>
      <c r="H706" s="263" t="s">
        <v>4120</v>
      </c>
      <c r="I706" s="263" t="s">
        <v>4120</v>
      </c>
      <c r="J706" s="263" t="s">
        <v>4120</v>
      </c>
      <c r="K706" s="263" t="s">
        <v>4120</v>
      </c>
      <c r="L706" s="263" t="s">
        <v>4120</v>
      </c>
      <c r="M706" s="263" t="s">
        <v>4120</v>
      </c>
      <c r="N706" s="263" t="s">
        <v>4120</v>
      </c>
      <c r="O706" s="263" t="s">
        <v>4120</v>
      </c>
      <c r="P706" s="263" t="s">
        <v>4120</v>
      </c>
      <c r="Q706" s="263" t="s">
        <v>4120</v>
      </c>
      <c r="R706" s="263" t="s">
        <v>4120</v>
      </c>
      <c r="S706" s="263" t="s">
        <v>4120</v>
      </c>
      <c r="T706" s="263" t="s">
        <v>4120</v>
      </c>
      <c r="U706" s="263" t="s">
        <v>4120</v>
      </c>
      <c r="V706" s="263" t="s">
        <v>4120</v>
      </c>
      <c r="W706" s="263" t="s">
        <v>4120</v>
      </c>
      <c r="X706" s="263" t="s">
        <v>4120</v>
      </c>
      <c r="Y706" s="263" t="s">
        <v>4120</v>
      </c>
      <c r="Z706" s="263" t="s">
        <v>4120</v>
      </c>
      <c r="AA706" s="263" t="s">
        <v>4120</v>
      </c>
    </row>
    <row r="707" spans="1:27" x14ac:dyDescent="0.3">
      <c r="A707" s="263">
        <v>522623</v>
      </c>
      <c r="B707" s="268" t="s">
        <v>918</v>
      </c>
      <c r="C707" s="263" t="s">
        <v>4120</v>
      </c>
      <c r="D707" s="263" t="s">
        <v>4120</v>
      </c>
      <c r="E707" s="263" t="s">
        <v>4120</v>
      </c>
      <c r="F707" s="263" t="s">
        <v>4120</v>
      </c>
      <c r="G707" s="263" t="s">
        <v>4120</v>
      </c>
      <c r="H707" s="263" t="s">
        <v>4120</v>
      </c>
      <c r="I707" s="263" t="s">
        <v>4120</v>
      </c>
      <c r="J707" s="263" t="s">
        <v>4120</v>
      </c>
      <c r="K707" s="263" t="s">
        <v>4120</v>
      </c>
      <c r="L707" s="263" t="s">
        <v>4120</v>
      </c>
      <c r="M707" s="263" t="s">
        <v>4120</v>
      </c>
      <c r="N707" s="263" t="s">
        <v>4120</v>
      </c>
      <c r="O707" s="263" t="s">
        <v>4120</v>
      </c>
      <c r="P707" s="263" t="s">
        <v>4120</v>
      </c>
      <c r="Q707" s="263" t="s">
        <v>4120</v>
      </c>
      <c r="R707" s="263" t="s">
        <v>4120</v>
      </c>
      <c r="S707" s="263" t="s">
        <v>4120</v>
      </c>
      <c r="T707" s="263" t="s">
        <v>4120</v>
      </c>
      <c r="U707" s="263" t="s">
        <v>4120</v>
      </c>
      <c r="V707" s="263" t="s">
        <v>4120</v>
      </c>
      <c r="W707" s="263" t="s">
        <v>4120</v>
      </c>
      <c r="X707" s="263" t="s">
        <v>4120</v>
      </c>
      <c r="Y707" s="263" t="s">
        <v>4120</v>
      </c>
      <c r="Z707" s="263" t="s">
        <v>4120</v>
      </c>
      <c r="AA707" s="263" t="s">
        <v>4120</v>
      </c>
    </row>
    <row r="708" spans="1:27" x14ac:dyDescent="0.3">
      <c r="A708" s="263">
        <v>522636</v>
      </c>
      <c r="B708" s="268" t="s">
        <v>918</v>
      </c>
      <c r="C708" s="263" t="s">
        <v>4120</v>
      </c>
      <c r="D708" s="263" t="s">
        <v>4120</v>
      </c>
      <c r="E708" s="263" t="s">
        <v>4120</v>
      </c>
      <c r="F708" s="263" t="s">
        <v>4120</v>
      </c>
      <c r="G708" s="263" t="s">
        <v>4120</v>
      </c>
      <c r="H708" s="263" t="s">
        <v>4120</v>
      </c>
      <c r="I708" s="263" t="s">
        <v>4120</v>
      </c>
      <c r="J708" s="263" t="s">
        <v>4120</v>
      </c>
      <c r="K708" s="263" t="s">
        <v>4120</v>
      </c>
      <c r="L708" s="263" t="s">
        <v>4120</v>
      </c>
      <c r="M708" s="263" t="s">
        <v>4120</v>
      </c>
      <c r="N708" s="263" t="s">
        <v>4120</v>
      </c>
      <c r="O708" s="263" t="s">
        <v>4120</v>
      </c>
      <c r="P708" s="263" t="s">
        <v>4120</v>
      </c>
      <c r="Q708" s="263" t="s">
        <v>4120</v>
      </c>
      <c r="R708" s="263" t="s">
        <v>4120</v>
      </c>
      <c r="S708" s="263" t="s">
        <v>4120</v>
      </c>
      <c r="T708" s="263" t="s">
        <v>4120</v>
      </c>
      <c r="U708" s="263" t="s">
        <v>4120</v>
      </c>
      <c r="V708" s="263" t="s">
        <v>4120</v>
      </c>
      <c r="W708" s="263" t="s">
        <v>4120</v>
      </c>
      <c r="X708" s="263" t="s">
        <v>4120</v>
      </c>
      <c r="Y708" s="263" t="s">
        <v>4120</v>
      </c>
      <c r="Z708" s="263" t="s">
        <v>4120</v>
      </c>
      <c r="AA708" s="263" t="s">
        <v>4120</v>
      </c>
    </row>
    <row r="709" spans="1:27" x14ac:dyDescent="0.3">
      <c r="A709" s="263">
        <v>522642</v>
      </c>
      <c r="B709" s="268" t="s">
        <v>918</v>
      </c>
      <c r="C709" s="263" t="s">
        <v>4120</v>
      </c>
      <c r="D709" s="263" t="s">
        <v>4120</v>
      </c>
      <c r="E709" s="263" t="s">
        <v>4120</v>
      </c>
      <c r="F709" s="263" t="s">
        <v>4120</v>
      </c>
      <c r="G709" s="263" t="s">
        <v>4120</v>
      </c>
      <c r="H709" s="263" t="s">
        <v>4120</v>
      </c>
      <c r="I709" s="263" t="s">
        <v>4120</v>
      </c>
      <c r="J709" s="263" t="s">
        <v>4120</v>
      </c>
      <c r="K709" s="263" t="s">
        <v>4120</v>
      </c>
      <c r="L709" s="263" t="s">
        <v>4120</v>
      </c>
      <c r="M709" s="263" t="s">
        <v>4120</v>
      </c>
      <c r="N709" s="263" t="s">
        <v>4120</v>
      </c>
      <c r="O709" s="263" t="s">
        <v>4120</v>
      </c>
      <c r="P709" s="263" t="s">
        <v>4120</v>
      </c>
      <c r="Q709" s="263" t="s">
        <v>4120</v>
      </c>
      <c r="R709" s="263" t="s">
        <v>4120</v>
      </c>
      <c r="S709" s="263" t="s">
        <v>4120</v>
      </c>
      <c r="T709" s="263" t="s">
        <v>4120</v>
      </c>
      <c r="U709" s="263" t="s">
        <v>4120</v>
      </c>
      <c r="V709" s="263" t="s">
        <v>4120</v>
      </c>
      <c r="W709" s="263" t="s">
        <v>4120</v>
      </c>
      <c r="X709" s="263" t="s">
        <v>4120</v>
      </c>
      <c r="Y709" s="263" t="s">
        <v>4120</v>
      </c>
      <c r="Z709" s="263" t="s">
        <v>4120</v>
      </c>
      <c r="AA709" s="263" t="s">
        <v>4120</v>
      </c>
    </row>
    <row r="710" spans="1:27" x14ac:dyDescent="0.3">
      <c r="A710" s="263">
        <v>522644</v>
      </c>
      <c r="B710" s="268" t="s">
        <v>918</v>
      </c>
      <c r="C710" s="263" t="s">
        <v>4120</v>
      </c>
      <c r="D710" s="263" t="s">
        <v>4120</v>
      </c>
      <c r="E710" s="263" t="s">
        <v>4120</v>
      </c>
      <c r="F710" s="263" t="s">
        <v>4120</v>
      </c>
      <c r="G710" s="263" t="s">
        <v>4120</v>
      </c>
      <c r="H710" s="263" t="s">
        <v>4120</v>
      </c>
      <c r="I710" s="263" t="s">
        <v>4120</v>
      </c>
      <c r="J710" s="263" t="s">
        <v>4120</v>
      </c>
      <c r="K710" s="263" t="s">
        <v>4120</v>
      </c>
      <c r="L710" s="263" t="s">
        <v>4120</v>
      </c>
      <c r="M710" s="263" t="s">
        <v>4120</v>
      </c>
      <c r="N710" s="263" t="s">
        <v>4120</v>
      </c>
      <c r="O710" s="263" t="s">
        <v>4120</v>
      </c>
      <c r="P710" s="263" t="s">
        <v>4120</v>
      </c>
      <c r="Q710" s="263" t="s">
        <v>4120</v>
      </c>
      <c r="R710" s="263" t="s">
        <v>4120</v>
      </c>
      <c r="S710" s="263" t="s">
        <v>4120</v>
      </c>
      <c r="T710" s="263" t="s">
        <v>4120</v>
      </c>
      <c r="U710" s="263" t="s">
        <v>4120</v>
      </c>
      <c r="V710" s="263" t="s">
        <v>4120</v>
      </c>
      <c r="W710" s="263" t="s">
        <v>4120</v>
      </c>
      <c r="X710" s="263" t="s">
        <v>4120</v>
      </c>
      <c r="Y710" s="263" t="s">
        <v>4120</v>
      </c>
      <c r="Z710" s="263" t="s">
        <v>4120</v>
      </c>
      <c r="AA710" s="263" t="s">
        <v>4120</v>
      </c>
    </row>
    <row r="711" spans="1:27" x14ac:dyDescent="0.3">
      <c r="A711" s="263">
        <v>522653</v>
      </c>
      <c r="B711" s="268" t="s">
        <v>918</v>
      </c>
      <c r="C711" s="263" t="s">
        <v>4120</v>
      </c>
      <c r="D711" s="263" t="s">
        <v>4120</v>
      </c>
      <c r="E711" s="263" t="s">
        <v>4120</v>
      </c>
      <c r="F711" s="263" t="s">
        <v>4120</v>
      </c>
      <c r="G711" s="263" t="s">
        <v>4120</v>
      </c>
      <c r="H711" s="263" t="s">
        <v>4120</v>
      </c>
      <c r="I711" s="263" t="s">
        <v>4120</v>
      </c>
      <c r="J711" s="263" t="s">
        <v>4120</v>
      </c>
      <c r="K711" s="263" t="s">
        <v>4120</v>
      </c>
      <c r="L711" s="263" t="s">
        <v>4120</v>
      </c>
      <c r="M711" s="263" t="s">
        <v>4120</v>
      </c>
      <c r="N711" s="263" t="s">
        <v>4120</v>
      </c>
      <c r="O711" s="263" t="s">
        <v>4120</v>
      </c>
      <c r="P711" s="263" t="s">
        <v>4120</v>
      </c>
      <c r="Q711" s="263" t="s">
        <v>4120</v>
      </c>
      <c r="R711" s="263" t="s">
        <v>4120</v>
      </c>
      <c r="S711" s="263" t="s">
        <v>4120</v>
      </c>
      <c r="T711" s="263" t="s">
        <v>4120</v>
      </c>
      <c r="U711" s="263" t="s">
        <v>4120</v>
      </c>
      <c r="V711" s="263" t="s">
        <v>4120</v>
      </c>
      <c r="W711" s="263" t="s">
        <v>4120</v>
      </c>
      <c r="X711" s="263" t="s">
        <v>4120</v>
      </c>
      <c r="Y711" s="263" t="s">
        <v>4120</v>
      </c>
      <c r="Z711" s="263" t="s">
        <v>4120</v>
      </c>
      <c r="AA711" s="263" t="s">
        <v>4120</v>
      </c>
    </row>
    <row r="712" spans="1:27" x14ac:dyDescent="0.3">
      <c r="A712" s="263">
        <v>522672</v>
      </c>
      <c r="B712" s="268" t="s">
        <v>918</v>
      </c>
      <c r="C712" s="263" t="s">
        <v>4120</v>
      </c>
      <c r="D712" s="263" t="s">
        <v>4120</v>
      </c>
      <c r="E712" s="263" t="s">
        <v>4120</v>
      </c>
      <c r="F712" s="263" t="s">
        <v>4120</v>
      </c>
      <c r="G712" s="263" t="s">
        <v>4120</v>
      </c>
      <c r="H712" s="263" t="s">
        <v>4120</v>
      </c>
      <c r="I712" s="263" t="s">
        <v>4120</v>
      </c>
      <c r="J712" s="263" t="s">
        <v>4120</v>
      </c>
      <c r="K712" s="263" t="s">
        <v>4120</v>
      </c>
      <c r="L712" s="263" t="s">
        <v>4120</v>
      </c>
      <c r="M712" s="263" t="s">
        <v>4120</v>
      </c>
      <c r="N712" s="263" t="s">
        <v>4120</v>
      </c>
      <c r="O712" s="263" t="s">
        <v>4120</v>
      </c>
      <c r="P712" s="263" t="s">
        <v>4120</v>
      </c>
      <c r="Q712" s="263" t="s">
        <v>4120</v>
      </c>
      <c r="R712" s="263" t="s">
        <v>4120</v>
      </c>
      <c r="S712" s="263" t="s">
        <v>4120</v>
      </c>
      <c r="T712" s="263" t="s">
        <v>4120</v>
      </c>
      <c r="U712" s="263" t="s">
        <v>4120</v>
      </c>
      <c r="V712" s="263" t="s">
        <v>4120</v>
      </c>
      <c r="W712" s="263" t="s">
        <v>4120</v>
      </c>
      <c r="X712" s="263" t="s">
        <v>4120</v>
      </c>
      <c r="Y712" s="263" t="s">
        <v>4120</v>
      </c>
      <c r="Z712" s="263" t="s">
        <v>4120</v>
      </c>
      <c r="AA712" s="263" t="s">
        <v>4120</v>
      </c>
    </row>
    <row r="713" spans="1:27" x14ac:dyDescent="0.3">
      <c r="A713" s="263">
        <v>522684</v>
      </c>
      <c r="B713" s="268" t="s">
        <v>918</v>
      </c>
      <c r="C713" s="263" t="s">
        <v>4120</v>
      </c>
      <c r="D713" s="263" t="s">
        <v>4120</v>
      </c>
      <c r="E713" s="263" t="s">
        <v>4120</v>
      </c>
      <c r="F713" s="263" t="s">
        <v>4120</v>
      </c>
      <c r="G713" s="263" t="s">
        <v>4120</v>
      </c>
      <c r="H713" s="263" t="s">
        <v>4120</v>
      </c>
      <c r="I713" s="263" t="s">
        <v>4120</v>
      </c>
      <c r="J713" s="263" t="s">
        <v>4120</v>
      </c>
      <c r="K713" s="263" t="s">
        <v>4120</v>
      </c>
      <c r="L713" s="263" t="s">
        <v>4120</v>
      </c>
      <c r="M713" s="263" t="s">
        <v>4120</v>
      </c>
      <c r="N713" s="263" t="s">
        <v>4120</v>
      </c>
      <c r="O713" s="263" t="s">
        <v>4120</v>
      </c>
      <c r="P713" s="263" t="s">
        <v>4120</v>
      </c>
      <c r="Q713" s="263" t="s">
        <v>4120</v>
      </c>
      <c r="R713" s="263" t="s">
        <v>4120</v>
      </c>
      <c r="S713" s="263" t="s">
        <v>4120</v>
      </c>
      <c r="T713" s="263" t="s">
        <v>4120</v>
      </c>
      <c r="U713" s="263" t="s">
        <v>4120</v>
      </c>
      <c r="V713" s="263" t="s">
        <v>4120</v>
      </c>
      <c r="W713" s="263" t="s">
        <v>4120</v>
      </c>
      <c r="X713" s="263" t="s">
        <v>4120</v>
      </c>
      <c r="Y713" s="263" t="s">
        <v>4120</v>
      </c>
      <c r="Z713" s="263" t="s">
        <v>4120</v>
      </c>
      <c r="AA713" s="263" t="s">
        <v>4120</v>
      </c>
    </row>
    <row r="714" spans="1:27" x14ac:dyDescent="0.3">
      <c r="A714" s="263">
        <v>522698</v>
      </c>
      <c r="B714" s="268" t="s">
        <v>918</v>
      </c>
      <c r="C714" s="263" t="s">
        <v>4120</v>
      </c>
      <c r="D714" s="263" t="s">
        <v>4120</v>
      </c>
      <c r="E714" s="263" t="s">
        <v>4120</v>
      </c>
      <c r="F714" s="263" t="s">
        <v>4120</v>
      </c>
      <c r="G714" s="263" t="s">
        <v>4120</v>
      </c>
      <c r="H714" s="263" t="s">
        <v>4120</v>
      </c>
      <c r="I714" s="263" t="s">
        <v>4120</v>
      </c>
      <c r="J714" s="263" t="s">
        <v>4120</v>
      </c>
      <c r="K714" s="263" t="s">
        <v>4120</v>
      </c>
      <c r="L714" s="263" t="s">
        <v>4120</v>
      </c>
      <c r="M714" s="263" t="s">
        <v>4120</v>
      </c>
      <c r="N714" s="263" t="s">
        <v>4120</v>
      </c>
      <c r="O714" s="263" t="s">
        <v>4120</v>
      </c>
      <c r="P714" s="263" t="s">
        <v>4120</v>
      </c>
      <c r="Q714" s="263" t="s">
        <v>4120</v>
      </c>
      <c r="R714" s="263" t="s">
        <v>4120</v>
      </c>
      <c r="S714" s="263" t="s">
        <v>4120</v>
      </c>
      <c r="T714" s="263" t="s">
        <v>4120</v>
      </c>
      <c r="U714" s="263" t="s">
        <v>4120</v>
      </c>
      <c r="V714" s="263" t="s">
        <v>4120</v>
      </c>
      <c r="W714" s="263" t="s">
        <v>4120</v>
      </c>
      <c r="X714" s="263" t="s">
        <v>4120</v>
      </c>
      <c r="Y714" s="263" t="s">
        <v>4120</v>
      </c>
      <c r="Z714" s="263" t="s">
        <v>4120</v>
      </c>
      <c r="AA714" s="263" t="s">
        <v>4120</v>
      </c>
    </row>
    <row r="715" spans="1:27" x14ac:dyDescent="0.3">
      <c r="A715" s="263">
        <v>522709</v>
      </c>
      <c r="B715" s="268" t="s">
        <v>918</v>
      </c>
      <c r="C715" s="263" t="s">
        <v>4120</v>
      </c>
      <c r="D715" s="263" t="s">
        <v>4120</v>
      </c>
      <c r="E715" s="263" t="s">
        <v>4120</v>
      </c>
      <c r="F715" s="263" t="s">
        <v>4120</v>
      </c>
      <c r="G715" s="263" t="s">
        <v>4120</v>
      </c>
      <c r="H715" s="263" t="s">
        <v>4120</v>
      </c>
      <c r="I715" s="263" t="s">
        <v>4120</v>
      </c>
      <c r="J715" s="263" t="s">
        <v>4120</v>
      </c>
      <c r="K715" s="263" t="s">
        <v>4120</v>
      </c>
      <c r="L715" s="263" t="s">
        <v>4120</v>
      </c>
      <c r="M715" s="263" t="s">
        <v>4120</v>
      </c>
      <c r="N715" s="263" t="s">
        <v>4120</v>
      </c>
      <c r="O715" s="263" t="s">
        <v>4120</v>
      </c>
      <c r="P715" s="263" t="s">
        <v>4120</v>
      </c>
      <c r="Q715" s="263" t="s">
        <v>4120</v>
      </c>
      <c r="R715" s="263" t="s">
        <v>4120</v>
      </c>
      <c r="S715" s="263" t="s">
        <v>4120</v>
      </c>
      <c r="T715" s="263" t="s">
        <v>4120</v>
      </c>
      <c r="U715" s="263" t="s">
        <v>4120</v>
      </c>
      <c r="V715" s="263" t="s">
        <v>4120</v>
      </c>
      <c r="W715" s="263" t="s">
        <v>4120</v>
      </c>
      <c r="X715" s="263" t="s">
        <v>4120</v>
      </c>
      <c r="Y715" s="263" t="s">
        <v>4120</v>
      </c>
      <c r="Z715" s="263" t="s">
        <v>4120</v>
      </c>
      <c r="AA715" s="263" t="s">
        <v>4120</v>
      </c>
    </row>
    <row r="716" spans="1:27" x14ac:dyDescent="0.3">
      <c r="A716" s="263">
        <v>522711</v>
      </c>
      <c r="B716" s="268" t="s">
        <v>918</v>
      </c>
      <c r="C716" s="263" t="s">
        <v>4120</v>
      </c>
      <c r="D716" s="263" t="s">
        <v>4120</v>
      </c>
      <c r="E716" s="263" t="s">
        <v>4120</v>
      </c>
      <c r="F716" s="263" t="s">
        <v>4120</v>
      </c>
      <c r="G716" s="263" t="s">
        <v>4120</v>
      </c>
      <c r="H716" s="263" t="s">
        <v>4120</v>
      </c>
      <c r="I716" s="263" t="s">
        <v>4120</v>
      </c>
      <c r="J716" s="263" t="s">
        <v>4120</v>
      </c>
      <c r="K716" s="263" t="s">
        <v>4120</v>
      </c>
      <c r="L716" s="263" t="s">
        <v>4120</v>
      </c>
      <c r="M716" s="263" t="s">
        <v>4120</v>
      </c>
      <c r="N716" s="263" t="s">
        <v>4120</v>
      </c>
      <c r="O716" s="263" t="s">
        <v>4120</v>
      </c>
      <c r="P716" s="263" t="s">
        <v>4120</v>
      </c>
      <c r="Q716" s="263" t="s">
        <v>4120</v>
      </c>
      <c r="R716" s="263" t="s">
        <v>4120</v>
      </c>
      <c r="S716" s="263" t="s">
        <v>4120</v>
      </c>
      <c r="T716" s="263" t="s">
        <v>4120</v>
      </c>
      <c r="U716" s="263" t="s">
        <v>4120</v>
      </c>
      <c r="V716" s="263" t="s">
        <v>4120</v>
      </c>
      <c r="W716" s="263" t="s">
        <v>4120</v>
      </c>
      <c r="X716" s="263" t="s">
        <v>4120</v>
      </c>
      <c r="Y716" s="263" t="s">
        <v>4120</v>
      </c>
      <c r="Z716" s="263" t="s">
        <v>4120</v>
      </c>
      <c r="AA716" s="263" t="s">
        <v>4120</v>
      </c>
    </row>
    <row r="717" spans="1:27" x14ac:dyDescent="0.3">
      <c r="A717" s="263">
        <v>522722</v>
      </c>
      <c r="B717" s="268" t="s">
        <v>918</v>
      </c>
      <c r="C717" s="263" t="s">
        <v>4120</v>
      </c>
      <c r="D717" s="263" t="s">
        <v>4120</v>
      </c>
      <c r="E717" s="263" t="s">
        <v>4120</v>
      </c>
      <c r="F717" s="263" t="s">
        <v>4120</v>
      </c>
      <c r="G717" s="263" t="s">
        <v>4120</v>
      </c>
      <c r="H717" s="263" t="s">
        <v>4120</v>
      </c>
      <c r="I717" s="263" t="s">
        <v>4120</v>
      </c>
      <c r="J717" s="263" t="s">
        <v>4120</v>
      </c>
      <c r="K717" s="263" t="s">
        <v>4120</v>
      </c>
      <c r="L717" s="263" t="s">
        <v>4120</v>
      </c>
      <c r="M717" s="263" t="s">
        <v>4120</v>
      </c>
      <c r="N717" s="263" t="s">
        <v>4120</v>
      </c>
      <c r="O717" s="263" t="s">
        <v>4120</v>
      </c>
      <c r="P717" s="263" t="s">
        <v>4120</v>
      </c>
      <c r="Q717" s="263" t="s">
        <v>4120</v>
      </c>
      <c r="R717" s="263" t="s">
        <v>4120</v>
      </c>
      <c r="S717" s="263" t="s">
        <v>4120</v>
      </c>
      <c r="T717" s="263" t="s">
        <v>4120</v>
      </c>
      <c r="U717" s="263" t="s">
        <v>4120</v>
      </c>
      <c r="V717" s="263" t="s">
        <v>4120</v>
      </c>
      <c r="W717" s="263" t="s">
        <v>4120</v>
      </c>
      <c r="X717" s="263" t="s">
        <v>4120</v>
      </c>
      <c r="Y717" s="263" t="s">
        <v>4120</v>
      </c>
      <c r="Z717" s="263" t="s">
        <v>4120</v>
      </c>
      <c r="AA717" s="263" t="s">
        <v>4120</v>
      </c>
    </row>
    <row r="718" spans="1:27" x14ac:dyDescent="0.3">
      <c r="A718" s="263">
        <v>522733</v>
      </c>
      <c r="B718" s="268" t="s">
        <v>918</v>
      </c>
      <c r="C718" s="263" t="s">
        <v>4120</v>
      </c>
      <c r="D718" s="263" t="s">
        <v>4120</v>
      </c>
      <c r="E718" s="263" t="s">
        <v>4120</v>
      </c>
      <c r="F718" s="263" t="s">
        <v>4120</v>
      </c>
      <c r="G718" s="263" t="s">
        <v>4120</v>
      </c>
      <c r="H718" s="263" t="s">
        <v>4120</v>
      </c>
      <c r="I718" s="263" t="s">
        <v>4120</v>
      </c>
      <c r="J718" s="263" t="s">
        <v>4120</v>
      </c>
      <c r="K718" s="263" t="s">
        <v>4120</v>
      </c>
      <c r="L718" s="263" t="s">
        <v>4120</v>
      </c>
      <c r="M718" s="263" t="s">
        <v>4120</v>
      </c>
      <c r="N718" s="263" t="s">
        <v>4120</v>
      </c>
      <c r="O718" s="263" t="s">
        <v>4120</v>
      </c>
      <c r="P718" s="263" t="s">
        <v>4120</v>
      </c>
      <c r="Q718" s="263" t="s">
        <v>4120</v>
      </c>
      <c r="R718" s="263" t="s">
        <v>4120</v>
      </c>
      <c r="S718" s="263" t="s">
        <v>4120</v>
      </c>
      <c r="T718" s="263" t="s">
        <v>4120</v>
      </c>
      <c r="U718" s="263" t="s">
        <v>4120</v>
      </c>
      <c r="V718" s="263" t="s">
        <v>4120</v>
      </c>
      <c r="W718" s="263" t="s">
        <v>4120</v>
      </c>
      <c r="X718" s="263" t="s">
        <v>4120</v>
      </c>
      <c r="Y718" s="263" t="s">
        <v>4120</v>
      </c>
      <c r="Z718" s="263" t="s">
        <v>4120</v>
      </c>
      <c r="AA718" s="263" t="s">
        <v>4120</v>
      </c>
    </row>
    <row r="719" spans="1:27" x14ac:dyDescent="0.3">
      <c r="A719" s="263">
        <v>522745</v>
      </c>
      <c r="B719" s="268" t="s">
        <v>918</v>
      </c>
      <c r="C719" s="263" t="s">
        <v>4120</v>
      </c>
      <c r="D719" s="263" t="s">
        <v>4120</v>
      </c>
      <c r="E719" s="263" t="s">
        <v>4120</v>
      </c>
      <c r="F719" s="263" t="s">
        <v>4120</v>
      </c>
      <c r="G719" s="263" t="s">
        <v>4120</v>
      </c>
      <c r="H719" s="263" t="s">
        <v>4120</v>
      </c>
      <c r="I719" s="263" t="s">
        <v>4120</v>
      </c>
      <c r="J719" s="263" t="s">
        <v>4120</v>
      </c>
      <c r="K719" s="263" t="s">
        <v>4120</v>
      </c>
      <c r="L719" s="263" t="s">
        <v>4120</v>
      </c>
      <c r="M719" s="263" t="s">
        <v>4120</v>
      </c>
      <c r="N719" s="263" t="s">
        <v>4120</v>
      </c>
      <c r="O719" s="263" t="s">
        <v>4120</v>
      </c>
      <c r="P719" s="263" t="s">
        <v>4120</v>
      </c>
      <c r="Q719" s="263" t="s">
        <v>4120</v>
      </c>
      <c r="R719" s="263" t="s">
        <v>4120</v>
      </c>
      <c r="S719" s="263" t="s">
        <v>4120</v>
      </c>
      <c r="T719" s="263" t="s">
        <v>4120</v>
      </c>
      <c r="U719" s="263" t="s">
        <v>4120</v>
      </c>
      <c r="V719" s="263" t="s">
        <v>4120</v>
      </c>
      <c r="W719" s="263" t="s">
        <v>4120</v>
      </c>
      <c r="X719" s="263" t="s">
        <v>4120</v>
      </c>
      <c r="Y719" s="263" t="s">
        <v>4120</v>
      </c>
      <c r="Z719" s="263" t="s">
        <v>4120</v>
      </c>
      <c r="AA719" s="263" t="s">
        <v>4120</v>
      </c>
    </row>
    <row r="720" spans="1:27" x14ac:dyDescent="0.3">
      <c r="A720" s="263">
        <v>522754</v>
      </c>
      <c r="B720" s="268" t="s">
        <v>918</v>
      </c>
      <c r="C720" s="263" t="s">
        <v>4120</v>
      </c>
      <c r="D720" s="263" t="s">
        <v>4120</v>
      </c>
      <c r="E720" s="263" t="s">
        <v>4120</v>
      </c>
      <c r="F720" s="263" t="s">
        <v>4120</v>
      </c>
      <c r="G720" s="263" t="s">
        <v>4120</v>
      </c>
      <c r="H720" s="263" t="s">
        <v>4120</v>
      </c>
      <c r="I720" s="263" t="s">
        <v>4120</v>
      </c>
      <c r="J720" s="263" t="s">
        <v>4120</v>
      </c>
      <c r="K720" s="263" t="s">
        <v>4120</v>
      </c>
      <c r="L720" s="263" t="s">
        <v>4120</v>
      </c>
      <c r="M720" s="263" t="s">
        <v>4120</v>
      </c>
      <c r="N720" s="263" t="s">
        <v>4120</v>
      </c>
      <c r="O720" s="263" t="s">
        <v>4120</v>
      </c>
      <c r="P720" s="263" t="s">
        <v>4120</v>
      </c>
      <c r="Q720" s="263" t="s">
        <v>4120</v>
      </c>
      <c r="R720" s="263" t="s">
        <v>4120</v>
      </c>
      <c r="S720" s="263" t="s">
        <v>4120</v>
      </c>
      <c r="T720" s="263" t="s">
        <v>4120</v>
      </c>
      <c r="U720" s="263" t="s">
        <v>4120</v>
      </c>
      <c r="V720" s="263" t="s">
        <v>4120</v>
      </c>
      <c r="W720" s="263" t="s">
        <v>4120</v>
      </c>
      <c r="X720" s="263" t="s">
        <v>4120</v>
      </c>
      <c r="Y720" s="263" t="s">
        <v>4120</v>
      </c>
      <c r="Z720" s="263" t="s">
        <v>4120</v>
      </c>
      <c r="AA720" s="263" t="s">
        <v>4120</v>
      </c>
    </row>
    <row r="721" spans="1:27" x14ac:dyDescent="0.3">
      <c r="A721" s="263">
        <v>522765</v>
      </c>
      <c r="B721" s="268" t="s">
        <v>918</v>
      </c>
      <c r="C721" s="263" t="s">
        <v>4120</v>
      </c>
      <c r="D721" s="263" t="s">
        <v>4120</v>
      </c>
      <c r="E721" s="263" t="s">
        <v>4120</v>
      </c>
      <c r="F721" s="263" t="s">
        <v>4120</v>
      </c>
      <c r="G721" s="263" t="s">
        <v>4120</v>
      </c>
      <c r="H721" s="263" t="s">
        <v>4120</v>
      </c>
      <c r="I721" s="263" t="s">
        <v>4120</v>
      </c>
      <c r="J721" s="263" t="s">
        <v>4120</v>
      </c>
      <c r="K721" s="263" t="s">
        <v>4120</v>
      </c>
      <c r="L721" s="263" t="s">
        <v>4120</v>
      </c>
      <c r="M721" s="263" t="s">
        <v>4120</v>
      </c>
      <c r="N721" s="263" t="s">
        <v>4120</v>
      </c>
      <c r="O721" s="263" t="s">
        <v>4120</v>
      </c>
      <c r="P721" s="263" t="s">
        <v>4120</v>
      </c>
      <c r="Q721" s="263" t="s">
        <v>4120</v>
      </c>
      <c r="R721" s="263" t="s">
        <v>4120</v>
      </c>
      <c r="S721" s="263" t="s">
        <v>4120</v>
      </c>
      <c r="T721" s="263" t="s">
        <v>4120</v>
      </c>
      <c r="U721" s="263" t="s">
        <v>4120</v>
      </c>
      <c r="V721" s="263" t="s">
        <v>4120</v>
      </c>
      <c r="W721" s="263" t="s">
        <v>4120</v>
      </c>
      <c r="X721" s="263" t="s">
        <v>4120</v>
      </c>
      <c r="Y721" s="263" t="s">
        <v>4120</v>
      </c>
      <c r="Z721" s="263" t="s">
        <v>4120</v>
      </c>
      <c r="AA721" s="263" t="s">
        <v>4120</v>
      </c>
    </row>
    <row r="722" spans="1:27" x14ac:dyDescent="0.3">
      <c r="A722" s="263">
        <v>522771</v>
      </c>
      <c r="B722" s="268" t="s">
        <v>918</v>
      </c>
      <c r="C722" s="263" t="s">
        <v>4120</v>
      </c>
      <c r="D722" s="263" t="s">
        <v>4120</v>
      </c>
      <c r="E722" s="263" t="s">
        <v>4120</v>
      </c>
      <c r="F722" s="263" t="s">
        <v>4120</v>
      </c>
      <c r="G722" s="263" t="s">
        <v>4120</v>
      </c>
      <c r="H722" s="263" t="s">
        <v>4120</v>
      </c>
      <c r="I722" s="263" t="s">
        <v>4120</v>
      </c>
      <c r="J722" s="263" t="s">
        <v>4120</v>
      </c>
      <c r="K722" s="263" t="s">
        <v>4120</v>
      </c>
      <c r="L722" s="263" t="s">
        <v>4120</v>
      </c>
      <c r="M722" s="263" t="s">
        <v>4120</v>
      </c>
      <c r="N722" s="263" t="s">
        <v>4120</v>
      </c>
      <c r="O722" s="263" t="s">
        <v>4120</v>
      </c>
      <c r="P722" s="263" t="s">
        <v>4120</v>
      </c>
      <c r="Q722" s="263" t="s">
        <v>4120</v>
      </c>
      <c r="R722" s="263" t="s">
        <v>4120</v>
      </c>
      <c r="S722" s="263" t="s">
        <v>4120</v>
      </c>
      <c r="T722" s="263" t="s">
        <v>4120</v>
      </c>
      <c r="U722" s="263" t="s">
        <v>4120</v>
      </c>
      <c r="V722" s="263" t="s">
        <v>4120</v>
      </c>
      <c r="W722" s="263" t="s">
        <v>4120</v>
      </c>
      <c r="X722" s="263" t="s">
        <v>4120</v>
      </c>
      <c r="Y722" s="263" t="s">
        <v>4120</v>
      </c>
      <c r="Z722" s="263" t="s">
        <v>4120</v>
      </c>
      <c r="AA722" s="263" t="s">
        <v>4120</v>
      </c>
    </row>
    <row r="723" spans="1:27" x14ac:dyDescent="0.3">
      <c r="A723" s="263">
        <v>522783</v>
      </c>
      <c r="B723" s="268" t="s">
        <v>918</v>
      </c>
      <c r="C723" s="263" t="s">
        <v>4120</v>
      </c>
      <c r="D723" s="263" t="s">
        <v>4120</v>
      </c>
      <c r="E723" s="263" t="s">
        <v>4120</v>
      </c>
      <c r="F723" s="263" t="s">
        <v>4120</v>
      </c>
      <c r="G723" s="263" t="s">
        <v>4120</v>
      </c>
      <c r="H723" s="263" t="s">
        <v>4120</v>
      </c>
      <c r="I723" s="263" t="s">
        <v>4120</v>
      </c>
      <c r="J723" s="263" t="s">
        <v>4120</v>
      </c>
      <c r="K723" s="263" t="s">
        <v>4120</v>
      </c>
      <c r="L723" s="263" t="s">
        <v>4120</v>
      </c>
      <c r="M723" s="263" t="s">
        <v>4120</v>
      </c>
      <c r="N723" s="263" t="s">
        <v>4120</v>
      </c>
      <c r="O723" s="263" t="s">
        <v>4120</v>
      </c>
      <c r="P723" s="263" t="s">
        <v>4120</v>
      </c>
      <c r="Q723" s="263" t="s">
        <v>4120</v>
      </c>
      <c r="R723" s="263" t="s">
        <v>4120</v>
      </c>
      <c r="S723" s="263" t="s">
        <v>4120</v>
      </c>
      <c r="T723" s="263" t="s">
        <v>4120</v>
      </c>
      <c r="U723" s="263" t="s">
        <v>4120</v>
      </c>
      <c r="V723" s="263" t="s">
        <v>4120</v>
      </c>
      <c r="W723" s="263" t="s">
        <v>4120</v>
      </c>
      <c r="X723" s="263" t="s">
        <v>4120</v>
      </c>
      <c r="Y723" s="263" t="s">
        <v>4120</v>
      </c>
      <c r="Z723" s="263" t="s">
        <v>4120</v>
      </c>
      <c r="AA723" s="263" t="s">
        <v>4120</v>
      </c>
    </row>
    <row r="724" spans="1:27" x14ac:dyDescent="0.3">
      <c r="A724" s="263">
        <v>522785</v>
      </c>
      <c r="B724" s="268" t="s">
        <v>918</v>
      </c>
      <c r="C724" s="263" t="s">
        <v>4120</v>
      </c>
      <c r="D724" s="263" t="s">
        <v>4120</v>
      </c>
      <c r="E724" s="263" t="s">
        <v>4120</v>
      </c>
      <c r="F724" s="263" t="s">
        <v>4120</v>
      </c>
      <c r="G724" s="263" t="s">
        <v>4120</v>
      </c>
      <c r="H724" s="263" t="s">
        <v>4120</v>
      </c>
      <c r="I724" s="263" t="s">
        <v>4120</v>
      </c>
      <c r="J724" s="263" t="s">
        <v>4120</v>
      </c>
      <c r="K724" s="263" t="s">
        <v>4120</v>
      </c>
      <c r="L724" s="263" t="s">
        <v>4120</v>
      </c>
      <c r="M724" s="263" t="s">
        <v>4120</v>
      </c>
      <c r="N724" s="263" t="s">
        <v>4120</v>
      </c>
      <c r="O724" s="263" t="s">
        <v>4120</v>
      </c>
      <c r="P724" s="263" t="s">
        <v>4120</v>
      </c>
      <c r="Q724" s="263" t="s">
        <v>4120</v>
      </c>
      <c r="R724" s="263" t="s">
        <v>4120</v>
      </c>
      <c r="S724" s="263" t="s">
        <v>4120</v>
      </c>
      <c r="T724" s="263" t="s">
        <v>4120</v>
      </c>
      <c r="U724" s="263" t="s">
        <v>4120</v>
      </c>
      <c r="V724" s="263" t="s">
        <v>4120</v>
      </c>
      <c r="W724" s="263" t="s">
        <v>4120</v>
      </c>
      <c r="X724" s="263" t="s">
        <v>4120</v>
      </c>
      <c r="Y724" s="263" t="s">
        <v>4120</v>
      </c>
      <c r="Z724" s="263" t="s">
        <v>4120</v>
      </c>
      <c r="AA724" s="263" t="s">
        <v>4120</v>
      </c>
    </row>
    <row r="725" spans="1:27" x14ac:dyDescent="0.3">
      <c r="A725" s="263">
        <v>522787</v>
      </c>
      <c r="B725" s="268" t="s">
        <v>918</v>
      </c>
      <c r="C725" s="263" t="s">
        <v>4120</v>
      </c>
      <c r="D725" s="263" t="s">
        <v>4120</v>
      </c>
      <c r="E725" s="263" t="s">
        <v>4120</v>
      </c>
      <c r="F725" s="263" t="s">
        <v>4120</v>
      </c>
      <c r="G725" s="263" t="s">
        <v>4120</v>
      </c>
      <c r="H725" s="263" t="s">
        <v>4120</v>
      </c>
      <c r="I725" s="263" t="s">
        <v>4120</v>
      </c>
      <c r="J725" s="263" t="s">
        <v>4120</v>
      </c>
      <c r="K725" s="263" t="s">
        <v>4120</v>
      </c>
      <c r="L725" s="263" t="s">
        <v>4120</v>
      </c>
      <c r="M725" s="263" t="s">
        <v>4120</v>
      </c>
      <c r="N725" s="263" t="s">
        <v>4120</v>
      </c>
      <c r="O725" s="263" t="s">
        <v>4120</v>
      </c>
      <c r="P725" s="263" t="s">
        <v>4120</v>
      </c>
      <c r="Q725" s="263" t="s">
        <v>4120</v>
      </c>
      <c r="R725" s="263" t="s">
        <v>4120</v>
      </c>
      <c r="S725" s="263" t="s">
        <v>4120</v>
      </c>
      <c r="T725" s="263" t="s">
        <v>4120</v>
      </c>
      <c r="U725" s="263" t="s">
        <v>4120</v>
      </c>
      <c r="V725" s="263" t="s">
        <v>4120</v>
      </c>
      <c r="W725" s="263" t="s">
        <v>4120</v>
      </c>
      <c r="X725" s="263" t="s">
        <v>4120</v>
      </c>
      <c r="Y725" s="263" t="s">
        <v>4120</v>
      </c>
      <c r="Z725" s="263" t="s">
        <v>4120</v>
      </c>
      <c r="AA725" s="263" t="s">
        <v>4120</v>
      </c>
    </row>
    <row r="726" spans="1:27" x14ac:dyDescent="0.3">
      <c r="A726" s="263">
        <v>522792</v>
      </c>
      <c r="B726" s="268" t="s">
        <v>918</v>
      </c>
      <c r="C726" s="263" t="s">
        <v>4120</v>
      </c>
      <c r="D726" s="263" t="s">
        <v>4120</v>
      </c>
      <c r="E726" s="263" t="s">
        <v>4120</v>
      </c>
      <c r="F726" s="263" t="s">
        <v>4120</v>
      </c>
      <c r="G726" s="263" t="s">
        <v>4120</v>
      </c>
      <c r="H726" s="263" t="s">
        <v>4120</v>
      </c>
      <c r="I726" s="263" t="s">
        <v>4120</v>
      </c>
      <c r="J726" s="263" t="s">
        <v>4120</v>
      </c>
      <c r="K726" s="263" t="s">
        <v>4120</v>
      </c>
      <c r="L726" s="263" t="s">
        <v>4120</v>
      </c>
      <c r="M726" s="263" t="s">
        <v>4120</v>
      </c>
      <c r="N726" s="263" t="s">
        <v>4120</v>
      </c>
      <c r="O726" s="263" t="s">
        <v>4120</v>
      </c>
      <c r="P726" s="263" t="s">
        <v>4120</v>
      </c>
      <c r="Q726" s="263" t="s">
        <v>4120</v>
      </c>
      <c r="R726" s="263" t="s">
        <v>4120</v>
      </c>
      <c r="S726" s="263" t="s">
        <v>4120</v>
      </c>
      <c r="T726" s="263" t="s">
        <v>4120</v>
      </c>
      <c r="U726" s="263" t="s">
        <v>4120</v>
      </c>
      <c r="V726" s="263" t="s">
        <v>4120</v>
      </c>
      <c r="W726" s="263" t="s">
        <v>4120</v>
      </c>
      <c r="X726" s="263" t="s">
        <v>4120</v>
      </c>
      <c r="Y726" s="263" t="s">
        <v>4120</v>
      </c>
      <c r="Z726" s="263" t="s">
        <v>4120</v>
      </c>
      <c r="AA726" s="263" t="s">
        <v>4120</v>
      </c>
    </row>
    <row r="727" spans="1:27" x14ac:dyDescent="0.3">
      <c r="A727" s="263">
        <v>522821</v>
      </c>
      <c r="B727" s="268" t="s">
        <v>918</v>
      </c>
      <c r="C727" s="263" t="s">
        <v>4120</v>
      </c>
      <c r="D727" s="263" t="s">
        <v>4120</v>
      </c>
      <c r="E727" s="263" t="s">
        <v>4120</v>
      </c>
      <c r="F727" s="263" t="s">
        <v>4120</v>
      </c>
      <c r="G727" s="263" t="s">
        <v>4120</v>
      </c>
      <c r="H727" s="263" t="s">
        <v>4120</v>
      </c>
      <c r="I727" s="263" t="s">
        <v>4120</v>
      </c>
      <c r="J727" s="263" t="s">
        <v>4120</v>
      </c>
      <c r="K727" s="263" t="s">
        <v>4120</v>
      </c>
      <c r="L727" s="263" t="s">
        <v>4120</v>
      </c>
      <c r="M727" s="263" t="s">
        <v>4120</v>
      </c>
      <c r="N727" s="263" t="s">
        <v>4120</v>
      </c>
      <c r="O727" s="263" t="s">
        <v>4120</v>
      </c>
      <c r="P727" s="263" t="s">
        <v>4120</v>
      </c>
      <c r="Q727" s="263" t="s">
        <v>4120</v>
      </c>
      <c r="R727" s="263" t="s">
        <v>4120</v>
      </c>
      <c r="S727" s="263" t="s">
        <v>4120</v>
      </c>
      <c r="T727" s="263" t="s">
        <v>4120</v>
      </c>
      <c r="U727" s="263" t="s">
        <v>4120</v>
      </c>
      <c r="V727" s="263" t="s">
        <v>4120</v>
      </c>
      <c r="W727" s="263" t="s">
        <v>4120</v>
      </c>
      <c r="X727" s="263" t="s">
        <v>4120</v>
      </c>
      <c r="Y727" s="263" t="s">
        <v>4120</v>
      </c>
      <c r="Z727" s="263" t="s">
        <v>4120</v>
      </c>
      <c r="AA727" s="263" t="s">
        <v>4120</v>
      </c>
    </row>
    <row r="728" spans="1:27" x14ac:dyDescent="0.3">
      <c r="A728" s="263">
        <v>522872</v>
      </c>
      <c r="B728" s="268" t="s">
        <v>918</v>
      </c>
      <c r="C728" s="263" t="s">
        <v>4120</v>
      </c>
      <c r="D728" s="263" t="s">
        <v>4120</v>
      </c>
      <c r="E728" s="263" t="s">
        <v>4120</v>
      </c>
      <c r="F728" s="263" t="s">
        <v>4120</v>
      </c>
      <c r="G728" s="263" t="s">
        <v>4120</v>
      </c>
      <c r="H728" s="263" t="s">
        <v>4120</v>
      </c>
      <c r="I728" s="263" t="s">
        <v>4120</v>
      </c>
      <c r="J728" s="263" t="s">
        <v>4120</v>
      </c>
      <c r="K728" s="263" t="s">
        <v>4120</v>
      </c>
      <c r="L728" s="263" t="s">
        <v>4120</v>
      </c>
      <c r="M728" s="263" t="s">
        <v>4120</v>
      </c>
      <c r="N728" s="263" t="s">
        <v>4120</v>
      </c>
      <c r="O728" s="263" t="s">
        <v>4120</v>
      </c>
      <c r="P728" s="263" t="s">
        <v>4120</v>
      </c>
      <c r="Q728" s="263" t="s">
        <v>4120</v>
      </c>
      <c r="R728" s="263" t="s">
        <v>4120</v>
      </c>
      <c r="S728" s="263" t="s">
        <v>4120</v>
      </c>
      <c r="T728" s="263" t="s">
        <v>4120</v>
      </c>
      <c r="U728" s="263" t="s">
        <v>4120</v>
      </c>
      <c r="V728" s="263" t="s">
        <v>4120</v>
      </c>
      <c r="W728" s="263" t="s">
        <v>4120</v>
      </c>
      <c r="X728" s="263" t="s">
        <v>4120</v>
      </c>
      <c r="Y728" s="263" t="s">
        <v>4120</v>
      </c>
      <c r="Z728" s="263" t="s">
        <v>4120</v>
      </c>
      <c r="AA728" s="263" t="s">
        <v>4120</v>
      </c>
    </row>
    <row r="729" spans="1:27" x14ac:dyDescent="0.3">
      <c r="A729" s="263">
        <v>522879</v>
      </c>
      <c r="B729" s="268" t="s">
        <v>918</v>
      </c>
      <c r="C729" s="263" t="s">
        <v>4120</v>
      </c>
      <c r="D729" s="263" t="s">
        <v>4120</v>
      </c>
      <c r="E729" s="263" t="s">
        <v>4120</v>
      </c>
      <c r="F729" s="263" t="s">
        <v>4120</v>
      </c>
      <c r="G729" s="263" t="s">
        <v>4120</v>
      </c>
      <c r="H729" s="263" t="s">
        <v>4120</v>
      </c>
      <c r="I729" s="263" t="s">
        <v>4120</v>
      </c>
      <c r="J729" s="263" t="s">
        <v>4120</v>
      </c>
      <c r="K729" s="263" t="s">
        <v>4120</v>
      </c>
      <c r="L729" s="263" t="s">
        <v>4120</v>
      </c>
      <c r="M729" s="263" t="s">
        <v>4120</v>
      </c>
      <c r="N729" s="263" t="s">
        <v>4120</v>
      </c>
      <c r="O729" s="263" t="s">
        <v>4120</v>
      </c>
      <c r="P729" s="263" t="s">
        <v>4120</v>
      </c>
      <c r="Q729" s="263" t="s">
        <v>4120</v>
      </c>
      <c r="R729" s="263" t="s">
        <v>4120</v>
      </c>
      <c r="S729" s="263" t="s">
        <v>4120</v>
      </c>
      <c r="T729" s="263" t="s">
        <v>4120</v>
      </c>
      <c r="U729" s="263" t="s">
        <v>4120</v>
      </c>
      <c r="V729" s="263" t="s">
        <v>4120</v>
      </c>
      <c r="W729" s="263" t="s">
        <v>4120</v>
      </c>
      <c r="X729" s="263" t="s">
        <v>4120</v>
      </c>
      <c r="Y729" s="263" t="s">
        <v>4120</v>
      </c>
      <c r="Z729" s="263" t="s">
        <v>4120</v>
      </c>
      <c r="AA729" s="263" t="s">
        <v>4120</v>
      </c>
    </row>
    <row r="730" spans="1:27" x14ac:dyDescent="0.3">
      <c r="A730" s="263">
        <v>522896</v>
      </c>
      <c r="B730" s="268" t="s">
        <v>918</v>
      </c>
      <c r="C730" s="263" t="s">
        <v>4120</v>
      </c>
      <c r="D730" s="263" t="s">
        <v>4120</v>
      </c>
      <c r="E730" s="263" t="s">
        <v>4120</v>
      </c>
      <c r="F730" s="263" t="s">
        <v>4120</v>
      </c>
      <c r="G730" s="263" t="s">
        <v>4120</v>
      </c>
      <c r="H730" s="263" t="s">
        <v>4120</v>
      </c>
      <c r="I730" s="263" t="s">
        <v>4120</v>
      </c>
      <c r="J730" s="263" t="s">
        <v>4120</v>
      </c>
      <c r="K730" s="263" t="s">
        <v>4120</v>
      </c>
      <c r="L730" s="263" t="s">
        <v>4120</v>
      </c>
      <c r="M730" s="263" t="s">
        <v>4120</v>
      </c>
      <c r="N730" s="263" t="s">
        <v>4120</v>
      </c>
      <c r="O730" s="263" t="s">
        <v>4120</v>
      </c>
      <c r="P730" s="263" t="s">
        <v>4120</v>
      </c>
      <c r="Q730" s="263" t="s">
        <v>4120</v>
      </c>
      <c r="R730" s="263" t="s">
        <v>4120</v>
      </c>
      <c r="S730" s="263" t="s">
        <v>4120</v>
      </c>
      <c r="T730" s="263" t="s">
        <v>4120</v>
      </c>
      <c r="U730" s="263" t="s">
        <v>4120</v>
      </c>
      <c r="V730" s="263" t="s">
        <v>4120</v>
      </c>
      <c r="W730" s="263" t="s">
        <v>4120</v>
      </c>
      <c r="X730" s="263" t="s">
        <v>4120</v>
      </c>
      <c r="Y730" s="263" t="s">
        <v>4120</v>
      </c>
      <c r="Z730" s="263" t="s">
        <v>4120</v>
      </c>
      <c r="AA730" s="263" t="s">
        <v>4120</v>
      </c>
    </row>
    <row r="731" spans="1:27" x14ac:dyDescent="0.3">
      <c r="A731" s="263">
        <v>522907</v>
      </c>
      <c r="B731" s="268" t="s">
        <v>918</v>
      </c>
      <c r="C731" s="263" t="s">
        <v>4120</v>
      </c>
      <c r="D731" s="263" t="s">
        <v>4120</v>
      </c>
      <c r="E731" s="263" t="s">
        <v>4120</v>
      </c>
      <c r="F731" s="263" t="s">
        <v>4120</v>
      </c>
      <c r="G731" s="263" t="s">
        <v>4120</v>
      </c>
      <c r="H731" s="263" t="s">
        <v>4120</v>
      </c>
      <c r="I731" s="263" t="s">
        <v>4120</v>
      </c>
      <c r="J731" s="263" t="s">
        <v>4120</v>
      </c>
      <c r="K731" s="263" t="s">
        <v>4120</v>
      </c>
      <c r="L731" s="263" t="s">
        <v>4120</v>
      </c>
      <c r="M731" s="263" t="s">
        <v>4120</v>
      </c>
      <c r="N731" s="263" t="s">
        <v>4120</v>
      </c>
      <c r="O731" s="263" t="s">
        <v>4120</v>
      </c>
      <c r="P731" s="263" t="s">
        <v>4120</v>
      </c>
      <c r="Q731" s="263" t="s">
        <v>4120</v>
      </c>
      <c r="R731" s="263" t="s">
        <v>4120</v>
      </c>
      <c r="S731" s="263" t="s">
        <v>4120</v>
      </c>
      <c r="T731" s="263" t="s">
        <v>4120</v>
      </c>
      <c r="U731" s="263" t="s">
        <v>4120</v>
      </c>
      <c r="V731" s="263" t="s">
        <v>4120</v>
      </c>
      <c r="W731" s="263" t="s">
        <v>4120</v>
      </c>
      <c r="X731" s="263" t="s">
        <v>4120</v>
      </c>
      <c r="Y731" s="263" t="s">
        <v>4120</v>
      </c>
      <c r="Z731" s="263" t="s">
        <v>4120</v>
      </c>
      <c r="AA731" s="263" t="s">
        <v>4120</v>
      </c>
    </row>
    <row r="732" spans="1:27" x14ac:dyDescent="0.3">
      <c r="A732" s="263">
        <v>522919</v>
      </c>
      <c r="B732" s="268" t="s">
        <v>918</v>
      </c>
      <c r="C732" s="263" t="s">
        <v>4120</v>
      </c>
      <c r="D732" s="263" t="s">
        <v>4120</v>
      </c>
      <c r="E732" s="263" t="s">
        <v>4120</v>
      </c>
      <c r="F732" s="263" t="s">
        <v>4120</v>
      </c>
      <c r="G732" s="263" t="s">
        <v>4120</v>
      </c>
      <c r="H732" s="263" t="s">
        <v>4120</v>
      </c>
      <c r="I732" s="263" t="s">
        <v>4120</v>
      </c>
      <c r="J732" s="263" t="s">
        <v>4120</v>
      </c>
      <c r="K732" s="263" t="s">
        <v>4120</v>
      </c>
      <c r="L732" s="263" t="s">
        <v>4120</v>
      </c>
      <c r="M732" s="263" t="s">
        <v>4120</v>
      </c>
      <c r="N732" s="263" t="s">
        <v>4120</v>
      </c>
      <c r="O732" s="263" t="s">
        <v>4120</v>
      </c>
      <c r="P732" s="263" t="s">
        <v>4120</v>
      </c>
      <c r="Q732" s="263" t="s">
        <v>4120</v>
      </c>
      <c r="R732" s="263" t="s">
        <v>4120</v>
      </c>
      <c r="S732" s="263" t="s">
        <v>4120</v>
      </c>
      <c r="T732" s="263" t="s">
        <v>4120</v>
      </c>
      <c r="U732" s="263" t="s">
        <v>4120</v>
      </c>
      <c r="V732" s="263" t="s">
        <v>4120</v>
      </c>
      <c r="W732" s="263" t="s">
        <v>4120</v>
      </c>
      <c r="X732" s="263" t="s">
        <v>4120</v>
      </c>
      <c r="Y732" s="263" t="s">
        <v>4120</v>
      </c>
      <c r="Z732" s="263" t="s">
        <v>4120</v>
      </c>
      <c r="AA732" s="263" t="s">
        <v>4120</v>
      </c>
    </row>
    <row r="733" spans="1:27" x14ac:dyDescent="0.3">
      <c r="A733" s="263">
        <v>522920</v>
      </c>
      <c r="B733" s="268" t="s">
        <v>918</v>
      </c>
      <c r="C733" s="263" t="s">
        <v>4120</v>
      </c>
      <c r="D733" s="263" t="s">
        <v>4120</v>
      </c>
      <c r="E733" s="263" t="s">
        <v>4120</v>
      </c>
      <c r="F733" s="263" t="s">
        <v>4120</v>
      </c>
      <c r="G733" s="263" t="s">
        <v>4120</v>
      </c>
      <c r="H733" s="263" t="s">
        <v>4120</v>
      </c>
      <c r="I733" s="263" t="s">
        <v>4120</v>
      </c>
      <c r="J733" s="263" t="s">
        <v>4120</v>
      </c>
      <c r="K733" s="263" t="s">
        <v>4120</v>
      </c>
      <c r="L733" s="263" t="s">
        <v>4120</v>
      </c>
      <c r="M733" s="263" t="s">
        <v>4120</v>
      </c>
      <c r="N733" s="263" t="s">
        <v>4120</v>
      </c>
      <c r="O733" s="263" t="s">
        <v>4120</v>
      </c>
      <c r="P733" s="263" t="s">
        <v>4120</v>
      </c>
      <c r="Q733" s="263" t="s">
        <v>4120</v>
      </c>
      <c r="R733" s="263" t="s">
        <v>4120</v>
      </c>
      <c r="S733" s="263" t="s">
        <v>4120</v>
      </c>
      <c r="T733" s="263" t="s">
        <v>4120</v>
      </c>
      <c r="U733" s="263" t="s">
        <v>4120</v>
      </c>
      <c r="V733" s="263" t="s">
        <v>4120</v>
      </c>
      <c r="W733" s="263" t="s">
        <v>4120</v>
      </c>
      <c r="X733" s="263" t="s">
        <v>4120</v>
      </c>
      <c r="Y733" s="263" t="s">
        <v>4120</v>
      </c>
      <c r="Z733" s="263" t="s">
        <v>4120</v>
      </c>
      <c r="AA733" s="263" t="s">
        <v>4120</v>
      </c>
    </row>
    <row r="734" spans="1:27" x14ac:dyDescent="0.3">
      <c r="A734" s="263">
        <v>522944</v>
      </c>
      <c r="B734" s="268" t="s">
        <v>918</v>
      </c>
      <c r="C734" s="263" t="s">
        <v>4120</v>
      </c>
      <c r="D734" s="263" t="s">
        <v>4120</v>
      </c>
      <c r="E734" s="263" t="s">
        <v>4120</v>
      </c>
      <c r="F734" s="263" t="s">
        <v>4120</v>
      </c>
      <c r="G734" s="263" t="s">
        <v>4120</v>
      </c>
      <c r="H734" s="263" t="s">
        <v>4120</v>
      </c>
      <c r="I734" s="263" t="s">
        <v>4120</v>
      </c>
      <c r="J734" s="263" t="s">
        <v>4120</v>
      </c>
      <c r="K734" s="263" t="s">
        <v>4120</v>
      </c>
      <c r="L734" s="263" t="s">
        <v>4120</v>
      </c>
      <c r="M734" s="263" t="s">
        <v>4120</v>
      </c>
      <c r="N734" s="263" t="s">
        <v>4120</v>
      </c>
      <c r="O734" s="263" t="s">
        <v>4120</v>
      </c>
      <c r="P734" s="263" t="s">
        <v>4120</v>
      </c>
      <c r="Q734" s="263" t="s">
        <v>4120</v>
      </c>
      <c r="R734" s="263" t="s">
        <v>4120</v>
      </c>
      <c r="S734" s="263" t="s">
        <v>4120</v>
      </c>
      <c r="T734" s="263" t="s">
        <v>4120</v>
      </c>
      <c r="U734" s="263" t="s">
        <v>4120</v>
      </c>
      <c r="V734" s="263" t="s">
        <v>4120</v>
      </c>
      <c r="W734" s="263" t="s">
        <v>4120</v>
      </c>
      <c r="X734" s="263" t="s">
        <v>4120</v>
      </c>
      <c r="Y734" s="263" t="s">
        <v>4120</v>
      </c>
      <c r="Z734" s="263" t="s">
        <v>4120</v>
      </c>
      <c r="AA734" s="263" t="s">
        <v>4120</v>
      </c>
    </row>
    <row r="735" spans="1:27" x14ac:dyDescent="0.3">
      <c r="A735" s="263">
        <v>522956</v>
      </c>
      <c r="B735" s="268" t="s">
        <v>918</v>
      </c>
      <c r="C735" s="263" t="s">
        <v>4120</v>
      </c>
      <c r="D735" s="263" t="s">
        <v>4120</v>
      </c>
      <c r="E735" s="263" t="s">
        <v>4120</v>
      </c>
      <c r="F735" s="263" t="s">
        <v>4120</v>
      </c>
      <c r="G735" s="263" t="s">
        <v>4120</v>
      </c>
      <c r="H735" s="263" t="s">
        <v>4120</v>
      </c>
      <c r="I735" s="263" t="s">
        <v>4120</v>
      </c>
      <c r="J735" s="263" t="s">
        <v>4120</v>
      </c>
      <c r="K735" s="263" t="s">
        <v>4120</v>
      </c>
      <c r="L735" s="263" t="s">
        <v>4120</v>
      </c>
      <c r="M735" s="263" t="s">
        <v>4120</v>
      </c>
      <c r="N735" s="263" t="s">
        <v>4120</v>
      </c>
      <c r="O735" s="263" t="s">
        <v>4120</v>
      </c>
      <c r="P735" s="263" t="s">
        <v>4120</v>
      </c>
      <c r="Q735" s="263" t="s">
        <v>4120</v>
      </c>
      <c r="R735" s="263" t="s">
        <v>4120</v>
      </c>
      <c r="S735" s="263" t="s">
        <v>4120</v>
      </c>
      <c r="T735" s="263" t="s">
        <v>4120</v>
      </c>
      <c r="U735" s="263" t="s">
        <v>4120</v>
      </c>
      <c r="V735" s="263" t="s">
        <v>4120</v>
      </c>
      <c r="W735" s="263" t="s">
        <v>4120</v>
      </c>
      <c r="X735" s="263" t="s">
        <v>4120</v>
      </c>
      <c r="Y735" s="263" t="s">
        <v>4120</v>
      </c>
      <c r="Z735" s="263" t="s">
        <v>4120</v>
      </c>
      <c r="AA735" s="263" t="s">
        <v>4120</v>
      </c>
    </row>
    <row r="736" spans="1:27" x14ac:dyDescent="0.3">
      <c r="A736" s="263">
        <v>522959</v>
      </c>
      <c r="B736" s="268" t="s">
        <v>918</v>
      </c>
      <c r="C736" s="263" t="s">
        <v>4120</v>
      </c>
      <c r="D736" s="263" t="s">
        <v>4120</v>
      </c>
      <c r="E736" s="263" t="s">
        <v>4120</v>
      </c>
      <c r="F736" s="263" t="s">
        <v>4120</v>
      </c>
      <c r="G736" s="263" t="s">
        <v>4120</v>
      </c>
      <c r="H736" s="263" t="s">
        <v>4120</v>
      </c>
      <c r="I736" s="263" t="s">
        <v>4120</v>
      </c>
      <c r="J736" s="263" t="s">
        <v>4120</v>
      </c>
      <c r="K736" s="263" t="s">
        <v>4120</v>
      </c>
      <c r="L736" s="263" t="s">
        <v>4120</v>
      </c>
      <c r="M736" s="263" t="s">
        <v>4120</v>
      </c>
      <c r="N736" s="263" t="s">
        <v>4120</v>
      </c>
      <c r="O736" s="263" t="s">
        <v>4120</v>
      </c>
      <c r="P736" s="263" t="s">
        <v>4120</v>
      </c>
      <c r="Q736" s="263" t="s">
        <v>4120</v>
      </c>
      <c r="R736" s="263" t="s">
        <v>4120</v>
      </c>
      <c r="S736" s="263" t="s">
        <v>4120</v>
      </c>
      <c r="T736" s="263" t="s">
        <v>4120</v>
      </c>
      <c r="U736" s="263" t="s">
        <v>4120</v>
      </c>
      <c r="V736" s="263" t="s">
        <v>4120</v>
      </c>
      <c r="W736" s="263" t="s">
        <v>4120</v>
      </c>
      <c r="X736" s="263" t="s">
        <v>4120</v>
      </c>
      <c r="Y736" s="263" t="s">
        <v>4120</v>
      </c>
      <c r="Z736" s="263" t="s">
        <v>4120</v>
      </c>
      <c r="AA736" s="263" t="s">
        <v>4120</v>
      </c>
    </row>
    <row r="737" spans="1:27" x14ac:dyDescent="0.3">
      <c r="A737" s="263">
        <v>522965</v>
      </c>
      <c r="B737" s="268" t="s">
        <v>918</v>
      </c>
      <c r="C737" s="263" t="s">
        <v>4120</v>
      </c>
      <c r="D737" s="263" t="s">
        <v>4120</v>
      </c>
      <c r="E737" s="263" t="s">
        <v>4120</v>
      </c>
      <c r="F737" s="263" t="s">
        <v>4120</v>
      </c>
      <c r="G737" s="263" t="s">
        <v>4120</v>
      </c>
      <c r="H737" s="263" t="s">
        <v>4120</v>
      </c>
      <c r="I737" s="263" t="s">
        <v>4120</v>
      </c>
      <c r="J737" s="263" t="s">
        <v>4120</v>
      </c>
      <c r="K737" s="263" t="s">
        <v>4120</v>
      </c>
      <c r="L737" s="263" t="s">
        <v>4120</v>
      </c>
      <c r="M737" s="263" t="s">
        <v>4120</v>
      </c>
      <c r="N737" s="263" t="s">
        <v>4120</v>
      </c>
      <c r="O737" s="263" t="s">
        <v>4120</v>
      </c>
      <c r="P737" s="263" t="s">
        <v>4120</v>
      </c>
      <c r="Q737" s="263" t="s">
        <v>4120</v>
      </c>
      <c r="R737" s="263" t="s">
        <v>4120</v>
      </c>
      <c r="S737" s="263" t="s">
        <v>4120</v>
      </c>
      <c r="T737" s="263" t="s">
        <v>4120</v>
      </c>
      <c r="U737" s="263" t="s">
        <v>4120</v>
      </c>
      <c r="V737" s="263" t="s">
        <v>4120</v>
      </c>
      <c r="W737" s="263" t="s">
        <v>4120</v>
      </c>
      <c r="X737" s="263" t="s">
        <v>4120</v>
      </c>
      <c r="Y737" s="263" t="s">
        <v>4120</v>
      </c>
      <c r="Z737" s="263" t="s">
        <v>4120</v>
      </c>
      <c r="AA737" s="263" t="s">
        <v>4120</v>
      </c>
    </row>
    <row r="738" spans="1:27" x14ac:dyDescent="0.3">
      <c r="A738" s="263">
        <v>522986</v>
      </c>
      <c r="B738" s="268" t="s">
        <v>918</v>
      </c>
      <c r="C738" s="263" t="s">
        <v>4120</v>
      </c>
      <c r="D738" s="263" t="s">
        <v>4120</v>
      </c>
      <c r="E738" s="263" t="s">
        <v>4120</v>
      </c>
      <c r="F738" s="263" t="s">
        <v>4120</v>
      </c>
      <c r="G738" s="263" t="s">
        <v>4120</v>
      </c>
      <c r="H738" s="263" t="s">
        <v>4120</v>
      </c>
      <c r="I738" s="263" t="s">
        <v>4120</v>
      </c>
      <c r="J738" s="263" t="s">
        <v>4120</v>
      </c>
      <c r="K738" s="263" t="s">
        <v>4120</v>
      </c>
      <c r="L738" s="263" t="s">
        <v>4120</v>
      </c>
      <c r="M738" s="263" t="s">
        <v>4120</v>
      </c>
      <c r="N738" s="263" t="s">
        <v>4120</v>
      </c>
      <c r="O738" s="263" t="s">
        <v>4120</v>
      </c>
      <c r="P738" s="263" t="s">
        <v>4120</v>
      </c>
      <c r="Q738" s="263" t="s">
        <v>4120</v>
      </c>
      <c r="R738" s="263" t="s">
        <v>4120</v>
      </c>
      <c r="S738" s="263" t="s">
        <v>4120</v>
      </c>
      <c r="T738" s="263" t="s">
        <v>4120</v>
      </c>
      <c r="U738" s="263" t="s">
        <v>4120</v>
      </c>
      <c r="V738" s="263" t="s">
        <v>4120</v>
      </c>
      <c r="W738" s="263" t="s">
        <v>4120</v>
      </c>
      <c r="X738" s="263" t="s">
        <v>4120</v>
      </c>
      <c r="Y738" s="263" t="s">
        <v>4120</v>
      </c>
      <c r="Z738" s="263" t="s">
        <v>4120</v>
      </c>
      <c r="AA738" s="263" t="s">
        <v>4120</v>
      </c>
    </row>
    <row r="739" spans="1:27" x14ac:dyDescent="0.3">
      <c r="A739" s="263">
        <v>523008</v>
      </c>
      <c r="B739" s="268" t="s">
        <v>918</v>
      </c>
      <c r="C739" s="263" t="s">
        <v>4120</v>
      </c>
      <c r="D739" s="263" t="s">
        <v>4120</v>
      </c>
      <c r="E739" s="263" t="s">
        <v>4120</v>
      </c>
      <c r="F739" s="263" t="s">
        <v>4120</v>
      </c>
      <c r="G739" s="263" t="s">
        <v>4120</v>
      </c>
      <c r="H739" s="263" t="s">
        <v>4120</v>
      </c>
      <c r="I739" s="263" t="s">
        <v>4120</v>
      </c>
      <c r="J739" s="263" t="s">
        <v>4120</v>
      </c>
      <c r="K739" s="263" t="s">
        <v>4120</v>
      </c>
      <c r="L739" s="263" t="s">
        <v>4120</v>
      </c>
      <c r="M739" s="263" t="s">
        <v>4120</v>
      </c>
      <c r="N739" s="263" t="s">
        <v>4120</v>
      </c>
      <c r="O739" s="263" t="s">
        <v>4120</v>
      </c>
      <c r="P739" s="263" t="s">
        <v>4120</v>
      </c>
      <c r="Q739" s="263" t="s">
        <v>4120</v>
      </c>
      <c r="R739" s="263" t="s">
        <v>4120</v>
      </c>
      <c r="S739" s="263" t="s">
        <v>4120</v>
      </c>
      <c r="T739" s="263" t="s">
        <v>4120</v>
      </c>
      <c r="U739" s="263" t="s">
        <v>4120</v>
      </c>
      <c r="V739" s="263" t="s">
        <v>4120</v>
      </c>
      <c r="W739" s="263" t="s">
        <v>4120</v>
      </c>
      <c r="X739" s="263" t="s">
        <v>4120</v>
      </c>
      <c r="Y739" s="263" t="s">
        <v>4120</v>
      </c>
      <c r="Z739" s="263" t="s">
        <v>4120</v>
      </c>
      <c r="AA739" s="263" t="s">
        <v>4120</v>
      </c>
    </row>
    <row r="740" spans="1:27" x14ac:dyDescent="0.3">
      <c r="A740" s="263">
        <v>523012</v>
      </c>
      <c r="B740" s="268" t="s">
        <v>918</v>
      </c>
      <c r="C740" s="263" t="s">
        <v>4120</v>
      </c>
      <c r="D740" s="263" t="s">
        <v>4120</v>
      </c>
      <c r="E740" s="263" t="s">
        <v>4120</v>
      </c>
      <c r="F740" s="263" t="s">
        <v>4120</v>
      </c>
      <c r="G740" s="263" t="s">
        <v>4120</v>
      </c>
      <c r="H740" s="263" t="s">
        <v>4120</v>
      </c>
      <c r="I740" s="263" t="s">
        <v>4120</v>
      </c>
      <c r="J740" s="263" t="s">
        <v>4120</v>
      </c>
      <c r="K740" s="263" t="s">
        <v>4120</v>
      </c>
      <c r="L740" s="263" t="s">
        <v>4120</v>
      </c>
      <c r="M740" s="263" t="s">
        <v>4120</v>
      </c>
      <c r="N740" s="263" t="s">
        <v>4120</v>
      </c>
      <c r="O740" s="263" t="s">
        <v>4120</v>
      </c>
      <c r="P740" s="263" t="s">
        <v>4120</v>
      </c>
      <c r="Q740" s="263" t="s">
        <v>4120</v>
      </c>
      <c r="R740" s="263" t="s">
        <v>4120</v>
      </c>
      <c r="S740" s="263" t="s">
        <v>4120</v>
      </c>
      <c r="T740" s="263" t="s">
        <v>4120</v>
      </c>
      <c r="U740" s="263" t="s">
        <v>4120</v>
      </c>
      <c r="V740" s="263" t="s">
        <v>4120</v>
      </c>
      <c r="W740" s="263" t="s">
        <v>4120</v>
      </c>
      <c r="X740" s="263" t="s">
        <v>4120</v>
      </c>
      <c r="Y740" s="263" t="s">
        <v>4120</v>
      </c>
      <c r="Z740" s="263" t="s">
        <v>4120</v>
      </c>
      <c r="AA740" s="263" t="s">
        <v>4120</v>
      </c>
    </row>
    <row r="741" spans="1:27" x14ac:dyDescent="0.3">
      <c r="A741" s="263">
        <v>523013</v>
      </c>
      <c r="B741" s="268" t="s">
        <v>918</v>
      </c>
      <c r="C741" s="263" t="s">
        <v>4120</v>
      </c>
      <c r="D741" s="263" t="s">
        <v>4120</v>
      </c>
      <c r="E741" s="263" t="s">
        <v>4120</v>
      </c>
      <c r="F741" s="263" t="s">
        <v>4120</v>
      </c>
      <c r="G741" s="263" t="s">
        <v>4120</v>
      </c>
      <c r="H741" s="263" t="s">
        <v>4120</v>
      </c>
      <c r="I741" s="263" t="s">
        <v>4120</v>
      </c>
      <c r="J741" s="263" t="s">
        <v>4120</v>
      </c>
      <c r="K741" s="263" t="s">
        <v>4120</v>
      </c>
      <c r="L741" s="263" t="s">
        <v>4120</v>
      </c>
      <c r="M741" s="263" t="s">
        <v>4120</v>
      </c>
      <c r="N741" s="263" t="s">
        <v>4120</v>
      </c>
      <c r="O741" s="263" t="s">
        <v>4120</v>
      </c>
      <c r="P741" s="263" t="s">
        <v>4120</v>
      </c>
      <c r="Q741" s="263" t="s">
        <v>4120</v>
      </c>
      <c r="R741" s="263" t="s">
        <v>4120</v>
      </c>
      <c r="S741" s="263" t="s">
        <v>4120</v>
      </c>
      <c r="T741" s="263" t="s">
        <v>4120</v>
      </c>
      <c r="U741" s="263" t="s">
        <v>4120</v>
      </c>
      <c r="V741" s="263" t="s">
        <v>4120</v>
      </c>
      <c r="W741" s="263" t="s">
        <v>4120</v>
      </c>
      <c r="X741" s="263" t="s">
        <v>4120</v>
      </c>
      <c r="Y741" s="263" t="s">
        <v>4120</v>
      </c>
      <c r="Z741" s="263" t="s">
        <v>4120</v>
      </c>
      <c r="AA741" s="263" t="s">
        <v>4120</v>
      </c>
    </row>
    <row r="742" spans="1:27" x14ac:dyDescent="0.3">
      <c r="A742" s="263">
        <v>523015</v>
      </c>
      <c r="B742" s="268" t="s">
        <v>918</v>
      </c>
      <c r="C742" s="263" t="s">
        <v>4120</v>
      </c>
      <c r="D742" s="263" t="s">
        <v>4120</v>
      </c>
      <c r="E742" s="263" t="s">
        <v>4120</v>
      </c>
      <c r="F742" s="263" t="s">
        <v>4120</v>
      </c>
      <c r="G742" s="263" t="s">
        <v>4120</v>
      </c>
      <c r="H742" s="263" t="s">
        <v>4120</v>
      </c>
      <c r="I742" s="263" t="s">
        <v>4120</v>
      </c>
      <c r="J742" s="263" t="s">
        <v>4120</v>
      </c>
      <c r="K742" s="263" t="s">
        <v>4120</v>
      </c>
      <c r="L742" s="263" t="s">
        <v>4120</v>
      </c>
      <c r="M742" s="263" t="s">
        <v>4120</v>
      </c>
      <c r="N742" s="263" t="s">
        <v>4120</v>
      </c>
      <c r="O742" s="263" t="s">
        <v>4120</v>
      </c>
      <c r="P742" s="263" t="s">
        <v>4120</v>
      </c>
      <c r="Q742" s="263" t="s">
        <v>4120</v>
      </c>
      <c r="R742" s="263" t="s">
        <v>4120</v>
      </c>
      <c r="S742" s="263" t="s">
        <v>4120</v>
      </c>
      <c r="T742" s="263" t="s">
        <v>4120</v>
      </c>
      <c r="U742" s="263" t="s">
        <v>4120</v>
      </c>
      <c r="V742" s="263" t="s">
        <v>4120</v>
      </c>
      <c r="W742" s="263" t="s">
        <v>4120</v>
      </c>
      <c r="X742" s="263" t="s">
        <v>4120</v>
      </c>
      <c r="Y742" s="263" t="s">
        <v>4120</v>
      </c>
      <c r="Z742" s="263" t="s">
        <v>4120</v>
      </c>
      <c r="AA742" s="263" t="s">
        <v>4120</v>
      </c>
    </row>
    <row r="743" spans="1:27" x14ac:dyDescent="0.3">
      <c r="A743" s="263">
        <v>523023</v>
      </c>
      <c r="B743" s="268" t="s">
        <v>918</v>
      </c>
      <c r="C743" s="263" t="s">
        <v>4120</v>
      </c>
      <c r="D743" s="263" t="s">
        <v>4120</v>
      </c>
      <c r="E743" s="263" t="s">
        <v>4120</v>
      </c>
      <c r="F743" s="263" t="s">
        <v>4120</v>
      </c>
      <c r="G743" s="263" t="s">
        <v>4120</v>
      </c>
      <c r="H743" s="263" t="s">
        <v>4120</v>
      </c>
      <c r="I743" s="263" t="s">
        <v>4120</v>
      </c>
      <c r="J743" s="263" t="s">
        <v>4120</v>
      </c>
      <c r="K743" s="263" t="s">
        <v>4120</v>
      </c>
      <c r="L743" s="263" t="s">
        <v>4120</v>
      </c>
      <c r="M743" s="263" t="s">
        <v>4120</v>
      </c>
      <c r="N743" s="263" t="s">
        <v>4120</v>
      </c>
      <c r="O743" s="263" t="s">
        <v>4120</v>
      </c>
      <c r="P743" s="263" t="s">
        <v>4120</v>
      </c>
      <c r="Q743" s="263" t="s">
        <v>4120</v>
      </c>
      <c r="R743" s="263" t="s">
        <v>4120</v>
      </c>
      <c r="S743" s="263" t="s">
        <v>4120</v>
      </c>
      <c r="T743" s="263" t="s">
        <v>4120</v>
      </c>
      <c r="U743" s="263" t="s">
        <v>4120</v>
      </c>
      <c r="V743" s="263" t="s">
        <v>4120</v>
      </c>
      <c r="W743" s="263" t="s">
        <v>4120</v>
      </c>
      <c r="X743" s="263" t="s">
        <v>4120</v>
      </c>
      <c r="Y743" s="263" t="s">
        <v>4120</v>
      </c>
      <c r="Z743" s="263" t="s">
        <v>4120</v>
      </c>
      <c r="AA743" s="263" t="s">
        <v>4120</v>
      </c>
    </row>
    <row r="744" spans="1:27" x14ac:dyDescent="0.3">
      <c r="A744" s="263">
        <v>523043</v>
      </c>
      <c r="B744" s="268" t="s">
        <v>918</v>
      </c>
      <c r="C744" s="263" t="s">
        <v>4120</v>
      </c>
      <c r="D744" s="263" t="s">
        <v>4120</v>
      </c>
      <c r="E744" s="263" t="s">
        <v>4120</v>
      </c>
      <c r="F744" s="263" t="s">
        <v>4120</v>
      </c>
      <c r="G744" s="263" t="s">
        <v>4120</v>
      </c>
      <c r="H744" s="263" t="s">
        <v>4120</v>
      </c>
      <c r="I744" s="263" t="s">
        <v>4120</v>
      </c>
      <c r="J744" s="263" t="s">
        <v>4120</v>
      </c>
      <c r="K744" s="263" t="s">
        <v>4120</v>
      </c>
      <c r="L744" s="263" t="s">
        <v>4120</v>
      </c>
      <c r="M744" s="263" t="s">
        <v>4120</v>
      </c>
      <c r="N744" s="263" t="s">
        <v>4120</v>
      </c>
      <c r="O744" s="263" t="s">
        <v>4120</v>
      </c>
      <c r="P744" s="263" t="s">
        <v>4120</v>
      </c>
      <c r="Q744" s="263" t="s">
        <v>4120</v>
      </c>
      <c r="R744" s="263" t="s">
        <v>4120</v>
      </c>
      <c r="S744" s="263" t="s">
        <v>4120</v>
      </c>
      <c r="T744" s="263" t="s">
        <v>4120</v>
      </c>
      <c r="U744" s="263" t="s">
        <v>4120</v>
      </c>
      <c r="V744" s="263" t="s">
        <v>4120</v>
      </c>
      <c r="W744" s="263" t="s">
        <v>4120</v>
      </c>
      <c r="X744" s="263" t="s">
        <v>4120</v>
      </c>
      <c r="Y744" s="263" t="s">
        <v>4120</v>
      </c>
      <c r="Z744" s="263" t="s">
        <v>4120</v>
      </c>
      <c r="AA744" s="263" t="s">
        <v>4120</v>
      </c>
    </row>
    <row r="745" spans="1:27" x14ac:dyDescent="0.3">
      <c r="A745" s="263">
        <v>523046</v>
      </c>
      <c r="B745" s="268" t="s">
        <v>918</v>
      </c>
      <c r="C745" s="263" t="s">
        <v>4120</v>
      </c>
      <c r="D745" s="263" t="s">
        <v>4120</v>
      </c>
      <c r="E745" s="263" t="s">
        <v>4120</v>
      </c>
      <c r="F745" s="263" t="s">
        <v>4120</v>
      </c>
      <c r="G745" s="263" t="s">
        <v>4120</v>
      </c>
      <c r="H745" s="263" t="s">
        <v>4120</v>
      </c>
      <c r="I745" s="263" t="s">
        <v>4120</v>
      </c>
      <c r="J745" s="263" t="s">
        <v>4120</v>
      </c>
      <c r="K745" s="263" t="s">
        <v>4120</v>
      </c>
      <c r="L745" s="263" t="s">
        <v>4120</v>
      </c>
      <c r="M745" s="263" t="s">
        <v>4120</v>
      </c>
      <c r="N745" s="263" t="s">
        <v>4120</v>
      </c>
      <c r="O745" s="263" t="s">
        <v>4120</v>
      </c>
      <c r="P745" s="263" t="s">
        <v>4120</v>
      </c>
      <c r="Q745" s="263" t="s">
        <v>4120</v>
      </c>
      <c r="R745" s="263" t="s">
        <v>4120</v>
      </c>
      <c r="S745" s="263" t="s">
        <v>4120</v>
      </c>
      <c r="T745" s="263" t="s">
        <v>4120</v>
      </c>
      <c r="U745" s="263" t="s">
        <v>4120</v>
      </c>
      <c r="V745" s="263" t="s">
        <v>4120</v>
      </c>
      <c r="W745" s="263" t="s">
        <v>4120</v>
      </c>
      <c r="X745" s="263" t="s">
        <v>4120</v>
      </c>
      <c r="Y745" s="263" t="s">
        <v>4120</v>
      </c>
      <c r="Z745" s="263" t="s">
        <v>4120</v>
      </c>
      <c r="AA745" s="263" t="s">
        <v>4120</v>
      </c>
    </row>
    <row r="746" spans="1:27" x14ac:dyDescent="0.3">
      <c r="A746" s="263">
        <v>523047</v>
      </c>
      <c r="B746" s="268" t="s">
        <v>918</v>
      </c>
      <c r="C746" s="263" t="s">
        <v>4120</v>
      </c>
      <c r="D746" s="263" t="s">
        <v>4120</v>
      </c>
      <c r="E746" s="263" t="s">
        <v>4120</v>
      </c>
      <c r="F746" s="263" t="s">
        <v>4120</v>
      </c>
      <c r="G746" s="263" t="s">
        <v>4120</v>
      </c>
      <c r="H746" s="263" t="s">
        <v>4120</v>
      </c>
      <c r="I746" s="263" t="s">
        <v>4120</v>
      </c>
      <c r="J746" s="263" t="s">
        <v>4120</v>
      </c>
      <c r="K746" s="263" t="s">
        <v>4120</v>
      </c>
      <c r="L746" s="263" t="s">
        <v>4120</v>
      </c>
      <c r="M746" s="263" t="s">
        <v>4120</v>
      </c>
      <c r="N746" s="263" t="s">
        <v>4120</v>
      </c>
      <c r="O746" s="263" t="s">
        <v>4120</v>
      </c>
      <c r="P746" s="263" t="s">
        <v>4120</v>
      </c>
      <c r="Q746" s="263" t="s">
        <v>4120</v>
      </c>
      <c r="R746" s="263" t="s">
        <v>4120</v>
      </c>
      <c r="S746" s="263" t="s">
        <v>4120</v>
      </c>
      <c r="T746" s="263" t="s">
        <v>4120</v>
      </c>
      <c r="U746" s="263" t="s">
        <v>4120</v>
      </c>
      <c r="V746" s="263" t="s">
        <v>4120</v>
      </c>
      <c r="W746" s="263" t="s">
        <v>4120</v>
      </c>
      <c r="X746" s="263" t="s">
        <v>4120</v>
      </c>
      <c r="Y746" s="263" t="s">
        <v>4120</v>
      </c>
      <c r="Z746" s="263" t="s">
        <v>4120</v>
      </c>
      <c r="AA746" s="263" t="s">
        <v>4120</v>
      </c>
    </row>
    <row r="747" spans="1:27" x14ac:dyDescent="0.3">
      <c r="A747" s="263">
        <v>523055</v>
      </c>
      <c r="B747" s="268" t="s">
        <v>918</v>
      </c>
      <c r="C747" s="263" t="s">
        <v>4120</v>
      </c>
      <c r="D747" s="263" t="s">
        <v>4120</v>
      </c>
      <c r="E747" s="263" t="s">
        <v>4120</v>
      </c>
      <c r="F747" s="263" t="s">
        <v>4120</v>
      </c>
      <c r="G747" s="263" t="s">
        <v>4120</v>
      </c>
      <c r="H747" s="263" t="s">
        <v>4120</v>
      </c>
      <c r="I747" s="263" t="s">
        <v>4120</v>
      </c>
      <c r="J747" s="263" t="s">
        <v>4120</v>
      </c>
      <c r="K747" s="263" t="s">
        <v>4120</v>
      </c>
      <c r="L747" s="263" t="s">
        <v>4120</v>
      </c>
      <c r="M747" s="263" t="s">
        <v>4120</v>
      </c>
      <c r="N747" s="263" t="s">
        <v>4120</v>
      </c>
      <c r="O747" s="263" t="s">
        <v>4120</v>
      </c>
      <c r="P747" s="263" t="s">
        <v>4120</v>
      </c>
      <c r="Q747" s="263" t="s">
        <v>4120</v>
      </c>
      <c r="R747" s="263" t="s">
        <v>4120</v>
      </c>
      <c r="S747" s="263" t="s">
        <v>4120</v>
      </c>
      <c r="T747" s="263" t="s">
        <v>4120</v>
      </c>
      <c r="U747" s="263" t="s">
        <v>4120</v>
      </c>
      <c r="V747" s="263" t="s">
        <v>4120</v>
      </c>
      <c r="W747" s="263" t="s">
        <v>4120</v>
      </c>
      <c r="X747" s="263" t="s">
        <v>4120</v>
      </c>
      <c r="Y747" s="263" t="s">
        <v>4120</v>
      </c>
      <c r="Z747" s="263" t="s">
        <v>4120</v>
      </c>
      <c r="AA747" s="263" t="s">
        <v>4120</v>
      </c>
    </row>
    <row r="748" spans="1:27" x14ac:dyDescent="0.3">
      <c r="A748" s="263">
        <v>523058</v>
      </c>
      <c r="B748" s="268" t="s">
        <v>918</v>
      </c>
      <c r="C748" s="263" t="s">
        <v>4120</v>
      </c>
      <c r="D748" s="263" t="s">
        <v>4120</v>
      </c>
      <c r="E748" s="263" t="s">
        <v>4120</v>
      </c>
      <c r="F748" s="263" t="s">
        <v>4120</v>
      </c>
      <c r="G748" s="263" t="s">
        <v>4120</v>
      </c>
      <c r="H748" s="263" t="s">
        <v>4120</v>
      </c>
      <c r="I748" s="263" t="s">
        <v>4120</v>
      </c>
      <c r="J748" s="263" t="s">
        <v>4120</v>
      </c>
      <c r="K748" s="263" t="s">
        <v>4120</v>
      </c>
      <c r="L748" s="263" t="s">
        <v>4120</v>
      </c>
      <c r="M748" s="263" t="s">
        <v>4120</v>
      </c>
      <c r="N748" s="263" t="s">
        <v>4120</v>
      </c>
      <c r="O748" s="263" t="s">
        <v>4120</v>
      </c>
      <c r="P748" s="263" t="s">
        <v>4120</v>
      </c>
      <c r="Q748" s="263" t="s">
        <v>4120</v>
      </c>
      <c r="R748" s="263" t="s">
        <v>4120</v>
      </c>
      <c r="S748" s="263" t="s">
        <v>4120</v>
      </c>
      <c r="T748" s="263" t="s">
        <v>4120</v>
      </c>
      <c r="U748" s="263" t="s">
        <v>4120</v>
      </c>
      <c r="V748" s="263" t="s">
        <v>4120</v>
      </c>
      <c r="W748" s="263" t="s">
        <v>4120</v>
      </c>
      <c r="X748" s="263" t="s">
        <v>4120</v>
      </c>
      <c r="Y748" s="263" t="s">
        <v>4120</v>
      </c>
      <c r="Z748" s="263" t="s">
        <v>4120</v>
      </c>
      <c r="AA748" s="263" t="s">
        <v>4120</v>
      </c>
    </row>
    <row r="749" spans="1:27" x14ac:dyDescent="0.3">
      <c r="A749" s="263">
        <v>523059</v>
      </c>
      <c r="B749" s="268" t="s">
        <v>918</v>
      </c>
      <c r="C749" s="263" t="s">
        <v>4120</v>
      </c>
      <c r="D749" s="263" t="s">
        <v>4120</v>
      </c>
      <c r="E749" s="263" t="s">
        <v>4120</v>
      </c>
      <c r="F749" s="263" t="s">
        <v>4120</v>
      </c>
      <c r="G749" s="263" t="s">
        <v>4120</v>
      </c>
      <c r="H749" s="263" t="s">
        <v>4120</v>
      </c>
      <c r="I749" s="263" t="s">
        <v>4120</v>
      </c>
      <c r="J749" s="263" t="s">
        <v>4120</v>
      </c>
      <c r="K749" s="263" t="s">
        <v>4120</v>
      </c>
      <c r="L749" s="263" t="s">
        <v>4120</v>
      </c>
      <c r="M749" s="263" t="s">
        <v>4120</v>
      </c>
      <c r="N749" s="263" t="s">
        <v>4120</v>
      </c>
      <c r="O749" s="263" t="s">
        <v>4120</v>
      </c>
      <c r="P749" s="263" t="s">
        <v>4120</v>
      </c>
      <c r="Q749" s="263" t="s">
        <v>4120</v>
      </c>
      <c r="R749" s="263" t="s">
        <v>4120</v>
      </c>
      <c r="S749" s="263" t="s">
        <v>4120</v>
      </c>
      <c r="T749" s="263" t="s">
        <v>4120</v>
      </c>
      <c r="U749" s="263" t="s">
        <v>4120</v>
      </c>
      <c r="V749" s="263" t="s">
        <v>4120</v>
      </c>
      <c r="W749" s="263" t="s">
        <v>4120</v>
      </c>
      <c r="X749" s="263" t="s">
        <v>4120</v>
      </c>
      <c r="Y749" s="263" t="s">
        <v>4120</v>
      </c>
      <c r="Z749" s="263" t="s">
        <v>4120</v>
      </c>
      <c r="AA749" s="263" t="s">
        <v>4120</v>
      </c>
    </row>
    <row r="750" spans="1:27" x14ac:dyDescent="0.3">
      <c r="A750" s="263">
        <v>523061</v>
      </c>
      <c r="B750" s="268" t="s">
        <v>918</v>
      </c>
      <c r="C750" s="263" t="s">
        <v>4120</v>
      </c>
      <c r="D750" s="263" t="s">
        <v>4120</v>
      </c>
      <c r="E750" s="263" t="s">
        <v>4120</v>
      </c>
      <c r="F750" s="263" t="s">
        <v>4120</v>
      </c>
      <c r="G750" s="263" t="s">
        <v>4120</v>
      </c>
      <c r="H750" s="263" t="s">
        <v>4120</v>
      </c>
      <c r="I750" s="263" t="s">
        <v>4120</v>
      </c>
      <c r="J750" s="263" t="s">
        <v>4120</v>
      </c>
      <c r="K750" s="263" t="s">
        <v>4120</v>
      </c>
      <c r="L750" s="263" t="s">
        <v>4120</v>
      </c>
      <c r="M750" s="263" t="s">
        <v>4120</v>
      </c>
      <c r="N750" s="263" t="s">
        <v>4120</v>
      </c>
      <c r="O750" s="263" t="s">
        <v>4120</v>
      </c>
      <c r="P750" s="263" t="s">
        <v>4120</v>
      </c>
      <c r="Q750" s="263" t="s">
        <v>4120</v>
      </c>
      <c r="R750" s="263" t="s">
        <v>4120</v>
      </c>
      <c r="S750" s="263" t="s">
        <v>4120</v>
      </c>
      <c r="T750" s="263" t="s">
        <v>4120</v>
      </c>
      <c r="U750" s="263" t="s">
        <v>4120</v>
      </c>
      <c r="V750" s="263" t="s">
        <v>4120</v>
      </c>
      <c r="W750" s="263" t="s">
        <v>4120</v>
      </c>
      <c r="X750" s="263" t="s">
        <v>4120</v>
      </c>
      <c r="Y750" s="263" t="s">
        <v>4120</v>
      </c>
      <c r="Z750" s="263" t="s">
        <v>4120</v>
      </c>
      <c r="AA750" s="263" t="s">
        <v>4120</v>
      </c>
    </row>
    <row r="751" spans="1:27" x14ac:dyDescent="0.3">
      <c r="A751" s="263">
        <v>523063</v>
      </c>
      <c r="B751" s="268" t="s">
        <v>918</v>
      </c>
      <c r="C751" s="263" t="s">
        <v>4120</v>
      </c>
      <c r="D751" s="263" t="s">
        <v>4120</v>
      </c>
      <c r="E751" s="263" t="s">
        <v>4120</v>
      </c>
      <c r="F751" s="263" t="s">
        <v>4120</v>
      </c>
      <c r="G751" s="263" t="s">
        <v>4120</v>
      </c>
      <c r="H751" s="263" t="s">
        <v>4120</v>
      </c>
      <c r="I751" s="263" t="s">
        <v>4120</v>
      </c>
      <c r="J751" s="263" t="s">
        <v>4120</v>
      </c>
      <c r="K751" s="263" t="s">
        <v>4120</v>
      </c>
      <c r="L751" s="263" t="s">
        <v>4120</v>
      </c>
      <c r="M751" s="263" t="s">
        <v>4120</v>
      </c>
      <c r="N751" s="263" t="s">
        <v>4120</v>
      </c>
      <c r="O751" s="263" t="s">
        <v>4120</v>
      </c>
      <c r="P751" s="263" t="s">
        <v>4120</v>
      </c>
      <c r="Q751" s="263" t="s">
        <v>4120</v>
      </c>
      <c r="R751" s="263" t="s">
        <v>4120</v>
      </c>
      <c r="S751" s="263" t="s">
        <v>4120</v>
      </c>
      <c r="T751" s="263" t="s">
        <v>4120</v>
      </c>
      <c r="U751" s="263" t="s">
        <v>4120</v>
      </c>
      <c r="V751" s="263" t="s">
        <v>4120</v>
      </c>
      <c r="W751" s="263" t="s">
        <v>4120</v>
      </c>
      <c r="X751" s="263" t="s">
        <v>4120</v>
      </c>
      <c r="Y751" s="263" t="s">
        <v>4120</v>
      </c>
      <c r="Z751" s="263" t="s">
        <v>4120</v>
      </c>
      <c r="AA751" s="263" t="s">
        <v>4120</v>
      </c>
    </row>
    <row r="752" spans="1:27" x14ac:dyDescent="0.3">
      <c r="A752" s="263">
        <v>523089</v>
      </c>
      <c r="B752" s="268" t="s">
        <v>918</v>
      </c>
      <c r="C752" s="263" t="s">
        <v>4120</v>
      </c>
      <c r="D752" s="263" t="s">
        <v>4120</v>
      </c>
      <c r="E752" s="263" t="s">
        <v>4120</v>
      </c>
      <c r="F752" s="263" t="s">
        <v>4120</v>
      </c>
      <c r="G752" s="263" t="s">
        <v>4120</v>
      </c>
      <c r="H752" s="263" t="s">
        <v>4120</v>
      </c>
      <c r="I752" s="263" t="s">
        <v>4120</v>
      </c>
      <c r="J752" s="263" t="s">
        <v>4120</v>
      </c>
      <c r="K752" s="263" t="s">
        <v>4120</v>
      </c>
      <c r="L752" s="263" t="s">
        <v>4120</v>
      </c>
      <c r="M752" s="263" t="s">
        <v>4120</v>
      </c>
      <c r="N752" s="263" t="s">
        <v>4120</v>
      </c>
      <c r="O752" s="263" t="s">
        <v>4120</v>
      </c>
      <c r="P752" s="263" t="s">
        <v>4120</v>
      </c>
      <c r="Q752" s="263" t="s">
        <v>4120</v>
      </c>
      <c r="R752" s="263" t="s">
        <v>4120</v>
      </c>
      <c r="S752" s="263" t="s">
        <v>4120</v>
      </c>
      <c r="T752" s="263" t="s">
        <v>4120</v>
      </c>
      <c r="U752" s="263" t="s">
        <v>4120</v>
      </c>
      <c r="V752" s="263" t="s">
        <v>4120</v>
      </c>
      <c r="W752" s="263" t="s">
        <v>4120</v>
      </c>
      <c r="X752" s="263" t="s">
        <v>4120</v>
      </c>
      <c r="Y752" s="263" t="s">
        <v>4120</v>
      </c>
      <c r="Z752" s="263" t="s">
        <v>4120</v>
      </c>
      <c r="AA752" s="263" t="s">
        <v>4120</v>
      </c>
    </row>
    <row r="753" spans="1:27" x14ac:dyDescent="0.3">
      <c r="A753" s="263">
        <v>523097</v>
      </c>
      <c r="B753" s="268" t="s">
        <v>918</v>
      </c>
      <c r="C753" s="263" t="s">
        <v>4120</v>
      </c>
      <c r="D753" s="263" t="s">
        <v>4120</v>
      </c>
      <c r="E753" s="263" t="s">
        <v>4120</v>
      </c>
      <c r="F753" s="263" t="s">
        <v>4120</v>
      </c>
      <c r="G753" s="263" t="s">
        <v>4120</v>
      </c>
      <c r="H753" s="263" t="s">
        <v>4120</v>
      </c>
      <c r="I753" s="263" t="s">
        <v>4120</v>
      </c>
      <c r="J753" s="263" t="s">
        <v>4120</v>
      </c>
      <c r="K753" s="263" t="s">
        <v>4120</v>
      </c>
      <c r="L753" s="263" t="s">
        <v>4120</v>
      </c>
      <c r="M753" s="263" t="s">
        <v>4120</v>
      </c>
      <c r="N753" s="263" t="s">
        <v>4120</v>
      </c>
      <c r="O753" s="263" t="s">
        <v>4120</v>
      </c>
      <c r="P753" s="263" t="s">
        <v>4120</v>
      </c>
      <c r="Q753" s="263" t="s">
        <v>4120</v>
      </c>
      <c r="R753" s="263" t="s">
        <v>4120</v>
      </c>
      <c r="S753" s="263" t="s">
        <v>4120</v>
      </c>
      <c r="T753" s="263" t="s">
        <v>4120</v>
      </c>
      <c r="U753" s="263" t="s">
        <v>4120</v>
      </c>
      <c r="V753" s="263" t="s">
        <v>4120</v>
      </c>
      <c r="W753" s="263" t="s">
        <v>4120</v>
      </c>
      <c r="X753" s="263" t="s">
        <v>4120</v>
      </c>
      <c r="Y753" s="263" t="s">
        <v>4120</v>
      </c>
      <c r="Z753" s="263" t="s">
        <v>4120</v>
      </c>
      <c r="AA753" s="263" t="s">
        <v>4120</v>
      </c>
    </row>
    <row r="754" spans="1:27" x14ac:dyDescent="0.3">
      <c r="A754" s="263">
        <v>523112</v>
      </c>
      <c r="B754" s="268" t="s">
        <v>918</v>
      </c>
      <c r="C754" s="263" t="s">
        <v>4120</v>
      </c>
      <c r="D754" s="263" t="s">
        <v>4120</v>
      </c>
      <c r="E754" s="263" t="s">
        <v>4120</v>
      </c>
      <c r="F754" s="263" t="s">
        <v>4120</v>
      </c>
      <c r="G754" s="263" t="s">
        <v>4120</v>
      </c>
      <c r="H754" s="263" t="s">
        <v>4120</v>
      </c>
      <c r="I754" s="263" t="s">
        <v>4120</v>
      </c>
      <c r="J754" s="263" t="s">
        <v>4120</v>
      </c>
      <c r="K754" s="263" t="s">
        <v>4120</v>
      </c>
      <c r="L754" s="263" t="s">
        <v>4120</v>
      </c>
      <c r="M754" s="263" t="s">
        <v>4120</v>
      </c>
      <c r="N754" s="263" t="s">
        <v>4120</v>
      </c>
      <c r="O754" s="263" t="s">
        <v>4120</v>
      </c>
      <c r="P754" s="263" t="s">
        <v>4120</v>
      </c>
      <c r="Q754" s="263" t="s">
        <v>4120</v>
      </c>
      <c r="R754" s="263" t="s">
        <v>4120</v>
      </c>
      <c r="S754" s="263" t="s">
        <v>4120</v>
      </c>
      <c r="T754" s="263" t="s">
        <v>4120</v>
      </c>
      <c r="U754" s="263" t="s">
        <v>4120</v>
      </c>
      <c r="V754" s="263" t="s">
        <v>4120</v>
      </c>
      <c r="W754" s="263" t="s">
        <v>4120</v>
      </c>
      <c r="X754" s="263" t="s">
        <v>4120</v>
      </c>
      <c r="Y754" s="263" t="s">
        <v>4120</v>
      </c>
      <c r="Z754" s="263" t="s">
        <v>4120</v>
      </c>
      <c r="AA754" s="263" t="s">
        <v>4120</v>
      </c>
    </row>
    <row r="755" spans="1:27" x14ac:dyDescent="0.3">
      <c r="A755" s="263">
        <v>523123</v>
      </c>
      <c r="B755" s="268" t="s">
        <v>918</v>
      </c>
      <c r="C755" s="263" t="s">
        <v>4120</v>
      </c>
      <c r="D755" s="263" t="s">
        <v>4120</v>
      </c>
      <c r="E755" s="263" t="s">
        <v>4120</v>
      </c>
      <c r="F755" s="263" t="s">
        <v>4120</v>
      </c>
      <c r="G755" s="263" t="s">
        <v>4120</v>
      </c>
      <c r="H755" s="263" t="s">
        <v>4120</v>
      </c>
      <c r="I755" s="263" t="s">
        <v>4120</v>
      </c>
      <c r="J755" s="263" t="s">
        <v>4120</v>
      </c>
      <c r="K755" s="263" t="s">
        <v>4120</v>
      </c>
      <c r="L755" s="263" t="s">
        <v>4120</v>
      </c>
      <c r="M755" s="263" t="s">
        <v>4120</v>
      </c>
      <c r="N755" s="263" t="s">
        <v>4120</v>
      </c>
      <c r="O755" s="263" t="s">
        <v>4120</v>
      </c>
      <c r="P755" s="263" t="s">
        <v>4120</v>
      </c>
      <c r="Q755" s="263" t="s">
        <v>4120</v>
      </c>
      <c r="R755" s="263" t="s">
        <v>4120</v>
      </c>
      <c r="S755" s="263" t="s">
        <v>4120</v>
      </c>
      <c r="T755" s="263" t="s">
        <v>4120</v>
      </c>
      <c r="U755" s="263" t="s">
        <v>4120</v>
      </c>
      <c r="V755" s="263" t="s">
        <v>4120</v>
      </c>
      <c r="W755" s="263" t="s">
        <v>4120</v>
      </c>
      <c r="X755" s="263" t="s">
        <v>4120</v>
      </c>
      <c r="Y755" s="263" t="s">
        <v>4120</v>
      </c>
      <c r="Z755" s="263" t="s">
        <v>4120</v>
      </c>
      <c r="AA755" s="263" t="s">
        <v>4120</v>
      </c>
    </row>
    <row r="756" spans="1:27" x14ac:dyDescent="0.3">
      <c r="A756" s="263">
        <v>523125</v>
      </c>
      <c r="B756" s="268" t="s">
        <v>918</v>
      </c>
      <c r="C756" s="263" t="s">
        <v>4120</v>
      </c>
      <c r="D756" s="263" t="s">
        <v>4120</v>
      </c>
      <c r="E756" s="263" t="s">
        <v>4120</v>
      </c>
      <c r="F756" s="263" t="s">
        <v>4120</v>
      </c>
      <c r="G756" s="263" t="s">
        <v>4120</v>
      </c>
      <c r="H756" s="263" t="s">
        <v>4120</v>
      </c>
      <c r="I756" s="263" t="s">
        <v>4120</v>
      </c>
      <c r="J756" s="263" t="s">
        <v>4120</v>
      </c>
      <c r="K756" s="263" t="s">
        <v>4120</v>
      </c>
      <c r="L756" s="263" t="s">
        <v>4120</v>
      </c>
      <c r="M756" s="263" t="s">
        <v>4120</v>
      </c>
      <c r="N756" s="263" t="s">
        <v>4120</v>
      </c>
      <c r="O756" s="263" t="s">
        <v>4120</v>
      </c>
      <c r="P756" s="263" t="s">
        <v>4120</v>
      </c>
      <c r="Q756" s="263" t="s">
        <v>4120</v>
      </c>
      <c r="R756" s="263" t="s">
        <v>4120</v>
      </c>
      <c r="S756" s="263" t="s">
        <v>4120</v>
      </c>
      <c r="T756" s="263" t="s">
        <v>4120</v>
      </c>
      <c r="U756" s="263" t="s">
        <v>4120</v>
      </c>
      <c r="V756" s="263" t="s">
        <v>4120</v>
      </c>
      <c r="W756" s="263" t="s">
        <v>4120</v>
      </c>
      <c r="X756" s="263" t="s">
        <v>4120</v>
      </c>
      <c r="Y756" s="263" t="s">
        <v>4120</v>
      </c>
      <c r="Z756" s="263" t="s">
        <v>4120</v>
      </c>
      <c r="AA756" s="263" t="s">
        <v>4120</v>
      </c>
    </row>
    <row r="757" spans="1:27" x14ac:dyDescent="0.3">
      <c r="A757" s="263">
        <v>523138</v>
      </c>
      <c r="B757" s="268" t="s">
        <v>918</v>
      </c>
      <c r="C757" s="263" t="s">
        <v>4120</v>
      </c>
      <c r="D757" s="263" t="s">
        <v>4120</v>
      </c>
      <c r="E757" s="263" t="s">
        <v>4120</v>
      </c>
      <c r="F757" s="263" t="s">
        <v>4120</v>
      </c>
      <c r="G757" s="263" t="s">
        <v>4120</v>
      </c>
      <c r="H757" s="263" t="s">
        <v>4120</v>
      </c>
      <c r="I757" s="263" t="s">
        <v>4120</v>
      </c>
      <c r="J757" s="263" t="s">
        <v>4120</v>
      </c>
      <c r="K757" s="263" t="s">
        <v>4120</v>
      </c>
      <c r="L757" s="263" t="s">
        <v>4120</v>
      </c>
      <c r="M757" s="263" t="s">
        <v>4120</v>
      </c>
      <c r="N757" s="263" t="s">
        <v>4120</v>
      </c>
      <c r="O757" s="263" t="s">
        <v>4120</v>
      </c>
      <c r="P757" s="263" t="s">
        <v>4120</v>
      </c>
      <c r="Q757" s="263" t="s">
        <v>4120</v>
      </c>
      <c r="R757" s="263" t="s">
        <v>4120</v>
      </c>
      <c r="S757" s="263" t="s">
        <v>4120</v>
      </c>
      <c r="T757" s="263" t="s">
        <v>4120</v>
      </c>
      <c r="U757" s="263" t="s">
        <v>4120</v>
      </c>
      <c r="V757" s="263" t="s">
        <v>4120</v>
      </c>
      <c r="W757" s="263" t="s">
        <v>4120</v>
      </c>
      <c r="X757" s="263" t="s">
        <v>4120</v>
      </c>
      <c r="Y757" s="263" t="s">
        <v>4120</v>
      </c>
      <c r="Z757" s="263" t="s">
        <v>4120</v>
      </c>
      <c r="AA757" s="263" t="s">
        <v>4120</v>
      </c>
    </row>
    <row r="758" spans="1:27" x14ac:dyDescent="0.3">
      <c r="A758" s="263">
        <v>523141</v>
      </c>
      <c r="B758" s="268" t="s">
        <v>918</v>
      </c>
      <c r="C758" s="263" t="s">
        <v>4120</v>
      </c>
      <c r="D758" s="263" t="s">
        <v>4120</v>
      </c>
      <c r="E758" s="263" t="s">
        <v>4120</v>
      </c>
      <c r="F758" s="263" t="s">
        <v>4120</v>
      </c>
      <c r="G758" s="263" t="s">
        <v>4120</v>
      </c>
      <c r="H758" s="263" t="s">
        <v>4120</v>
      </c>
      <c r="I758" s="263" t="s">
        <v>4120</v>
      </c>
      <c r="J758" s="263" t="s">
        <v>4120</v>
      </c>
      <c r="K758" s="263" t="s">
        <v>4120</v>
      </c>
      <c r="L758" s="263" t="s">
        <v>4120</v>
      </c>
      <c r="M758" s="263" t="s">
        <v>4120</v>
      </c>
      <c r="N758" s="263" t="s">
        <v>4120</v>
      </c>
      <c r="O758" s="263" t="s">
        <v>4120</v>
      </c>
      <c r="P758" s="263" t="s">
        <v>4120</v>
      </c>
      <c r="Q758" s="263" t="s">
        <v>4120</v>
      </c>
      <c r="R758" s="263" t="s">
        <v>4120</v>
      </c>
      <c r="S758" s="263" t="s">
        <v>4120</v>
      </c>
      <c r="T758" s="263" t="s">
        <v>4120</v>
      </c>
      <c r="U758" s="263" t="s">
        <v>4120</v>
      </c>
      <c r="V758" s="263" t="s">
        <v>4120</v>
      </c>
      <c r="W758" s="263" t="s">
        <v>4120</v>
      </c>
      <c r="X758" s="263" t="s">
        <v>4120</v>
      </c>
      <c r="Y758" s="263" t="s">
        <v>4120</v>
      </c>
      <c r="Z758" s="263" t="s">
        <v>4120</v>
      </c>
      <c r="AA758" s="263" t="s">
        <v>4120</v>
      </c>
    </row>
    <row r="759" spans="1:27" x14ac:dyDescent="0.3">
      <c r="A759" s="263">
        <v>523150</v>
      </c>
      <c r="B759" s="268" t="s">
        <v>918</v>
      </c>
      <c r="C759" s="263" t="s">
        <v>4120</v>
      </c>
      <c r="D759" s="263" t="s">
        <v>4120</v>
      </c>
      <c r="E759" s="263" t="s">
        <v>4120</v>
      </c>
      <c r="F759" s="263" t="s">
        <v>4120</v>
      </c>
      <c r="G759" s="263" t="s">
        <v>4120</v>
      </c>
      <c r="H759" s="263" t="s">
        <v>4120</v>
      </c>
      <c r="I759" s="263" t="s">
        <v>4120</v>
      </c>
      <c r="J759" s="263" t="s">
        <v>4120</v>
      </c>
      <c r="K759" s="263" t="s">
        <v>4120</v>
      </c>
      <c r="L759" s="263" t="s">
        <v>4120</v>
      </c>
      <c r="M759" s="263" t="s">
        <v>4120</v>
      </c>
      <c r="N759" s="263" t="s">
        <v>4120</v>
      </c>
      <c r="O759" s="263" t="s">
        <v>4120</v>
      </c>
      <c r="P759" s="263" t="s">
        <v>4120</v>
      </c>
      <c r="Q759" s="263" t="s">
        <v>4120</v>
      </c>
      <c r="R759" s="263" t="s">
        <v>4120</v>
      </c>
      <c r="S759" s="263" t="s">
        <v>4120</v>
      </c>
      <c r="T759" s="263" t="s">
        <v>4120</v>
      </c>
      <c r="U759" s="263" t="s">
        <v>4120</v>
      </c>
      <c r="V759" s="263" t="s">
        <v>4120</v>
      </c>
      <c r="W759" s="263" t="s">
        <v>4120</v>
      </c>
      <c r="X759" s="263" t="s">
        <v>4120</v>
      </c>
      <c r="Y759" s="263" t="s">
        <v>4120</v>
      </c>
      <c r="Z759" s="263" t="s">
        <v>4120</v>
      </c>
      <c r="AA759" s="263" t="s">
        <v>4120</v>
      </c>
    </row>
    <row r="760" spans="1:27" x14ac:dyDescent="0.3">
      <c r="A760" s="263">
        <v>523151</v>
      </c>
      <c r="B760" s="268" t="s">
        <v>918</v>
      </c>
      <c r="C760" s="263" t="s">
        <v>4120</v>
      </c>
      <c r="D760" s="263" t="s">
        <v>4120</v>
      </c>
      <c r="E760" s="263" t="s">
        <v>4120</v>
      </c>
      <c r="F760" s="263" t="s">
        <v>4120</v>
      </c>
      <c r="G760" s="263" t="s">
        <v>4120</v>
      </c>
      <c r="H760" s="263" t="s">
        <v>4120</v>
      </c>
      <c r="I760" s="263" t="s">
        <v>4120</v>
      </c>
      <c r="J760" s="263" t="s">
        <v>4120</v>
      </c>
      <c r="K760" s="263" t="s">
        <v>4120</v>
      </c>
      <c r="L760" s="263" t="s">
        <v>4120</v>
      </c>
      <c r="M760" s="263" t="s">
        <v>4120</v>
      </c>
      <c r="N760" s="263" t="s">
        <v>4120</v>
      </c>
      <c r="O760" s="263" t="s">
        <v>4120</v>
      </c>
      <c r="P760" s="263" t="s">
        <v>4120</v>
      </c>
      <c r="Q760" s="263" t="s">
        <v>4120</v>
      </c>
      <c r="R760" s="263" t="s">
        <v>4120</v>
      </c>
      <c r="S760" s="263" t="s">
        <v>4120</v>
      </c>
      <c r="T760" s="263" t="s">
        <v>4120</v>
      </c>
      <c r="U760" s="263" t="s">
        <v>4120</v>
      </c>
      <c r="V760" s="263" t="s">
        <v>4120</v>
      </c>
      <c r="W760" s="263" t="s">
        <v>4120</v>
      </c>
      <c r="X760" s="263" t="s">
        <v>4120</v>
      </c>
      <c r="Y760" s="263" t="s">
        <v>4120</v>
      </c>
      <c r="Z760" s="263" t="s">
        <v>4120</v>
      </c>
      <c r="AA760" s="263" t="s">
        <v>4120</v>
      </c>
    </row>
    <row r="761" spans="1:27" x14ac:dyDescent="0.3">
      <c r="A761" s="263">
        <v>523166</v>
      </c>
      <c r="B761" s="268" t="s">
        <v>918</v>
      </c>
      <c r="C761" s="263" t="s">
        <v>4120</v>
      </c>
      <c r="D761" s="263" t="s">
        <v>4120</v>
      </c>
      <c r="E761" s="263" t="s">
        <v>4120</v>
      </c>
      <c r="F761" s="263" t="s">
        <v>4120</v>
      </c>
      <c r="G761" s="263" t="s">
        <v>4120</v>
      </c>
      <c r="H761" s="263" t="s">
        <v>4120</v>
      </c>
      <c r="I761" s="263" t="s">
        <v>4120</v>
      </c>
      <c r="J761" s="263" t="s">
        <v>4120</v>
      </c>
      <c r="K761" s="263" t="s">
        <v>4120</v>
      </c>
      <c r="L761" s="263" t="s">
        <v>4120</v>
      </c>
      <c r="M761" s="263" t="s">
        <v>4120</v>
      </c>
      <c r="N761" s="263" t="s">
        <v>4120</v>
      </c>
      <c r="O761" s="263" t="s">
        <v>4120</v>
      </c>
      <c r="P761" s="263" t="s">
        <v>4120</v>
      </c>
      <c r="Q761" s="263" t="s">
        <v>4120</v>
      </c>
      <c r="R761" s="263" t="s">
        <v>4120</v>
      </c>
      <c r="S761" s="263" t="s">
        <v>4120</v>
      </c>
      <c r="T761" s="263" t="s">
        <v>4120</v>
      </c>
      <c r="U761" s="263" t="s">
        <v>4120</v>
      </c>
      <c r="V761" s="263" t="s">
        <v>4120</v>
      </c>
      <c r="W761" s="263" t="s">
        <v>4120</v>
      </c>
      <c r="X761" s="263" t="s">
        <v>4120</v>
      </c>
      <c r="Y761" s="263" t="s">
        <v>4120</v>
      </c>
      <c r="Z761" s="263" t="s">
        <v>4120</v>
      </c>
      <c r="AA761" s="263" t="s">
        <v>4120</v>
      </c>
    </row>
    <row r="762" spans="1:27" x14ac:dyDescent="0.3">
      <c r="A762" s="263">
        <v>523170</v>
      </c>
      <c r="B762" s="268" t="s">
        <v>918</v>
      </c>
      <c r="C762" s="263" t="s">
        <v>4120</v>
      </c>
      <c r="D762" s="263" t="s">
        <v>4120</v>
      </c>
      <c r="E762" s="263" t="s">
        <v>4120</v>
      </c>
      <c r="F762" s="263" t="s">
        <v>4120</v>
      </c>
      <c r="G762" s="263" t="s">
        <v>4120</v>
      </c>
      <c r="H762" s="263" t="s">
        <v>4120</v>
      </c>
      <c r="I762" s="263" t="s">
        <v>4120</v>
      </c>
      <c r="J762" s="263" t="s">
        <v>4120</v>
      </c>
      <c r="K762" s="263" t="s">
        <v>4120</v>
      </c>
      <c r="L762" s="263" t="s">
        <v>4120</v>
      </c>
      <c r="M762" s="263" t="s">
        <v>4120</v>
      </c>
      <c r="N762" s="263" t="s">
        <v>4120</v>
      </c>
      <c r="O762" s="263" t="s">
        <v>4120</v>
      </c>
      <c r="P762" s="263" t="s">
        <v>4120</v>
      </c>
      <c r="Q762" s="263" t="s">
        <v>4120</v>
      </c>
      <c r="R762" s="263" t="s">
        <v>4120</v>
      </c>
      <c r="S762" s="263" t="s">
        <v>4120</v>
      </c>
      <c r="T762" s="263" t="s">
        <v>4120</v>
      </c>
      <c r="U762" s="263" t="s">
        <v>4120</v>
      </c>
      <c r="V762" s="263" t="s">
        <v>4120</v>
      </c>
      <c r="W762" s="263" t="s">
        <v>4120</v>
      </c>
      <c r="X762" s="263" t="s">
        <v>4120</v>
      </c>
      <c r="Y762" s="263" t="s">
        <v>4120</v>
      </c>
      <c r="Z762" s="263" t="s">
        <v>4120</v>
      </c>
      <c r="AA762" s="263" t="s">
        <v>4120</v>
      </c>
    </row>
    <row r="763" spans="1:27" x14ac:dyDescent="0.3">
      <c r="A763" s="263">
        <v>523174</v>
      </c>
      <c r="B763" s="268" t="s">
        <v>918</v>
      </c>
      <c r="C763" s="263" t="s">
        <v>4120</v>
      </c>
      <c r="D763" s="263" t="s">
        <v>4120</v>
      </c>
      <c r="E763" s="263" t="s">
        <v>4120</v>
      </c>
      <c r="F763" s="263" t="s">
        <v>4120</v>
      </c>
      <c r="G763" s="263" t="s">
        <v>4120</v>
      </c>
      <c r="H763" s="263" t="s">
        <v>4120</v>
      </c>
      <c r="I763" s="263" t="s">
        <v>4120</v>
      </c>
      <c r="J763" s="263" t="s">
        <v>4120</v>
      </c>
      <c r="K763" s="263" t="s">
        <v>4120</v>
      </c>
      <c r="L763" s="263" t="s">
        <v>4120</v>
      </c>
      <c r="M763" s="263" t="s">
        <v>4120</v>
      </c>
      <c r="N763" s="263" t="s">
        <v>4120</v>
      </c>
      <c r="O763" s="263" t="s">
        <v>4120</v>
      </c>
      <c r="P763" s="263" t="s">
        <v>4120</v>
      </c>
      <c r="Q763" s="263" t="s">
        <v>4120</v>
      </c>
      <c r="R763" s="263" t="s">
        <v>4120</v>
      </c>
      <c r="S763" s="263" t="s">
        <v>4120</v>
      </c>
      <c r="T763" s="263" t="s">
        <v>4120</v>
      </c>
      <c r="U763" s="263" t="s">
        <v>4120</v>
      </c>
      <c r="V763" s="263" t="s">
        <v>4120</v>
      </c>
      <c r="W763" s="263" t="s">
        <v>4120</v>
      </c>
      <c r="X763" s="263" t="s">
        <v>4120</v>
      </c>
      <c r="Y763" s="263" t="s">
        <v>4120</v>
      </c>
      <c r="Z763" s="263" t="s">
        <v>4120</v>
      </c>
      <c r="AA763" s="263" t="s">
        <v>4120</v>
      </c>
    </row>
    <row r="764" spans="1:27" x14ac:dyDescent="0.3">
      <c r="A764" s="263">
        <v>523177</v>
      </c>
      <c r="B764" s="268" t="s">
        <v>918</v>
      </c>
      <c r="C764" s="263" t="s">
        <v>4120</v>
      </c>
      <c r="D764" s="263" t="s">
        <v>4120</v>
      </c>
      <c r="E764" s="263" t="s">
        <v>4120</v>
      </c>
      <c r="F764" s="263" t="s">
        <v>4120</v>
      </c>
      <c r="G764" s="263" t="s">
        <v>4120</v>
      </c>
      <c r="H764" s="263" t="s">
        <v>4120</v>
      </c>
      <c r="I764" s="263" t="s">
        <v>4120</v>
      </c>
      <c r="J764" s="263" t="s">
        <v>4120</v>
      </c>
      <c r="K764" s="263" t="s">
        <v>4120</v>
      </c>
      <c r="L764" s="263" t="s">
        <v>4120</v>
      </c>
      <c r="M764" s="263" t="s">
        <v>4120</v>
      </c>
      <c r="N764" s="263" t="s">
        <v>4120</v>
      </c>
      <c r="O764" s="263" t="s">
        <v>4120</v>
      </c>
      <c r="P764" s="263" t="s">
        <v>4120</v>
      </c>
      <c r="Q764" s="263" t="s">
        <v>4120</v>
      </c>
      <c r="R764" s="263" t="s">
        <v>4120</v>
      </c>
      <c r="S764" s="263" t="s">
        <v>4120</v>
      </c>
      <c r="T764" s="263" t="s">
        <v>4120</v>
      </c>
      <c r="U764" s="263" t="s">
        <v>4120</v>
      </c>
      <c r="V764" s="263" t="s">
        <v>4120</v>
      </c>
      <c r="W764" s="263" t="s">
        <v>4120</v>
      </c>
      <c r="X764" s="263" t="s">
        <v>4120</v>
      </c>
      <c r="Y764" s="263" t="s">
        <v>4120</v>
      </c>
      <c r="Z764" s="263" t="s">
        <v>4120</v>
      </c>
      <c r="AA764" s="263" t="s">
        <v>4120</v>
      </c>
    </row>
    <row r="765" spans="1:27" x14ac:dyDescent="0.3">
      <c r="A765" s="263">
        <v>523181</v>
      </c>
      <c r="B765" s="268" t="s">
        <v>918</v>
      </c>
      <c r="C765" s="263" t="s">
        <v>4120</v>
      </c>
      <c r="D765" s="263" t="s">
        <v>4120</v>
      </c>
      <c r="E765" s="263" t="s">
        <v>4120</v>
      </c>
      <c r="F765" s="263" t="s">
        <v>4120</v>
      </c>
      <c r="G765" s="263" t="s">
        <v>4120</v>
      </c>
      <c r="H765" s="263" t="s">
        <v>4120</v>
      </c>
      <c r="I765" s="263" t="s">
        <v>4120</v>
      </c>
      <c r="J765" s="263" t="s">
        <v>4120</v>
      </c>
      <c r="K765" s="263" t="s">
        <v>4120</v>
      </c>
      <c r="L765" s="263" t="s">
        <v>4120</v>
      </c>
      <c r="M765" s="263" t="s">
        <v>4120</v>
      </c>
      <c r="N765" s="263" t="s">
        <v>4120</v>
      </c>
      <c r="O765" s="263" t="s">
        <v>4120</v>
      </c>
      <c r="P765" s="263" t="s">
        <v>4120</v>
      </c>
      <c r="Q765" s="263" t="s">
        <v>4120</v>
      </c>
      <c r="R765" s="263" t="s">
        <v>4120</v>
      </c>
      <c r="S765" s="263" t="s">
        <v>4120</v>
      </c>
      <c r="T765" s="263" t="s">
        <v>4120</v>
      </c>
      <c r="U765" s="263" t="s">
        <v>4120</v>
      </c>
      <c r="V765" s="263" t="s">
        <v>4120</v>
      </c>
      <c r="W765" s="263" t="s">
        <v>4120</v>
      </c>
      <c r="X765" s="263" t="s">
        <v>4120</v>
      </c>
      <c r="Y765" s="263" t="s">
        <v>4120</v>
      </c>
      <c r="Z765" s="263" t="s">
        <v>4120</v>
      </c>
      <c r="AA765" s="263" t="s">
        <v>4120</v>
      </c>
    </row>
    <row r="766" spans="1:27" x14ac:dyDescent="0.3">
      <c r="A766" s="263">
        <v>523183</v>
      </c>
      <c r="B766" s="268" t="s">
        <v>918</v>
      </c>
      <c r="C766" s="263" t="s">
        <v>4120</v>
      </c>
      <c r="D766" s="263" t="s">
        <v>4120</v>
      </c>
      <c r="E766" s="263" t="s">
        <v>4120</v>
      </c>
      <c r="F766" s="263" t="s">
        <v>4120</v>
      </c>
      <c r="G766" s="263" t="s">
        <v>4120</v>
      </c>
      <c r="H766" s="263" t="s">
        <v>4120</v>
      </c>
      <c r="I766" s="263" t="s">
        <v>4120</v>
      </c>
      <c r="J766" s="263" t="s">
        <v>4120</v>
      </c>
      <c r="K766" s="263" t="s">
        <v>4120</v>
      </c>
      <c r="L766" s="263" t="s">
        <v>4120</v>
      </c>
      <c r="M766" s="263" t="s">
        <v>4120</v>
      </c>
      <c r="N766" s="263" t="s">
        <v>4120</v>
      </c>
      <c r="O766" s="263" t="s">
        <v>4120</v>
      </c>
      <c r="P766" s="263" t="s">
        <v>4120</v>
      </c>
      <c r="Q766" s="263" t="s">
        <v>4120</v>
      </c>
      <c r="R766" s="263" t="s">
        <v>4120</v>
      </c>
      <c r="S766" s="263" t="s">
        <v>4120</v>
      </c>
      <c r="T766" s="263" t="s">
        <v>4120</v>
      </c>
      <c r="U766" s="263" t="s">
        <v>4120</v>
      </c>
      <c r="V766" s="263" t="s">
        <v>4120</v>
      </c>
      <c r="W766" s="263" t="s">
        <v>4120</v>
      </c>
      <c r="X766" s="263" t="s">
        <v>4120</v>
      </c>
      <c r="Y766" s="263" t="s">
        <v>4120</v>
      </c>
      <c r="Z766" s="263" t="s">
        <v>4120</v>
      </c>
      <c r="AA766" s="263" t="s">
        <v>4120</v>
      </c>
    </row>
    <row r="767" spans="1:27" x14ac:dyDescent="0.3">
      <c r="A767" s="263">
        <v>523186</v>
      </c>
      <c r="B767" s="268" t="s">
        <v>918</v>
      </c>
      <c r="C767" s="263" t="s">
        <v>4120</v>
      </c>
      <c r="D767" s="263" t="s">
        <v>4120</v>
      </c>
      <c r="E767" s="263" t="s">
        <v>4120</v>
      </c>
      <c r="F767" s="263" t="s">
        <v>4120</v>
      </c>
      <c r="G767" s="263" t="s">
        <v>4120</v>
      </c>
      <c r="H767" s="263" t="s">
        <v>4120</v>
      </c>
      <c r="I767" s="263" t="s">
        <v>4120</v>
      </c>
      <c r="J767" s="263" t="s">
        <v>4120</v>
      </c>
      <c r="K767" s="263" t="s">
        <v>4120</v>
      </c>
      <c r="L767" s="263" t="s">
        <v>4120</v>
      </c>
      <c r="M767" s="263" t="s">
        <v>4120</v>
      </c>
      <c r="N767" s="263" t="s">
        <v>4120</v>
      </c>
      <c r="O767" s="263" t="s">
        <v>4120</v>
      </c>
      <c r="P767" s="263" t="s">
        <v>4120</v>
      </c>
      <c r="Q767" s="263" t="s">
        <v>4120</v>
      </c>
      <c r="R767" s="263" t="s">
        <v>4120</v>
      </c>
      <c r="S767" s="263" t="s">
        <v>4120</v>
      </c>
      <c r="T767" s="263" t="s">
        <v>4120</v>
      </c>
      <c r="U767" s="263" t="s">
        <v>4120</v>
      </c>
      <c r="V767" s="263" t="s">
        <v>4120</v>
      </c>
      <c r="W767" s="263" t="s">
        <v>4120</v>
      </c>
      <c r="X767" s="263" t="s">
        <v>4120</v>
      </c>
      <c r="Y767" s="263" t="s">
        <v>4120</v>
      </c>
      <c r="Z767" s="263" t="s">
        <v>4120</v>
      </c>
      <c r="AA767" s="263" t="s">
        <v>4120</v>
      </c>
    </row>
    <row r="768" spans="1:27" x14ac:dyDescent="0.3">
      <c r="A768" s="263">
        <v>523188</v>
      </c>
      <c r="B768" s="268" t="s">
        <v>918</v>
      </c>
      <c r="C768" s="263" t="s">
        <v>4120</v>
      </c>
      <c r="D768" s="263" t="s">
        <v>4120</v>
      </c>
      <c r="E768" s="263" t="s">
        <v>4120</v>
      </c>
      <c r="F768" s="263" t="s">
        <v>4120</v>
      </c>
      <c r="G768" s="263" t="s">
        <v>4120</v>
      </c>
      <c r="H768" s="263" t="s">
        <v>4120</v>
      </c>
      <c r="I768" s="263" t="s">
        <v>4120</v>
      </c>
      <c r="J768" s="263" t="s">
        <v>4120</v>
      </c>
      <c r="K768" s="263" t="s">
        <v>4120</v>
      </c>
      <c r="L768" s="263" t="s">
        <v>4120</v>
      </c>
      <c r="M768" s="263" t="s">
        <v>4120</v>
      </c>
      <c r="N768" s="263" t="s">
        <v>4120</v>
      </c>
      <c r="O768" s="263" t="s">
        <v>4120</v>
      </c>
      <c r="P768" s="263" t="s">
        <v>4120</v>
      </c>
      <c r="Q768" s="263" t="s">
        <v>4120</v>
      </c>
      <c r="R768" s="263" t="s">
        <v>4120</v>
      </c>
      <c r="S768" s="263" t="s">
        <v>4120</v>
      </c>
      <c r="T768" s="263" t="s">
        <v>4120</v>
      </c>
      <c r="U768" s="263" t="s">
        <v>4120</v>
      </c>
      <c r="V768" s="263" t="s">
        <v>4120</v>
      </c>
      <c r="W768" s="263" t="s">
        <v>4120</v>
      </c>
      <c r="X768" s="263" t="s">
        <v>4120</v>
      </c>
      <c r="Y768" s="263" t="s">
        <v>4120</v>
      </c>
      <c r="Z768" s="263" t="s">
        <v>4120</v>
      </c>
      <c r="AA768" s="263" t="s">
        <v>4120</v>
      </c>
    </row>
    <row r="769" spans="1:27" x14ac:dyDescent="0.3">
      <c r="A769" s="263">
        <v>523191</v>
      </c>
      <c r="B769" s="268" t="s">
        <v>918</v>
      </c>
      <c r="C769" s="263" t="s">
        <v>4120</v>
      </c>
      <c r="D769" s="263" t="s">
        <v>4120</v>
      </c>
      <c r="E769" s="263" t="s">
        <v>4120</v>
      </c>
      <c r="F769" s="263" t="s">
        <v>4120</v>
      </c>
      <c r="G769" s="263" t="s">
        <v>4120</v>
      </c>
      <c r="H769" s="263" t="s">
        <v>4120</v>
      </c>
      <c r="I769" s="263" t="s">
        <v>4120</v>
      </c>
      <c r="J769" s="263" t="s">
        <v>4120</v>
      </c>
      <c r="K769" s="263" t="s">
        <v>4120</v>
      </c>
      <c r="L769" s="263" t="s">
        <v>4120</v>
      </c>
      <c r="M769" s="263" t="s">
        <v>4120</v>
      </c>
      <c r="N769" s="263" t="s">
        <v>4120</v>
      </c>
      <c r="O769" s="263" t="s">
        <v>4120</v>
      </c>
      <c r="P769" s="263" t="s">
        <v>4120</v>
      </c>
      <c r="Q769" s="263" t="s">
        <v>4120</v>
      </c>
      <c r="R769" s="263" t="s">
        <v>4120</v>
      </c>
      <c r="S769" s="263" t="s">
        <v>4120</v>
      </c>
      <c r="T769" s="263" t="s">
        <v>4120</v>
      </c>
      <c r="U769" s="263" t="s">
        <v>4120</v>
      </c>
      <c r="V769" s="263" t="s">
        <v>4120</v>
      </c>
      <c r="W769" s="263" t="s">
        <v>4120</v>
      </c>
      <c r="X769" s="263" t="s">
        <v>4120</v>
      </c>
      <c r="Y769" s="263" t="s">
        <v>4120</v>
      </c>
      <c r="Z769" s="263" t="s">
        <v>4120</v>
      </c>
      <c r="AA769" s="263" t="s">
        <v>4120</v>
      </c>
    </row>
    <row r="770" spans="1:27" x14ac:dyDescent="0.3">
      <c r="A770" s="263">
        <v>523194</v>
      </c>
      <c r="B770" s="268" t="s">
        <v>918</v>
      </c>
      <c r="C770" s="263" t="s">
        <v>4120</v>
      </c>
      <c r="D770" s="263" t="s">
        <v>4120</v>
      </c>
      <c r="E770" s="263" t="s">
        <v>4120</v>
      </c>
      <c r="F770" s="263" t="s">
        <v>4120</v>
      </c>
      <c r="G770" s="263" t="s">
        <v>4120</v>
      </c>
      <c r="H770" s="263" t="s">
        <v>4120</v>
      </c>
      <c r="I770" s="263" t="s">
        <v>4120</v>
      </c>
      <c r="J770" s="263" t="s">
        <v>4120</v>
      </c>
      <c r="K770" s="263" t="s">
        <v>4120</v>
      </c>
      <c r="L770" s="263" t="s">
        <v>4120</v>
      </c>
      <c r="M770" s="263" t="s">
        <v>4120</v>
      </c>
      <c r="N770" s="263" t="s">
        <v>4120</v>
      </c>
      <c r="O770" s="263" t="s">
        <v>4120</v>
      </c>
      <c r="P770" s="263" t="s">
        <v>4120</v>
      </c>
      <c r="Q770" s="263" t="s">
        <v>4120</v>
      </c>
      <c r="R770" s="263" t="s">
        <v>4120</v>
      </c>
      <c r="S770" s="263" t="s">
        <v>4120</v>
      </c>
      <c r="T770" s="263" t="s">
        <v>4120</v>
      </c>
      <c r="U770" s="263" t="s">
        <v>4120</v>
      </c>
      <c r="V770" s="263" t="s">
        <v>4120</v>
      </c>
      <c r="W770" s="263" t="s">
        <v>4120</v>
      </c>
      <c r="X770" s="263" t="s">
        <v>4120</v>
      </c>
      <c r="Y770" s="263" t="s">
        <v>4120</v>
      </c>
      <c r="Z770" s="263" t="s">
        <v>4120</v>
      </c>
      <c r="AA770" s="263" t="s">
        <v>4120</v>
      </c>
    </row>
    <row r="771" spans="1:27" x14ac:dyDescent="0.3">
      <c r="A771" s="263">
        <v>523198</v>
      </c>
      <c r="B771" s="268" t="s">
        <v>918</v>
      </c>
      <c r="C771" s="263" t="s">
        <v>4120</v>
      </c>
      <c r="D771" s="263" t="s">
        <v>4120</v>
      </c>
      <c r="E771" s="263" t="s">
        <v>4120</v>
      </c>
      <c r="F771" s="263" t="s">
        <v>4120</v>
      </c>
      <c r="G771" s="263" t="s">
        <v>4120</v>
      </c>
      <c r="H771" s="263" t="s">
        <v>4120</v>
      </c>
      <c r="I771" s="263" t="s">
        <v>4120</v>
      </c>
      <c r="J771" s="263" t="s">
        <v>4120</v>
      </c>
      <c r="K771" s="263" t="s">
        <v>4120</v>
      </c>
      <c r="L771" s="263" t="s">
        <v>4120</v>
      </c>
      <c r="M771" s="263" t="s">
        <v>4120</v>
      </c>
      <c r="N771" s="263" t="s">
        <v>4120</v>
      </c>
      <c r="O771" s="263" t="s">
        <v>4120</v>
      </c>
      <c r="P771" s="263" t="s">
        <v>4120</v>
      </c>
      <c r="Q771" s="263" t="s">
        <v>4120</v>
      </c>
      <c r="R771" s="263" t="s">
        <v>4120</v>
      </c>
      <c r="S771" s="263" t="s">
        <v>4120</v>
      </c>
      <c r="T771" s="263" t="s">
        <v>4120</v>
      </c>
      <c r="U771" s="263" t="s">
        <v>4120</v>
      </c>
      <c r="V771" s="263" t="s">
        <v>4120</v>
      </c>
      <c r="W771" s="263" t="s">
        <v>4120</v>
      </c>
      <c r="X771" s="263" t="s">
        <v>4120</v>
      </c>
      <c r="Y771" s="263" t="s">
        <v>4120</v>
      </c>
      <c r="Z771" s="263" t="s">
        <v>4120</v>
      </c>
      <c r="AA771" s="263" t="s">
        <v>4120</v>
      </c>
    </row>
    <row r="772" spans="1:27" x14ac:dyDescent="0.3">
      <c r="A772" s="263">
        <v>523199</v>
      </c>
      <c r="B772" s="268" t="s">
        <v>918</v>
      </c>
      <c r="C772" s="263" t="s">
        <v>4120</v>
      </c>
      <c r="D772" s="263" t="s">
        <v>4120</v>
      </c>
      <c r="E772" s="263" t="s">
        <v>4120</v>
      </c>
      <c r="F772" s="263" t="s">
        <v>4120</v>
      </c>
      <c r="G772" s="263" t="s">
        <v>4120</v>
      </c>
      <c r="H772" s="263" t="s">
        <v>4120</v>
      </c>
      <c r="I772" s="263" t="s">
        <v>4120</v>
      </c>
      <c r="J772" s="263" t="s">
        <v>4120</v>
      </c>
      <c r="K772" s="263" t="s">
        <v>4120</v>
      </c>
      <c r="L772" s="263" t="s">
        <v>4120</v>
      </c>
      <c r="M772" s="263" t="s">
        <v>4120</v>
      </c>
      <c r="N772" s="263" t="s">
        <v>4120</v>
      </c>
      <c r="O772" s="263" t="s">
        <v>4120</v>
      </c>
      <c r="P772" s="263" t="s">
        <v>4120</v>
      </c>
      <c r="Q772" s="263" t="s">
        <v>4120</v>
      </c>
      <c r="R772" s="263" t="s">
        <v>4120</v>
      </c>
      <c r="S772" s="263" t="s">
        <v>4120</v>
      </c>
      <c r="T772" s="263" t="s">
        <v>4120</v>
      </c>
      <c r="U772" s="263" t="s">
        <v>4120</v>
      </c>
      <c r="V772" s="263" t="s">
        <v>4120</v>
      </c>
      <c r="W772" s="263" t="s">
        <v>4120</v>
      </c>
      <c r="X772" s="263" t="s">
        <v>4120</v>
      </c>
      <c r="Y772" s="263" t="s">
        <v>4120</v>
      </c>
      <c r="Z772" s="263" t="s">
        <v>4120</v>
      </c>
      <c r="AA772" s="263" t="s">
        <v>4120</v>
      </c>
    </row>
    <row r="773" spans="1:27" x14ac:dyDescent="0.3">
      <c r="A773" s="263">
        <v>523213</v>
      </c>
      <c r="B773" s="268" t="s">
        <v>918</v>
      </c>
      <c r="C773" s="263" t="s">
        <v>4120</v>
      </c>
      <c r="D773" s="263" t="s">
        <v>4120</v>
      </c>
      <c r="E773" s="263" t="s">
        <v>4120</v>
      </c>
      <c r="F773" s="263" t="s">
        <v>4120</v>
      </c>
      <c r="G773" s="263" t="s">
        <v>4120</v>
      </c>
      <c r="H773" s="263" t="s">
        <v>4120</v>
      </c>
      <c r="I773" s="263" t="s">
        <v>4120</v>
      </c>
      <c r="J773" s="263" t="s">
        <v>4120</v>
      </c>
      <c r="K773" s="263" t="s">
        <v>4120</v>
      </c>
      <c r="L773" s="263" t="s">
        <v>4120</v>
      </c>
      <c r="M773" s="263" t="s">
        <v>4120</v>
      </c>
      <c r="N773" s="263" t="s">
        <v>4120</v>
      </c>
      <c r="O773" s="263" t="s">
        <v>4120</v>
      </c>
      <c r="P773" s="263" t="s">
        <v>4120</v>
      </c>
      <c r="Q773" s="263" t="s">
        <v>4120</v>
      </c>
      <c r="R773" s="263" t="s">
        <v>4120</v>
      </c>
      <c r="S773" s="263" t="s">
        <v>4120</v>
      </c>
      <c r="T773" s="263" t="s">
        <v>4120</v>
      </c>
      <c r="U773" s="263" t="s">
        <v>4120</v>
      </c>
      <c r="V773" s="263" t="s">
        <v>4120</v>
      </c>
      <c r="W773" s="263" t="s">
        <v>4120</v>
      </c>
      <c r="X773" s="263" t="s">
        <v>4120</v>
      </c>
      <c r="Y773" s="263" t="s">
        <v>4120</v>
      </c>
      <c r="Z773" s="263" t="s">
        <v>4120</v>
      </c>
      <c r="AA773" s="263" t="s">
        <v>4120</v>
      </c>
    </row>
    <row r="774" spans="1:27" x14ac:dyDescent="0.3">
      <c r="A774" s="263">
        <v>523222</v>
      </c>
      <c r="B774" s="268" t="s">
        <v>918</v>
      </c>
      <c r="C774" s="263" t="s">
        <v>4120</v>
      </c>
      <c r="D774" s="263" t="s">
        <v>4120</v>
      </c>
      <c r="E774" s="263" t="s">
        <v>4120</v>
      </c>
      <c r="F774" s="263" t="s">
        <v>4120</v>
      </c>
      <c r="G774" s="263" t="s">
        <v>4120</v>
      </c>
      <c r="H774" s="263" t="s">
        <v>4120</v>
      </c>
      <c r="I774" s="263" t="s">
        <v>4120</v>
      </c>
      <c r="J774" s="263" t="s">
        <v>4120</v>
      </c>
      <c r="K774" s="263" t="s">
        <v>4120</v>
      </c>
      <c r="L774" s="263" t="s">
        <v>4120</v>
      </c>
      <c r="M774" s="263" t="s">
        <v>4120</v>
      </c>
      <c r="N774" s="263" t="s">
        <v>4120</v>
      </c>
      <c r="O774" s="263" t="s">
        <v>4120</v>
      </c>
      <c r="P774" s="263" t="s">
        <v>4120</v>
      </c>
      <c r="Q774" s="263" t="s">
        <v>4120</v>
      </c>
      <c r="R774" s="263" t="s">
        <v>4120</v>
      </c>
      <c r="S774" s="263" t="s">
        <v>4120</v>
      </c>
      <c r="T774" s="263" t="s">
        <v>4120</v>
      </c>
      <c r="U774" s="263" t="s">
        <v>4120</v>
      </c>
      <c r="V774" s="263" t="s">
        <v>4120</v>
      </c>
      <c r="W774" s="263" t="s">
        <v>4120</v>
      </c>
      <c r="X774" s="263" t="s">
        <v>4120</v>
      </c>
      <c r="Y774" s="263" t="s">
        <v>4120</v>
      </c>
      <c r="Z774" s="263" t="s">
        <v>4120</v>
      </c>
      <c r="AA774" s="263" t="s">
        <v>4120</v>
      </c>
    </row>
    <row r="775" spans="1:27" x14ac:dyDescent="0.3">
      <c r="A775" s="263">
        <v>523231</v>
      </c>
      <c r="B775" s="268" t="s">
        <v>918</v>
      </c>
      <c r="C775" s="263" t="s">
        <v>4120</v>
      </c>
      <c r="D775" s="263" t="s">
        <v>4120</v>
      </c>
      <c r="E775" s="263" t="s">
        <v>4120</v>
      </c>
      <c r="F775" s="263" t="s">
        <v>4120</v>
      </c>
      <c r="G775" s="263" t="s">
        <v>4120</v>
      </c>
      <c r="H775" s="263" t="s">
        <v>4120</v>
      </c>
      <c r="I775" s="263" t="s">
        <v>4120</v>
      </c>
      <c r="J775" s="263" t="s">
        <v>4120</v>
      </c>
      <c r="K775" s="263" t="s">
        <v>4120</v>
      </c>
      <c r="L775" s="263" t="s">
        <v>4120</v>
      </c>
      <c r="M775" s="263" t="s">
        <v>4120</v>
      </c>
      <c r="N775" s="263" t="s">
        <v>4120</v>
      </c>
      <c r="O775" s="263" t="s">
        <v>4120</v>
      </c>
      <c r="P775" s="263" t="s">
        <v>4120</v>
      </c>
      <c r="Q775" s="263" t="s">
        <v>4120</v>
      </c>
      <c r="R775" s="263" t="s">
        <v>4120</v>
      </c>
      <c r="S775" s="263" t="s">
        <v>4120</v>
      </c>
      <c r="T775" s="263" t="s">
        <v>4120</v>
      </c>
      <c r="U775" s="263" t="s">
        <v>4120</v>
      </c>
      <c r="V775" s="263" t="s">
        <v>4120</v>
      </c>
      <c r="W775" s="263" t="s">
        <v>4120</v>
      </c>
      <c r="X775" s="263" t="s">
        <v>4120</v>
      </c>
      <c r="Y775" s="263" t="s">
        <v>4120</v>
      </c>
      <c r="Z775" s="263" t="s">
        <v>4120</v>
      </c>
      <c r="AA775" s="263" t="s">
        <v>4120</v>
      </c>
    </row>
    <row r="776" spans="1:27" x14ac:dyDescent="0.3">
      <c r="A776" s="263">
        <v>523233</v>
      </c>
      <c r="B776" s="268" t="s">
        <v>918</v>
      </c>
      <c r="C776" s="263" t="s">
        <v>4120</v>
      </c>
      <c r="D776" s="263" t="s">
        <v>4120</v>
      </c>
      <c r="E776" s="263" t="s">
        <v>4120</v>
      </c>
      <c r="F776" s="263" t="s">
        <v>4120</v>
      </c>
      <c r="G776" s="263" t="s">
        <v>4120</v>
      </c>
      <c r="H776" s="263" t="s">
        <v>4120</v>
      </c>
      <c r="I776" s="263" t="s">
        <v>4120</v>
      </c>
      <c r="J776" s="263" t="s">
        <v>4120</v>
      </c>
      <c r="K776" s="263" t="s">
        <v>4120</v>
      </c>
      <c r="L776" s="263" t="s">
        <v>4120</v>
      </c>
      <c r="M776" s="263" t="s">
        <v>4120</v>
      </c>
      <c r="N776" s="263" t="s">
        <v>4120</v>
      </c>
      <c r="O776" s="263" t="s">
        <v>4120</v>
      </c>
      <c r="P776" s="263" t="s">
        <v>4120</v>
      </c>
      <c r="Q776" s="263" t="s">
        <v>4120</v>
      </c>
      <c r="R776" s="263" t="s">
        <v>4120</v>
      </c>
      <c r="S776" s="263" t="s">
        <v>4120</v>
      </c>
      <c r="T776" s="263" t="s">
        <v>4120</v>
      </c>
      <c r="U776" s="263" t="s">
        <v>4120</v>
      </c>
      <c r="V776" s="263" t="s">
        <v>4120</v>
      </c>
      <c r="W776" s="263" t="s">
        <v>4120</v>
      </c>
      <c r="X776" s="263" t="s">
        <v>4120</v>
      </c>
      <c r="Y776" s="263" t="s">
        <v>4120</v>
      </c>
      <c r="Z776" s="263" t="s">
        <v>4120</v>
      </c>
      <c r="AA776" s="263" t="s">
        <v>4120</v>
      </c>
    </row>
    <row r="777" spans="1:27" x14ac:dyDescent="0.3">
      <c r="A777" s="263">
        <v>523244</v>
      </c>
      <c r="B777" s="268" t="s">
        <v>918</v>
      </c>
      <c r="C777" s="263" t="s">
        <v>4120</v>
      </c>
      <c r="D777" s="263" t="s">
        <v>4120</v>
      </c>
      <c r="E777" s="263" t="s">
        <v>4120</v>
      </c>
      <c r="F777" s="263" t="s">
        <v>4120</v>
      </c>
      <c r="G777" s="263" t="s">
        <v>4120</v>
      </c>
      <c r="H777" s="263" t="s">
        <v>4120</v>
      </c>
      <c r="I777" s="263" t="s">
        <v>4120</v>
      </c>
      <c r="J777" s="263" t="s">
        <v>4120</v>
      </c>
      <c r="K777" s="263" t="s">
        <v>4120</v>
      </c>
      <c r="L777" s="263" t="s">
        <v>4120</v>
      </c>
      <c r="M777" s="263" t="s">
        <v>4120</v>
      </c>
      <c r="N777" s="263" t="s">
        <v>4120</v>
      </c>
      <c r="O777" s="263" t="s">
        <v>4120</v>
      </c>
      <c r="P777" s="263" t="s">
        <v>4120</v>
      </c>
      <c r="Q777" s="263" t="s">
        <v>4120</v>
      </c>
      <c r="R777" s="263" t="s">
        <v>4120</v>
      </c>
      <c r="S777" s="263" t="s">
        <v>4120</v>
      </c>
      <c r="T777" s="263" t="s">
        <v>4120</v>
      </c>
      <c r="U777" s="263" t="s">
        <v>4120</v>
      </c>
      <c r="V777" s="263" t="s">
        <v>4120</v>
      </c>
      <c r="W777" s="263" t="s">
        <v>4120</v>
      </c>
      <c r="X777" s="263" t="s">
        <v>4120</v>
      </c>
      <c r="Y777" s="263" t="s">
        <v>4120</v>
      </c>
      <c r="Z777" s="263" t="s">
        <v>4120</v>
      </c>
      <c r="AA777" s="263" t="s">
        <v>4120</v>
      </c>
    </row>
    <row r="778" spans="1:27" x14ac:dyDescent="0.3">
      <c r="A778" s="263">
        <v>523248</v>
      </c>
      <c r="B778" s="268" t="s">
        <v>918</v>
      </c>
      <c r="C778" s="263" t="s">
        <v>4120</v>
      </c>
      <c r="D778" s="263" t="s">
        <v>4120</v>
      </c>
      <c r="E778" s="263" t="s">
        <v>4120</v>
      </c>
      <c r="F778" s="263" t="s">
        <v>4120</v>
      </c>
      <c r="G778" s="263" t="s">
        <v>4120</v>
      </c>
      <c r="H778" s="263" t="s">
        <v>4120</v>
      </c>
      <c r="I778" s="263" t="s">
        <v>4120</v>
      </c>
      <c r="J778" s="263" t="s">
        <v>4120</v>
      </c>
      <c r="K778" s="263" t="s">
        <v>4120</v>
      </c>
      <c r="L778" s="263" t="s">
        <v>4120</v>
      </c>
      <c r="M778" s="263" t="s">
        <v>4120</v>
      </c>
      <c r="N778" s="263" t="s">
        <v>4120</v>
      </c>
      <c r="O778" s="263" t="s">
        <v>4120</v>
      </c>
      <c r="P778" s="263" t="s">
        <v>4120</v>
      </c>
      <c r="Q778" s="263" t="s">
        <v>4120</v>
      </c>
      <c r="R778" s="263" t="s">
        <v>4120</v>
      </c>
      <c r="S778" s="263" t="s">
        <v>4120</v>
      </c>
      <c r="T778" s="263" t="s">
        <v>4120</v>
      </c>
      <c r="U778" s="263" t="s">
        <v>4120</v>
      </c>
      <c r="V778" s="263" t="s">
        <v>4120</v>
      </c>
      <c r="W778" s="263" t="s">
        <v>4120</v>
      </c>
      <c r="X778" s="263" t="s">
        <v>4120</v>
      </c>
      <c r="Y778" s="263" t="s">
        <v>4120</v>
      </c>
      <c r="Z778" s="263" t="s">
        <v>4120</v>
      </c>
      <c r="AA778" s="263" t="s">
        <v>4120</v>
      </c>
    </row>
    <row r="779" spans="1:27" x14ac:dyDescent="0.3">
      <c r="A779" s="263">
        <v>523253</v>
      </c>
      <c r="B779" s="268" t="s">
        <v>918</v>
      </c>
      <c r="C779" s="263" t="s">
        <v>4120</v>
      </c>
      <c r="D779" s="263" t="s">
        <v>4120</v>
      </c>
      <c r="E779" s="263" t="s">
        <v>4120</v>
      </c>
      <c r="F779" s="263" t="s">
        <v>4120</v>
      </c>
      <c r="G779" s="263" t="s">
        <v>4120</v>
      </c>
      <c r="H779" s="263" t="s">
        <v>4120</v>
      </c>
      <c r="I779" s="263" t="s">
        <v>4120</v>
      </c>
      <c r="J779" s="263" t="s">
        <v>4120</v>
      </c>
      <c r="K779" s="263" t="s">
        <v>4120</v>
      </c>
      <c r="L779" s="263" t="s">
        <v>4120</v>
      </c>
      <c r="M779" s="263" t="s">
        <v>4120</v>
      </c>
      <c r="N779" s="263" t="s">
        <v>4120</v>
      </c>
      <c r="O779" s="263" t="s">
        <v>4120</v>
      </c>
      <c r="P779" s="263" t="s">
        <v>4120</v>
      </c>
      <c r="Q779" s="263" t="s">
        <v>4120</v>
      </c>
      <c r="R779" s="263" t="s">
        <v>4120</v>
      </c>
      <c r="S779" s="263" t="s">
        <v>4120</v>
      </c>
      <c r="T779" s="263" t="s">
        <v>4120</v>
      </c>
      <c r="U779" s="263" t="s">
        <v>4120</v>
      </c>
      <c r="V779" s="263" t="s">
        <v>4120</v>
      </c>
      <c r="W779" s="263" t="s">
        <v>4120</v>
      </c>
      <c r="X779" s="263" t="s">
        <v>4120</v>
      </c>
      <c r="Y779" s="263" t="s">
        <v>4120</v>
      </c>
      <c r="Z779" s="263" t="s">
        <v>4120</v>
      </c>
      <c r="AA779" s="263" t="s">
        <v>4120</v>
      </c>
    </row>
    <row r="780" spans="1:27" x14ac:dyDescent="0.3">
      <c r="A780" s="263">
        <v>523259</v>
      </c>
      <c r="B780" s="268" t="s">
        <v>918</v>
      </c>
      <c r="C780" s="263" t="s">
        <v>4120</v>
      </c>
      <c r="D780" s="263" t="s">
        <v>4120</v>
      </c>
      <c r="E780" s="263" t="s">
        <v>4120</v>
      </c>
      <c r="F780" s="263" t="s">
        <v>4120</v>
      </c>
      <c r="G780" s="263" t="s">
        <v>4120</v>
      </c>
      <c r="H780" s="263" t="s">
        <v>4120</v>
      </c>
      <c r="I780" s="263" t="s">
        <v>4120</v>
      </c>
      <c r="J780" s="263" t="s">
        <v>4120</v>
      </c>
      <c r="K780" s="263" t="s">
        <v>4120</v>
      </c>
      <c r="L780" s="263" t="s">
        <v>4120</v>
      </c>
      <c r="M780" s="263" t="s">
        <v>4120</v>
      </c>
      <c r="N780" s="263" t="s">
        <v>4120</v>
      </c>
      <c r="O780" s="263" t="s">
        <v>4120</v>
      </c>
      <c r="P780" s="263" t="s">
        <v>4120</v>
      </c>
      <c r="Q780" s="263" t="s">
        <v>4120</v>
      </c>
      <c r="R780" s="263" t="s">
        <v>4120</v>
      </c>
      <c r="S780" s="263" t="s">
        <v>4120</v>
      </c>
      <c r="T780" s="263" t="s">
        <v>4120</v>
      </c>
      <c r="U780" s="263" t="s">
        <v>4120</v>
      </c>
      <c r="V780" s="263" t="s">
        <v>4120</v>
      </c>
      <c r="W780" s="263" t="s">
        <v>4120</v>
      </c>
      <c r="X780" s="263" t="s">
        <v>4120</v>
      </c>
      <c r="Y780" s="263" t="s">
        <v>4120</v>
      </c>
      <c r="Z780" s="263" t="s">
        <v>4120</v>
      </c>
      <c r="AA780" s="263" t="s">
        <v>4120</v>
      </c>
    </row>
    <row r="781" spans="1:27" x14ac:dyDescent="0.3">
      <c r="A781" s="263">
        <v>523262</v>
      </c>
      <c r="B781" s="268" t="s">
        <v>918</v>
      </c>
      <c r="C781" s="263" t="s">
        <v>4120</v>
      </c>
      <c r="D781" s="263" t="s">
        <v>4120</v>
      </c>
      <c r="E781" s="263" t="s">
        <v>4120</v>
      </c>
      <c r="F781" s="263" t="s">
        <v>4120</v>
      </c>
      <c r="G781" s="263" t="s">
        <v>4120</v>
      </c>
      <c r="H781" s="263" t="s">
        <v>4120</v>
      </c>
      <c r="I781" s="263" t="s">
        <v>4120</v>
      </c>
      <c r="J781" s="263" t="s">
        <v>4120</v>
      </c>
      <c r="K781" s="263" t="s">
        <v>4120</v>
      </c>
      <c r="L781" s="263" t="s">
        <v>4120</v>
      </c>
      <c r="M781" s="263" t="s">
        <v>4120</v>
      </c>
      <c r="N781" s="263" t="s">
        <v>4120</v>
      </c>
      <c r="O781" s="263" t="s">
        <v>4120</v>
      </c>
      <c r="P781" s="263" t="s">
        <v>4120</v>
      </c>
      <c r="Q781" s="263" t="s">
        <v>4120</v>
      </c>
      <c r="R781" s="263" t="s">
        <v>4120</v>
      </c>
      <c r="S781" s="263" t="s">
        <v>4120</v>
      </c>
      <c r="T781" s="263" t="s">
        <v>4120</v>
      </c>
      <c r="U781" s="263" t="s">
        <v>4120</v>
      </c>
      <c r="V781" s="263" t="s">
        <v>4120</v>
      </c>
      <c r="W781" s="263" t="s">
        <v>4120</v>
      </c>
      <c r="X781" s="263" t="s">
        <v>4120</v>
      </c>
      <c r="Y781" s="263" t="s">
        <v>4120</v>
      </c>
      <c r="Z781" s="263" t="s">
        <v>4120</v>
      </c>
      <c r="AA781" s="263" t="s">
        <v>4120</v>
      </c>
    </row>
    <row r="782" spans="1:27" x14ac:dyDescent="0.3">
      <c r="A782" s="263">
        <v>523267</v>
      </c>
      <c r="B782" s="268" t="s">
        <v>918</v>
      </c>
      <c r="C782" s="263" t="s">
        <v>4120</v>
      </c>
      <c r="D782" s="263" t="s">
        <v>4120</v>
      </c>
      <c r="E782" s="263" t="s">
        <v>4120</v>
      </c>
      <c r="F782" s="263" t="s">
        <v>4120</v>
      </c>
      <c r="G782" s="263" t="s">
        <v>4120</v>
      </c>
      <c r="H782" s="263" t="s">
        <v>4120</v>
      </c>
      <c r="I782" s="263" t="s">
        <v>4120</v>
      </c>
      <c r="J782" s="263" t="s">
        <v>4120</v>
      </c>
      <c r="K782" s="263" t="s">
        <v>4120</v>
      </c>
      <c r="L782" s="263" t="s">
        <v>4120</v>
      </c>
      <c r="M782" s="263" t="s">
        <v>4120</v>
      </c>
      <c r="N782" s="263" t="s">
        <v>4120</v>
      </c>
      <c r="O782" s="263" t="s">
        <v>4120</v>
      </c>
      <c r="P782" s="263" t="s">
        <v>4120</v>
      </c>
      <c r="Q782" s="263" t="s">
        <v>4120</v>
      </c>
      <c r="R782" s="263" t="s">
        <v>4120</v>
      </c>
      <c r="S782" s="263" t="s">
        <v>4120</v>
      </c>
      <c r="T782" s="263" t="s">
        <v>4120</v>
      </c>
      <c r="U782" s="263" t="s">
        <v>4120</v>
      </c>
      <c r="V782" s="263" t="s">
        <v>4120</v>
      </c>
      <c r="W782" s="263" t="s">
        <v>4120</v>
      </c>
      <c r="X782" s="263" t="s">
        <v>4120</v>
      </c>
      <c r="Y782" s="263" t="s">
        <v>4120</v>
      </c>
      <c r="Z782" s="263" t="s">
        <v>4120</v>
      </c>
      <c r="AA782" s="263" t="s">
        <v>4120</v>
      </c>
    </row>
    <row r="783" spans="1:27" x14ac:dyDescent="0.3">
      <c r="A783" s="263">
        <v>523269</v>
      </c>
      <c r="B783" s="268" t="s">
        <v>918</v>
      </c>
      <c r="C783" s="263" t="s">
        <v>4120</v>
      </c>
      <c r="D783" s="263" t="s">
        <v>4120</v>
      </c>
      <c r="E783" s="263" t="s">
        <v>4120</v>
      </c>
      <c r="F783" s="263" t="s">
        <v>4120</v>
      </c>
      <c r="G783" s="263" t="s">
        <v>4120</v>
      </c>
      <c r="H783" s="263" t="s">
        <v>4120</v>
      </c>
      <c r="I783" s="263" t="s">
        <v>4120</v>
      </c>
      <c r="J783" s="263" t="s">
        <v>4120</v>
      </c>
      <c r="K783" s="263" t="s">
        <v>4120</v>
      </c>
      <c r="L783" s="263" t="s">
        <v>4120</v>
      </c>
      <c r="M783" s="263" t="s">
        <v>4120</v>
      </c>
      <c r="N783" s="263" t="s">
        <v>4120</v>
      </c>
      <c r="O783" s="263" t="s">
        <v>4120</v>
      </c>
      <c r="P783" s="263" t="s">
        <v>4120</v>
      </c>
      <c r="Q783" s="263" t="s">
        <v>4120</v>
      </c>
      <c r="R783" s="263" t="s">
        <v>4120</v>
      </c>
      <c r="S783" s="263" t="s">
        <v>4120</v>
      </c>
      <c r="T783" s="263" t="s">
        <v>4120</v>
      </c>
      <c r="U783" s="263" t="s">
        <v>4120</v>
      </c>
      <c r="V783" s="263" t="s">
        <v>4120</v>
      </c>
      <c r="W783" s="263" t="s">
        <v>4120</v>
      </c>
      <c r="X783" s="263" t="s">
        <v>4120</v>
      </c>
      <c r="Y783" s="263" t="s">
        <v>4120</v>
      </c>
      <c r="Z783" s="263" t="s">
        <v>4120</v>
      </c>
      <c r="AA783" s="263" t="s">
        <v>4120</v>
      </c>
    </row>
    <row r="784" spans="1:27" x14ac:dyDescent="0.3">
      <c r="A784" s="263">
        <v>523279</v>
      </c>
      <c r="B784" s="268" t="s">
        <v>918</v>
      </c>
      <c r="C784" s="263" t="s">
        <v>4120</v>
      </c>
      <c r="D784" s="263" t="s">
        <v>4120</v>
      </c>
      <c r="E784" s="263" t="s">
        <v>4120</v>
      </c>
      <c r="F784" s="263" t="s">
        <v>4120</v>
      </c>
      <c r="G784" s="263" t="s">
        <v>4120</v>
      </c>
      <c r="H784" s="263" t="s">
        <v>4120</v>
      </c>
      <c r="I784" s="263" t="s">
        <v>4120</v>
      </c>
      <c r="J784" s="263" t="s">
        <v>4120</v>
      </c>
      <c r="K784" s="263" t="s">
        <v>4120</v>
      </c>
      <c r="L784" s="263" t="s">
        <v>4120</v>
      </c>
      <c r="M784" s="263" t="s">
        <v>4120</v>
      </c>
      <c r="N784" s="263" t="s">
        <v>4120</v>
      </c>
      <c r="O784" s="263" t="s">
        <v>4120</v>
      </c>
      <c r="P784" s="263" t="s">
        <v>4120</v>
      </c>
      <c r="Q784" s="263" t="s">
        <v>4120</v>
      </c>
      <c r="R784" s="263" t="s">
        <v>4120</v>
      </c>
      <c r="S784" s="263" t="s">
        <v>4120</v>
      </c>
      <c r="T784" s="263" t="s">
        <v>4120</v>
      </c>
      <c r="U784" s="263" t="s">
        <v>4120</v>
      </c>
      <c r="V784" s="263" t="s">
        <v>4120</v>
      </c>
      <c r="W784" s="263" t="s">
        <v>4120</v>
      </c>
      <c r="X784" s="263" t="s">
        <v>4120</v>
      </c>
      <c r="Y784" s="263" t="s">
        <v>4120</v>
      </c>
      <c r="Z784" s="263" t="s">
        <v>4120</v>
      </c>
      <c r="AA784" s="263" t="s">
        <v>4120</v>
      </c>
    </row>
    <row r="785" spans="1:27" x14ac:dyDescent="0.3">
      <c r="A785" s="263">
        <v>523280</v>
      </c>
      <c r="B785" s="268" t="s">
        <v>918</v>
      </c>
      <c r="C785" s="263" t="s">
        <v>4120</v>
      </c>
      <c r="D785" s="263" t="s">
        <v>4120</v>
      </c>
      <c r="E785" s="263" t="s">
        <v>4120</v>
      </c>
      <c r="F785" s="263" t="s">
        <v>4120</v>
      </c>
      <c r="G785" s="263" t="s">
        <v>4120</v>
      </c>
      <c r="H785" s="263" t="s">
        <v>4120</v>
      </c>
      <c r="I785" s="263" t="s">
        <v>4120</v>
      </c>
      <c r="J785" s="263" t="s">
        <v>4120</v>
      </c>
      <c r="K785" s="263" t="s">
        <v>4120</v>
      </c>
      <c r="L785" s="263" t="s">
        <v>4120</v>
      </c>
      <c r="M785" s="263" t="s">
        <v>4120</v>
      </c>
      <c r="N785" s="263" t="s">
        <v>4120</v>
      </c>
      <c r="O785" s="263" t="s">
        <v>4120</v>
      </c>
      <c r="P785" s="263" t="s">
        <v>4120</v>
      </c>
      <c r="Q785" s="263" t="s">
        <v>4120</v>
      </c>
      <c r="R785" s="263" t="s">
        <v>4120</v>
      </c>
      <c r="S785" s="263" t="s">
        <v>4120</v>
      </c>
      <c r="T785" s="263" t="s">
        <v>4120</v>
      </c>
      <c r="U785" s="263" t="s">
        <v>4120</v>
      </c>
      <c r="V785" s="263" t="s">
        <v>4120</v>
      </c>
      <c r="W785" s="263" t="s">
        <v>4120</v>
      </c>
      <c r="X785" s="263" t="s">
        <v>4120</v>
      </c>
      <c r="Y785" s="263" t="s">
        <v>4120</v>
      </c>
      <c r="Z785" s="263" t="s">
        <v>4120</v>
      </c>
      <c r="AA785" s="263" t="s">
        <v>4120</v>
      </c>
    </row>
    <row r="786" spans="1:27" x14ac:dyDescent="0.3">
      <c r="A786" s="263">
        <v>523281</v>
      </c>
      <c r="B786" s="268" t="s">
        <v>918</v>
      </c>
      <c r="C786" s="263" t="s">
        <v>4120</v>
      </c>
      <c r="D786" s="263" t="s">
        <v>4120</v>
      </c>
      <c r="E786" s="263" t="s">
        <v>4120</v>
      </c>
      <c r="F786" s="263" t="s">
        <v>4120</v>
      </c>
      <c r="G786" s="263" t="s">
        <v>4120</v>
      </c>
      <c r="H786" s="263" t="s">
        <v>4120</v>
      </c>
      <c r="I786" s="263" t="s">
        <v>4120</v>
      </c>
      <c r="J786" s="263" t="s">
        <v>4120</v>
      </c>
      <c r="K786" s="263" t="s">
        <v>4120</v>
      </c>
      <c r="L786" s="263" t="s">
        <v>4120</v>
      </c>
      <c r="M786" s="263" t="s">
        <v>4120</v>
      </c>
      <c r="N786" s="263" t="s">
        <v>4120</v>
      </c>
      <c r="O786" s="263" t="s">
        <v>4120</v>
      </c>
      <c r="P786" s="263" t="s">
        <v>4120</v>
      </c>
      <c r="Q786" s="263" t="s">
        <v>4120</v>
      </c>
      <c r="R786" s="263" t="s">
        <v>4120</v>
      </c>
      <c r="S786" s="263" t="s">
        <v>4120</v>
      </c>
      <c r="T786" s="263" t="s">
        <v>4120</v>
      </c>
      <c r="U786" s="263" t="s">
        <v>4120</v>
      </c>
      <c r="V786" s="263" t="s">
        <v>4120</v>
      </c>
      <c r="W786" s="263" t="s">
        <v>4120</v>
      </c>
      <c r="X786" s="263" t="s">
        <v>4120</v>
      </c>
      <c r="Y786" s="263" t="s">
        <v>4120</v>
      </c>
      <c r="Z786" s="263" t="s">
        <v>4120</v>
      </c>
      <c r="AA786" s="263" t="s">
        <v>4120</v>
      </c>
    </row>
    <row r="787" spans="1:27" x14ac:dyDescent="0.3">
      <c r="A787" s="263">
        <v>523297</v>
      </c>
      <c r="B787" s="268" t="s">
        <v>918</v>
      </c>
      <c r="C787" s="263" t="s">
        <v>4120</v>
      </c>
      <c r="D787" s="263" t="s">
        <v>4120</v>
      </c>
      <c r="E787" s="263" t="s">
        <v>4120</v>
      </c>
      <c r="F787" s="263" t="s">
        <v>4120</v>
      </c>
      <c r="G787" s="263" t="s">
        <v>4120</v>
      </c>
      <c r="H787" s="263" t="s">
        <v>4120</v>
      </c>
      <c r="I787" s="263" t="s">
        <v>4120</v>
      </c>
      <c r="J787" s="263" t="s">
        <v>4120</v>
      </c>
      <c r="K787" s="263" t="s">
        <v>4120</v>
      </c>
      <c r="L787" s="263" t="s">
        <v>4120</v>
      </c>
      <c r="M787" s="263" t="s">
        <v>4120</v>
      </c>
      <c r="N787" s="263" t="s">
        <v>4120</v>
      </c>
      <c r="O787" s="263" t="s">
        <v>4120</v>
      </c>
      <c r="P787" s="263" t="s">
        <v>4120</v>
      </c>
      <c r="Q787" s="263" t="s">
        <v>4120</v>
      </c>
      <c r="R787" s="263" t="s">
        <v>4120</v>
      </c>
      <c r="S787" s="263" t="s">
        <v>4120</v>
      </c>
      <c r="T787" s="263" t="s">
        <v>4120</v>
      </c>
      <c r="U787" s="263" t="s">
        <v>4120</v>
      </c>
      <c r="V787" s="263" t="s">
        <v>4120</v>
      </c>
      <c r="W787" s="263" t="s">
        <v>4120</v>
      </c>
      <c r="X787" s="263" t="s">
        <v>4120</v>
      </c>
      <c r="Y787" s="263" t="s">
        <v>4120</v>
      </c>
      <c r="Z787" s="263" t="s">
        <v>4120</v>
      </c>
      <c r="AA787" s="263" t="s">
        <v>4120</v>
      </c>
    </row>
    <row r="788" spans="1:27" x14ac:dyDescent="0.3">
      <c r="A788" s="263">
        <v>523305</v>
      </c>
      <c r="B788" s="268" t="s">
        <v>918</v>
      </c>
      <c r="C788" s="263" t="s">
        <v>4120</v>
      </c>
      <c r="D788" s="263" t="s">
        <v>4120</v>
      </c>
      <c r="E788" s="263" t="s">
        <v>4120</v>
      </c>
      <c r="F788" s="263" t="s">
        <v>4120</v>
      </c>
      <c r="G788" s="263" t="s">
        <v>4120</v>
      </c>
      <c r="H788" s="263" t="s">
        <v>4120</v>
      </c>
      <c r="I788" s="263" t="s">
        <v>4120</v>
      </c>
      <c r="J788" s="263" t="s">
        <v>4120</v>
      </c>
      <c r="K788" s="263" t="s">
        <v>4120</v>
      </c>
      <c r="L788" s="263" t="s">
        <v>4120</v>
      </c>
      <c r="M788" s="263" t="s">
        <v>4120</v>
      </c>
      <c r="N788" s="263" t="s">
        <v>4120</v>
      </c>
      <c r="O788" s="263" t="s">
        <v>4120</v>
      </c>
      <c r="P788" s="263" t="s">
        <v>4120</v>
      </c>
      <c r="Q788" s="263" t="s">
        <v>4120</v>
      </c>
      <c r="R788" s="263" t="s">
        <v>4120</v>
      </c>
      <c r="S788" s="263" t="s">
        <v>4120</v>
      </c>
      <c r="T788" s="263" t="s">
        <v>4120</v>
      </c>
      <c r="U788" s="263" t="s">
        <v>4120</v>
      </c>
      <c r="V788" s="263" t="s">
        <v>4120</v>
      </c>
      <c r="W788" s="263" t="s">
        <v>4120</v>
      </c>
      <c r="X788" s="263" t="s">
        <v>4120</v>
      </c>
      <c r="Y788" s="263" t="s">
        <v>4120</v>
      </c>
      <c r="Z788" s="263" t="s">
        <v>4120</v>
      </c>
      <c r="AA788" s="263" t="s">
        <v>4120</v>
      </c>
    </row>
    <row r="789" spans="1:27" x14ac:dyDescent="0.3">
      <c r="A789" s="263">
        <v>523321</v>
      </c>
      <c r="B789" s="268" t="s">
        <v>918</v>
      </c>
      <c r="C789" s="263" t="s">
        <v>4120</v>
      </c>
      <c r="D789" s="263" t="s">
        <v>4120</v>
      </c>
      <c r="E789" s="263" t="s">
        <v>4120</v>
      </c>
      <c r="F789" s="263" t="s">
        <v>4120</v>
      </c>
      <c r="G789" s="263" t="s">
        <v>4120</v>
      </c>
      <c r="H789" s="263" t="s">
        <v>4120</v>
      </c>
      <c r="I789" s="263" t="s">
        <v>4120</v>
      </c>
      <c r="J789" s="263" t="s">
        <v>4120</v>
      </c>
      <c r="K789" s="263" t="s">
        <v>4120</v>
      </c>
      <c r="L789" s="263" t="s">
        <v>4120</v>
      </c>
      <c r="M789" s="263" t="s">
        <v>4120</v>
      </c>
      <c r="N789" s="263" t="s">
        <v>4120</v>
      </c>
      <c r="O789" s="263" t="s">
        <v>4120</v>
      </c>
      <c r="P789" s="263" t="s">
        <v>4120</v>
      </c>
      <c r="Q789" s="263" t="s">
        <v>4120</v>
      </c>
      <c r="R789" s="263" t="s">
        <v>4120</v>
      </c>
      <c r="S789" s="263" t="s">
        <v>4120</v>
      </c>
      <c r="T789" s="263" t="s">
        <v>4120</v>
      </c>
      <c r="U789" s="263" t="s">
        <v>4120</v>
      </c>
      <c r="V789" s="263" t="s">
        <v>4120</v>
      </c>
      <c r="W789" s="263" t="s">
        <v>4120</v>
      </c>
      <c r="X789" s="263" t="s">
        <v>4120</v>
      </c>
      <c r="Y789" s="263" t="s">
        <v>4120</v>
      </c>
      <c r="Z789" s="263" t="s">
        <v>4120</v>
      </c>
      <c r="AA789" s="263" t="s">
        <v>4120</v>
      </c>
    </row>
    <row r="790" spans="1:27" x14ac:dyDescent="0.3">
      <c r="A790" s="263">
        <v>523325</v>
      </c>
      <c r="B790" s="268" t="s">
        <v>918</v>
      </c>
      <c r="C790" s="263" t="s">
        <v>4120</v>
      </c>
      <c r="D790" s="263" t="s">
        <v>4120</v>
      </c>
      <c r="E790" s="263" t="s">
        <v>4120</v>
      </c>
      <c r="F790" s="263" t="s">
        <v>4120</v>
      </c>
      <c r="G790" s="263" t="s">
        <v>4120</v>
      </c>
      <c r="H790" s="263" t="s">
        <v>4120</v>
      </c>
      <c r="I790" s="263" t="s">
        <v>4120</v>
      </c>
      <c r="J790" s="263" t="s">
        <v>4120</v>
      </c>
      <c r="K790" s="263" t="s">
        <v>4120</v>
      </c>
      <c r="L790" s="263" t="s">
        <v>4120</v>
      </c>
      <c r="M790" s="263" t="s">
        <v>4120</v>
      </c>
      <c r="N790" s="263" t="s">
        <v>4120</v>
      </c>
      <c r="O790" s="263" t="s">
        <v>4120</v>
      </c>
      <c r="P790" s="263" t="s">
        <v>4120</v>
      </c>
      <c r="Q790" s="263" t="s">
        <v>4120</v>
      </c>
      <c r="R790" s="263" t="s">
        <v>4120</v>
      </c>
      <c r="S790" s="263" t="s">
        <v>4120</v>
      </c>
      <c r="T790" s="263" t="s">
        <v>4120</v>
      </c>
      <c r="U790" s="263" t="s">
        <v>4120</v>
      </c>
      <c r="V790" s="263" t="s">
        <v>4120</v>
      </c>
      <c r="W790" s="263" t="s">
        <v>4120</v>
      </c>
      <c r="X790" s="263" t="s">
        <v>4120</v>
      </c>
      <c r="Y790" s="263" t="s">
        <v>4120</v>
      </c>
      <c r="Z790" s="263" t="s">
        <v>4120</v>
      </c>
      <c r="AA790" s="263" t="s">
        <v>4120</v>
      </c>
    </row>
    <row r="791" spans="1:27" x14ac:dyDescent="0.3">
      <c r="A791" s="263">
        <v>523332</v>
      </c>
      <c r="B791" s="268" t="s">
        <v>918</v>
      </c>
      <c r="C791" s="263" t="s">
        <v>4120</v>
      </c>
      <c r="D791" s="263" t="s">
        <v>4120</v>
      </c>
      <c r="E791" s="263" t="s">
        <v>4120</v>
      </c>
      <c r="F791" s="263" t="s">
        <v>4120</v>
      </c>
      <c r="G791" s="263" t="s">
        <v>4120</v>
      </c>
      <c r="H791" s="263" t="s">
        <v>4120</v>
      </c>
      <c r="I791" s="263" t="s">
        <v>4120</v>
      </c>
      <c r="J791" s="263" t="s">
        <v>4120</v>
      </c>
      <c r="K791" s="263" t="s">
        <v>4120</v>
      </c>
      <c r="L791" s="263" t="s">
        <v>4120</v>
      </c>
      <c r="M791" s="263" t="s">
        <v>4120</v>
      </c>
      <c r="N791" s="263" t="s">
        <v>4120</v>
      </c>
      <c r="O791" s="263" t="s">
        <v>4120</v>
      </c>
      <c r="P791" s="263" t="s">
        <v>4120</v>
      </c>
      <c r="Q791" s="263" t="s">
        <v>4120</v>
      </c>
      <c r="R791" s="263" t="s">
        <v>4120</v>
      </c>
      <c r="S791" s="263" t="s">
        <v>4120</v>
      </c>
      <c r="T791" s="263" t="s">
        <v>4120</v>
      </c>
      <c r="U791" s="263" t="s">
        <v>4120</v>
      </c>
      <c r="V791" s="263" t="s">
        <v>4120</v>
      </c>
      <c r="W791" s="263" t="s">
        <v>4120</v>
      </c>
      <c r="X791" s="263" t="s">
        <v>4120</v>
      </c>
      <c r="Y791" s="263" t="s">
        <v>4120</v>
      </c>
      <c r="Z791" s="263" t="s">
        <v>4120</v>
      </c>
      <c r="AA791" s="263" t="s">
        <v>4120</v>
      </c>
    </row>
    <row r="792" spans="1:27" x14ac:dyDescent="0.3">
      <c r="A792" s="263">
        <v>523345</v>
      </c>
      <c r="B792" s="268" t="s">
        <v>918</v>
      </c>
      <c r="C792" s="263" t="s">
        <v>4120</v>
      </c>
      <c r="D792" s="263" t="s">
        <v>4120</v>
      </c>
      <c r="E792" s="263" t="s">
        <v>4120</v>
      </c>
      <c r="F792" s="263" t="s">
        <v>4120</v>
      </c>
      <c r="G792" s="263" t="s">
        <v>4120</v>
      </c>
      <c r="H792" s="263" t="s">
        <v>4120</v>
      </c>
      <c r="I792" s="263" t="s">
        <v>4120</v>
      </c>
      <c r="J792" s="263" t="s">
        <v>4120</v>
      </c>
      <c r="K792" s="263" t="s">
        <v>4120</v>
      </c>
      <c r="L792" s="263" t="s">
        <v>4120</v>
      </c>
      <c r="M792" s="263" t="s">
        <v>4120</v>
      </c>
      <c r="N792" s="263" t="s">
        <v>4120</v>
      </c>
      <c r="O792" s="263" t="s">
        <v>4120</v>
      </c>
      <c r="P792" s="263" t="s">
        <v>4120</v>
      </c>
      <c r="Q792" s="263" t="s">
        <v>4120</v>
      </c>
      <c r="R792" s="263" t="s">
        <v>4120</v>
      </c>
      <c r="S792" s="263" t="s">
        <v>4120</v>
      </c>
      <c r="T792" s="263" t="s">
        <v>4120</v>
      </c>
      <c r="U792" s="263" t="s">
        <v>4120</v>
      </c>
      <c r="V792" s="263" t="s">
        <v>4120</v>
      </c>
      <c r="W792" s="263" t="s">
        <v>4120</v>
      </c>
      <c r="X792" s="263" t="s">
        <v>4120</v>
      </c>
      <c r="Y792" s="263" t="s">
        <v>4120</v>
      </c>
      <c r="Z792" s="263" t="s">
        <v>4120</v>
      </c>
      <c r="AA792" s="263" t="s">
        <v>4120</v>
      </c>
    </row>
    <row r="793" spans="1:27" x14ac:dyDescent="0.3">
      <c r="A793" s="263">
        <v>523353</v>
      </c>
      <c r="B793" s="268" t="s">
        <v>918</v>
      </c>
      <c r="C793" s="263" t="s">
        <v>4120</v>
      </c>
      <c r="D793" s="263" t="s">
        <v>4120</v>
      </c>
      <c r="E793" s="263" t="s">
        <v>4120</v>
      </c>
      <c r="F793" s="263" t="s">
        <v>4120</v>
      </c>
      <c r="G793" s="263" t="s">
        <v>4120</v>
      </c>
      <c r="H793" s="263" t="s">
        <v>4120</v>
      </c>
      <c r="I793" s="263" t="s">
        <v>4120</v>
      </c>
      <c r="J793" s="263" t="s">
        <v>4120</v>
      </c>
      <c r="K793" s="263" t="s">
        <v>4120</v>
      </c>
      <c r="L793" s="263" t="s">
        <v>4120</v>
      </c>
      <c r="M793" s="263" t="s">
        <v>4120</v>
      </c>
      <c r="N793" s="263" t="s">
        <v>4120</v>
      </c>
      <c r="O793" s="263" t="s">
        <v>4120</v>
      </c>
      <c r="P793" s="263" t="s">
        <v>4120</v>
      </c>
      <c r="Q793" s="263" t="s">
        <v>4120</v>
      </c>
      <c r="R793" s="263" t="s">
        <v>4120</v>
      </c>
      <c r="S793" s="263" t="s">
        <v>4120</v>
      </c>
      <c r="T793" s="263" t="s">
        <v>4120</v>
      </c>
      <c r="U793" s="263" t="s">
        <v>4120</v>
      </c>
      <c r="V793" s="263" t="s">
        <v>4120</v>
      </c>
      <c r="W793" s="263" t="s">
        <v>4120</v>
      </c>
      <c r="X793" s="263" t="s">
        <v>4120</v>
      </c>
      <c r="Y793" s="263" t="s">
        <v>4120</v>
      </c>
      <c r="Z793" s="263" t="s">
        <v>4120</v>
      </c>
      <c r="AA793" s="263" t="s">
        <v>4120</v>
      </c>
    </row>
    <row r="794" spans="1:27" x14ac:dyDescent="0.3">
      <c r="A794" s="263">
        <v>523366</v>
      </c>
      <c r="B794" s="268" t="s">
        <v>918</v>
      </c>
      <c r="C794" s="263" t="s">
        <v>4120</v>
      </c>
      <c r="D794" s="263" t="s">
        <v>4120</v>
      </c>
      <c r="E794" s="263" t="s">
        <v>4120</v>
      </c>
      <c r="F794" s="263" t="s">
        <v>4120</v>
      </c>
      <c r="G794" s="263" t="s">
        <v>4120</v>
      </c>
      <c r="H794" s="263" t="s">
        <v>4120</v>
      </c>
      <c r="I794" s="263" t="s">
        <v>4120</v>
      </c>
      <c r="J794" s="263" t="s">
        <v>4120</v>
      </c>
      <c r="K794" s="263" t="s">
        <v>4120</v>
      </c>
      <c r="L794" s="263" t="s">
        <v>4120</v>
      </c>
      <c r="M794" s="263" t="s">
        <v>4120</v>
      </c>
      <c r="N794" s="263" t="s">
        <v>4120</v>
      </c>
      <c r="O794" s="263" t="s">
        <v>4120</v>
      </c>
      <c r="P794" s="263" t="s">
        <v>4120</v>
      </c>
      <c r="Q794" s="263" t="s">
        <v>4120</v>
      </c>
      <c r="R794" s="263" t="s">
        <v>4120</v>
      </c>
      <c r="S794" s="263" t="s">
        <v>4120</v>
      </c>
      <c r="T794" s="263" t="s">
        <v>4120</v>
      </c>
      <c r="U794" s="263" t="s">
        <v>4120</v>
      </c>
      <c r="V794" s="263" t="s">
        <v>4120</v>
      </c>
      <c r="W794" s="263" t="s">
        <v>4120</v>
      </c>
      <c r="X794" s="263" t="s">
        <v>4120</v>
      </c>
      <c r="Y794" s="263" t="s">
        <v>4120</v>
      </c>
      <c r="Z794" s="263" t="s">
        <v>4120</v>
      </c>
      <c r="AA794" s="263" t="s">
        <v>4120</v>
      </c>
    </row>
    <row r="795" spans="1:27" x14ac:dyDescent="0.3">
      <c r="A795" s="263">
        <v>523368</v>
      </c>
      <c r="B795" s="268" t="s">
        <v>918</v>
      </c>
      <c r="C795" s="263" t="s">
        <v>4120</v>
      </c>
      <c r="D795" s="263" t="s">
        <v>4120</v>
      </c>
      <c r="E795" s="263" t="s">
        <v>4120</v>
      </c>
      <c r="F795" s="263" t="s">
        <v>4120</v>
      </c>
      <c r="G795" s="263" t="s">
        <v>4120</v>
      </c>
      <c r="H795" s="263" t="s">
        <v>4120</v>
      </c>
      <c r="I795" s="263" t="s">
        <v>4120</v>
      </c>
      <c r="J795" s="263" t="s">
        <v>4120</v>
      </c>
      <c r="K795" s="263" t="s">
        <v>4120</v>
      </c>
      <c r="L795" s="263" t="s">
        <v>4120</v>
      </c>
      <c r="M795" s="263" t="s">
        <v>4120</v>
      </c>
      <c r="N795" s="263" t="s">
        <v>4120</v>
      </c>
      <c r="O795" s="263" t="s">
        <v>4120</v>
      </c>
      <c r="P795" s="263" t="s">
        <v>4120</v>
      </c>
      <c r="Q795" s="263" t="s">
        <v>4120</v>
      </c>
      <c r="R795" s="263" t="s">
        <v>4120</v>
      </c>
      <c r="S795" s="263" t="s">
        <v>4120</v>
      </c>
      <c r="T795" s="263" t="s">
        <v>4120</v>
      </c>
      <c r="U795" s="263" t="s">
        <v>4120</v>
      </c>
      <c r="V795" s="263" t="s">
        <v>4120</v>
      </c>
      <c r="W795" s="263" t="s">
        <v>4120</v>
      </c>
      <c r="X795" s="263" t="s">
        <v>4120</v>
      </c>
      <c r="Y795" s="263" t="s">
        <v>4120</v>
      </c>
      <c r="Z795" s="263" t="s">
        <v>4120</v>
      </c>
      <c r="AA795" s="263" t="s">
        <v>4120</v>
      </c>
    </row>
    <row r="796" spans="1:27" x14ac:dyDescent="0.3">
      <c r="A796" s="263">
        <v>523374</v>
      </c>
      <c r="B796" s="268" t="s">
        <v>918</v>
      </c>
      <c r="C796" s="263" t="s">
        <v>4120</v>
      </c>
      <c r="D796" s="263" t="s">
        <v>4120</v>
      </c>
      <c r="E796" s="263" t="s">
        <v>4120</v>
      </c>
      <c r="F796" s="263" t="s">
        <v>4120</v>
      </c>
      <c r="G796" s="263" t="s">
        <v>4120</v>
      </c>
      <c r="H796" s="263" t="s">
        <v>4120</v>
      </c>
      <c r="I796" s="263" t="s">
        <v>4120</v>
      </c>
      <c r="J796" s="263" t="s">
        <v>4120</v>
      </c>
      <c r="K796" s="263" t="s">
        <v>4120</v>
      </c>
      <c r="L796" s="263" t="s">
        <v>4120</v>
      </c>
      <c r="M796" s="263" t="s">
        <v>4120</v>
      </c>
      <c r="N796" s="263" t="s">
        <v>4120</v>
      </c>
      <c r="O796" s="263" t="s">
        <v>4120</v>
      </c>
      <c r="P796" s="263" t="s">
        <v>4120</v>
      </c>
      <c r="Q796" s="263" t="s">
        <v>4120</v>
      </c>
      <c r="R796" s="263" t="s">
        <v>4120</v>
      </c>
      <c r="S796" s="263" t="s">
        <v>4120</v>
      </c>
      <c r="T796" s="263" t="s">
        <v>4120</v>
      </c>
      <c r="U796" s="263" t="s">
        <v>4120</v>
      </c>
      <c r="V796" s="263" t="s">
        <v>4120</v>
      </c>
      <c r="W796" s="263" t="s">
        <v>4120</v>
      </c>
      <c r="X796" s="263" t="s">
        <v>4120</v>
      </c>
      <c r="Y796" s="263" t="s">
        <v>4120</v>
      </c>
      <c r="Z796" s="263" t="s">
        <v>4120</v>
      </c>
      <c r="AA796" s="263" t="s">
        <v>4120</v>
      </c>
    </row>
    <row r="797" spans="1:27" x14ac:dyDescent="0.3">
      <c r="A797" s="263">
        <v>523379</v>
      </c>
      <c r="B797" s="268" t="s">
        <v>918</v>
      </c>
      <c r="C797" s="263" t="s">
        <v>4120</v>
      </c>
      <c r="D797" s="263" t="s">
        <v>4120</v>
      </c>
      <c r="E797" s="263" t="s">
        <v>4120</v>
      </c>
      <c r="F797" s="263" t="s">
        <v>4120</v>
      </c>
      <c r="G797" s="263" t="s">
        <v>4120</v>
      </c>
      <c r="H797" s="263" t="s">
        <v>4120</v>
      </c>
      <c r="I797" s="263" t="s">
        <v>4120</v>
      </c>
      <c r="J797" s="263" t="s">
        <v>4120</v>
      </c>
      <c r="K797" s="263" t="s">
        <v>4120</v>
      </c>
      <c r="L797" s="263" t="s">
        <v>4120</v>
      </c>
      <c r="M797" s="263" t="s">
        <v>4120</v>
      </c>
      <c r="N797" s="263" t="s">
        <v>4120</v>
      </c>
      <c r="O797" s="263" t="s">
        <v>4120</v>
      </c>
      <c r="P797" s="263" t="s">
        <v>4120</v>
      </c>
      <c r="Q797" s="263" t="s">
        <v>4120</v>
      </c>
      <c r="R797" s="263" t="s">
        <v>4120</v>
      </c>
      <c r="S797" s="263" t="s">
        <v>4120</v>
      </c>
      <c r="T797" s="263" t="s">
        <v>4120</v>
      </c>
      <c r="U797" s="263" t="s">
        <v>4120</v>
      </c>
      <c r="V797" s="263" t="s">
        <v>4120</v>
      </c>
      <c r="W797" s="263" t="s">
        <v>4120</v>
      </c>
      <c r="X797" s="263" t="s">
        <v>4120</v>
      </c>
      <c r="Y797" s="263" t="s">
        <v>4120</v>
      </c>
      <c r="Z797" s="263" t="s">
        <v>4120</v>
      </c>
      <c r="AA797" s="263" t="s">
        <v>4120</v>
      </c>
    </row>
    <row r="798" spans="1:27" x14ac:dyDescent="0.3">
      <c r="A798" s="263">
        <v>523381</v>
      </c>
      <c r="B798" s="268" t="s">
        <v>918</v>
      </c>
      <c r="C798" s="263" t="s">
        <v>4120</v>
      </c>
      <c r="D798" s="263" t="s">
        <v>4120</v>
      </c>
      <c r="E798" s="263" t="s">
        <v>4120</v>
      </c>
      <c r="F798" s="263" t="s">
        <v>4120</v>
      </c>
      <c r="G798" s="263" t="s">
        <v>4120</v>
      </c>
      <c r="H798" s="263" t="s">
        <v>4120</v>
      </c>
      <c r="I798" s="263" t="s">
        <v>4120</v>
      </c>
      <c r="J798" s="263" t="s">
        <v>4120</v>
      </c>
      <c r="K798" s="263" t="s">
        <v>4120</v>
      </c>
      <c r="L798" s="263" t="s">
        <v>4120</v>
      </c>
      <c r="M798" s="263" t="s">
        <v>4120</v>
      </c>
      <c r="N798" s="263" t="s">
        <v>4120</v>
      </c>
      <c r="O798" s="263" t="s">
        <v>4120</v>
      </c>
      <c r="P798" s="263" t="s">
        <v>4120</v>
      </c>
      <c r="Q798" s="263" t="s">
        <v>4120</v>
      </c>
      <c r="R798" s="263" t="s">
        <v>4120</v>
      </c>
      <c r="S798" s="263" t="s">
        <v>4120</v>
      </c>
      <c r="T798" s="263" t="s">
        <v>4120</v>
      </c>
      <c r="U798" s="263" t="s">
        <v>4120</v>
      </c>
      <c r="V798" s="263" t="s">
        <v>4120</v>
      </c>
      <c r="W798" s="263" t="s">
        <v>4120</v>
      </c>
      <c r="X798" s="263" t="s">
        <v>4120</v>
      </c>
      <c r="Y798" s="263" t="s">
        <v>4120</v>
      </c>
      <c r="Z798" s="263" t="s">
        <v>4120</v>
      </c>
      <c r="AA798" s="263" t="s">
        <v>4120</v>
      </c>
    </row>
    <row r="799" spans="1:27" x14ac:dyDescent="0.3">
      <c r="A799" s="263">
        <v>523382</v>
      </c>
      <c r="B799" s="268" t="s">
        <v>918</v>
      </c>
      <c r="C799" s="263" t="s">
        <v>4120</v>
      </c>
      <c r="D799" s="263" t="s">
        <v>4120</v>
      </c>
      <c r="E799" s="263" t="s">
        <v>4120</v>
      </c>
      <c r="F799" s="263" t="s">
        <v>4120</v>
      </c>
      <c r="G799" s="263" t="s">
        <v>4120</v>
      </c>
      <c r="H799" s="263" t="s">
        <v>4120</v>
      </c>
      <c r="I799" s="263" t="s">
        <v>4120</v>
      </c>
      <c r="J799" s="263" t="s">
        <v>4120</v>
      </c>
      <c r="K799" s="263" t="s">
        <v>4120</v>
      </c>
      <c r="L799" s="263" t="s">
        <v>4120</v>
      </c>
      <c r="M799" s="263" t="s">
        <v>4120</v>
      </c>
      <c r="N799" s="263" t="s">
        <v>4120</v>
      </c>
      <c r="O799" s="263" t="s">
        <v>4120</v>
      </c>
      <c r="P799" s="263" t="s">
        <v>4120</v>
      </c>
      <c r="Q799" s="263" t="s">
        <v>4120</v>
      </c>
      <c r="R799" s="263" t="s">
        <v>4120</v>
      </c>
      <c r="S799" s="263" t="s">
        <v>4120</v>
      </c>
      <c r="T799" s="263" t="s">
        <v>4120</v>
      </c>
      <c r="U799" s="263" t="s">
        <v>4120</v>
      </c>
      <c r="V799" s="263" t="s">
        <v>4120</v>
      </c>
      <c r="W799" s="263" t="s">
        <v>4120</v>
      </c>
      <c r="X799" s="263" t="s">
        <v>4120</v>
      </c>
      <c r="Y799" s="263" t="s">
        <v>4120</v>
      </c>
      <c r="Z799" s="263" t="s">
        <v>4120</v>
      </c>
      <c r="AA799" s="263" t="s">
        <v>4120</v>
      </c>
    </row>
    <row r="800" spans="1:27" x14ac:dyDescent="0.3">
      <c r="A800" s="263">
        <v>523392</v>
      </c>
      <c r="B800" s="268" t="s">
        <v>918</v>
      </c>
      <c r="C800" s="263" t="s">
        <v>4120</v>
      </c>
      <c r="D800" s="263" t="s">
        <v>4120</v>
      </c>
      <c r="E800" s="263" t="s">
        <v>4120</v>
      </c>
      <c r="F800" s="263" t="s">
        <v>4120</v>
      </c>
      <c r="G800" s="263" t="s">
        <v>4120</v>
      </c>
      <c r="H800" s="263" t="s">
        <v>4120</v>
      </c>
      <c r="I800" s="263" t="s">
        <v>4120</v>
      </c>
      <c r="J800" s="263" t="s">
        <v>4120</v>
      </c>
      <c r="K800" s="263" t="s">
        <v>4120</v>
      </c>
      <c r="L800" s="263" t="s">
        <v>4120</v>
      </c>
      <c r="M800" s="263" t="s">
        <v>4120</v>
      </c>
      <c r="N800" s="263" t="s">
        <v>4120</v>
      </c>
      <c r="O800" s="263" t="s">
        <v>4120</v>
      </c>
      <c r="P800" s="263" t="s">
        <v>4120</v>
      </c>
      <c r="Q800" s="263" t="s">
        <v>4120</v>
      </c>
      <c r="R800" s="263" t="s">
        <v>4120</v>
      </c>
      <c r="S800" s="263" t="s">
        <v>4120</v>
      </c>
      <c r="T800" s="263" t="s">
        <v>4120</v>
      </c>
      <c r="U800" s="263" t="s">
        <v>4120</v>
      </c>
      <c r="V800" s="263" t="s">
        <v>4120</v>
      </c>
      <c r="W800" s="263" t="s">
        <v>4120</v>
      </c>
      <c r="X800" s="263" t="s">
        <v>4120</v>
      </c>
      <c r="Y800" s="263" t="s">
        <v>4120</v>
      </c>
      <c r="Z800" s="263" t="s">
        <v>4120</v>
      </c>
      <c r="AA800" s="263" t="s">
        <v>4120</v>
      </c>
    </row>
    <row r="801" spans="1:27" x14ac:dyDescent="0.3">
      <c r="A801" s="263">
        <v>523393</v>
      </c>
      <c r="B801" s="268" t="s">
        <v>918</v>
      </c>
      <c r="C801" s="263" t="s">
        <v>4120</v>
      </c>
      <c r="D801" s="263" t="s">
        <v>4120</v>
      </c>
      <c r="E801" s="263" t="s">
        <v>4120</v>
      </c>
      <c r="F801" s="263" t="s">
        <v>4120</v>
      </c>
      <c r="G801" s="263" t="s">
        <v>4120</v>
      </c>
      <c r="H801" s="263" t="s">
        <v>4120</v>
      </c>
      <c r="I801" s="263" t="s">
        <v>4120</v>
      </c>
      <c r="J801" s="263" t="s">
        <v>4120</v>
      </c>
      <c r="K801" s="263" t="s">
        <v>4120</v>
      </c>
      <c r="L801" s="263" t="s">
        <v>4120</v>
      </c>
      <c r="M801" s="263" t="s">
        <v>4120</v>
      </c>
      <c r="N801" s="263" t="s">
        <v>4120</v>
      </c>
      <c r="O801" s="263" t="s">
        <v>4120</v>
      </c>
      <c r="P801" s="263" t="s">
        <v>4120</v>
      </c>
      <c r="Q801" s="263" t="s">
        <v>4120</v>
      </c>
      <c r="R801" s="263" t="s">
        <v>4120</v>
      </c>
      <c r="S801" s="263" t="s">
        <v>4120</v>
      </c>
      <c r="T801" s="263" t="s">
        <v>4120</v>
      </c>
      <c r="U801" s="263" t="s">
        <v>4120</v>
      </c>
      <c r="V801" s="263" t="s">
        <v>4120</v>
      </c>
      <c r="W801" s="263" t="s">
        <v>4120</v>
      </c>
      <c r="X801" s="263" t="s">
        <v>4120</v>
      </c>
      <c r="Y801" s="263" t="s">
        <v>4120</v>
      </c>
      <c r="Z801" s="263" t="s">
        <v>4120</v>
      </c>
      <c r="AA801" s="263" t="s">
        <v>4120</v>
      </c>
    </row>
    <row r="802" spans="1:27" x14ac:dyDescent="0.3">
      <c r="A802" s="263">
        <v>523394</v>
      </c>
      <c r="B802" s="268" t="s">
        <v>918</v>
      </c>
      <c r="C802" s="263" t="s">
        <v>4120</v>
      </c>
      <c r="D802" s="263" t="s">
        <v>4120</v>
      </c>
      <c r="E802" s="263" t="s">
        <v>4120</v>
      </c>
      <c r="F802" s="263" t="s">
        <v>4120</v>
      </c>
      <c r="G802" s="263" t="s">
        <v>4120</v>
      </c>
      <c r="H802" s="263" t="s">
        <v>4120</v>
      </c>
      <c r="I802" s="263" t="s">
        <v>4120</v>
      </c>
      <c r="J802" s="263" t="s">
        <v>4120</v>
      </c>
      <c r="K802" s="263" t="s">
        <v>4120</v>
      </c>
      <c r="L802" s="263" t="s">
        <v>4120</v>
      </c>
      <c r="M802" s="263" t="s">
        <v>4120</v>
      </c>
      <c r="N802" s="263" t="s">
        <v>4120</v>
      </c>
      <c r="O802" s="263" t="s">
        <v>4120</v>
      </c>
      <c r="P802" s="263" t="s">
        <v>4120</v>
      </c>
      <c r="Q802" s="263" t="s">
        <v>4120</v>
      </c>
      <c r="R802" s="263" t="s">
        <v>4120</v>
      </c>
      <c r="S802" s="263" t="s">
        <v>4120</v>
      </c>
      <c r="T802" s="263" t="s">
        <v>4120</v>
      </c>
      <c r="U802" s="263" t="s">
        <v>4120</v>
      </c>
      <c r="V802" s="263" t="s">
        <v>4120</v>
      </c>
      <c r="W802" s="263" t="s">
        <v>4120</v>
      </c>
      <c r="X802" s="263" t="s">
        <v>4120</v>
      </c>
      <c r="Y802" s="263" t="s">
        <v>4120</v>
      </c>
      <c r="Z802" s="263" t="s">
        <v>4120</v>
      </c>
      <c r="AA802" s="263" t="s">
        <v>4120</v>
      </c>
    </row>
    <row r="803" spans="1:27" x14ac:dyDescent="0.3">
      <c r="A803" s="263">
        <v>523415</v>
      </c>
      <c r="B803" s="268" t="s">
        <v>918</v>
      </c>
      <c r="C803" s="263" t="s">
        <v>4120</v>
      </c>
      <c r="D803" s="263" t="s">
        <v>4120</v>
      </c>
      <c r="E803" s="263" t="s">
        <v>4120</v>
      </c>
      <c r="F803" s="263" t="s">
        <v>4120</v>
      </c>
      <c r="G803" s="263" t="s">
        <v>4120</v>
      </c>
      <c r="H803" s="263" t="s">
        <v>4120</v>
      </c>
      <c r="I803" s="263" t="s">
        <v>4120</v>
      </c>
      <c r="J803" s="263" t="s">
        <v>4120</v>
      </c>
      <c r="K803" s="263" t="s">
        <v>4120</v>
      </c>
      <c r="L803" s="263" t="s">
        <v>4120</v>
      </c>
      <c r="M803" s="263" t="s">
        <v>4120</v>
      </c>
      <c r="N803" s="263" t="s">
        <v>4120</v>
      </c>
      <c r="O803" s="263" t="s">
        <v>4120</v>
      </c>
      <c r="P803" s="263" t="s">
        <v>4120</v>
      </c>
      <c r="Q803" s="263" t="s">
        <v>4120</v>
      </c>
      <c r="R803" s="263" t="s">
        <v>4120</v>
      </c>
      <c r="S803" s="263" t="s">
        <v>4120</v>
      </c>
      <c r="T803" s="263" t="s">
        <v>4120</v>
      </c>
      <c r="U803" s="263" t="s">
        <v>4120</v>
      </c>
      <c r="V803" s="263" t="s">
        <v>4120</v>
      </c>
      <c r="W803" s="263" t="s">
        <v>4120</v>
      </c>
      <c r="X803" s="263" t="s">
        <v>4120</v>
      </c>
      <c r="Y803" s="263" t="s">
        <v>4120</v>
      </c>
      <c r="Z803" s="263" t="s">
        <v>4120</v>
      </c>
      <c r="AA803" s="263" t="s">
        <v>4120</v>
      </c>
    </row>
    <row r="804" spans="1:27" x14ac:dyDescent="0.3">
      <c r="A804" s="263">
        <v>523416</v>
      </c>
      <c r="B804" s="268" t="s">
        <v>918</v>
      </c>
      <c r="C804" s="263" t="s">
        <v>4120</v>
      </c>
      <c r="D804" s="263" t="s">
        <v>4120</v>
      </c>
      <c r="E804" s="263" t="s">
        <v>4120</v>
      </c>
      <c r="F804" s="263" t="s">
        <v>4120</v>
      </c>
      <c r="G804" s="263" t="s">
        <v>4120</v>
      </c>
      <c r="H804" s="263" t="s">
        <v>4120</v>
      </c>
      <c r="I804" s="263" t="s">
        <v>4120</v>
      </c>
      <c r="J804" s="263" t="s">
        <v>4120</v>
      </c>
      <c r="K804" s="263" t="s">
        <v>4120</v>
      </c>
      <c r="L804" s="263" t="s">
        <v>4120</v>
      </c>
      <c r="M804" s="263" t="s">
        <v>4120</v>
      </c>
      <c r="N804" s="263" t="s">
        <v>4120</v>
      </c>
      <c r="O804" s="263" t="s">
        <v>4120</v>
      </c>
      <c r="P804" s="263" t="s">
        <v>4120</v>
      </c>
      <c r="Q804" s="263" t="s">
        <v>4120</v>
      </c>
      <c r="R804" s="263" t="s">
        <v>4120</v>
      </c>
      <c r="S804" s="263" t="s">
        <v>4120</v>
      </c>
      <c r="T804" s="263" t="s">
        <v>4120</v>
      </c>
      <c r="U804" s="263" t="s">
        <v>4120</v>
      </c>
      <c r="V804" s="263" t="s">
        <v>4120</v>
      </c>
      <c r="W804" s="263" t="s">
        <v>4120</v>
      </c>
      <c r="X804" s="263" t="s">
        <v>4120</v>
      </c>
      <c r="Y804" s="263" t="s">
        <v>4120</v>
      </c>
      <c r="Z804" s="263" t="s">
        <v>4120</v>
      </c>
      <c r="AA804" s="263" t="s">
        <v>4120</v>
      </c>
    </row>
    <row r="805" spans="1:27" x14ac:dyDescent="0.3">
      <c r="A805" s="263">
        <v>523426</v>
      </c>
      <c r="B805" s="268" t="s">
        <v>918</v>
      </c>
      <c r="C805" s="263" t="s">
        <v>4120</v>
      </c>
      <c r="D805" s="263" t="s">
        <v>4120</v>
      </c>
      <c r="E805" s="263" t="s">
        <v>4120</v>
      </c>
      <c r="F805" s="263" t="s">
        <v>4120</v>
      </c>
      <c r="G805" s="263" t="s">
        <v>4120</v>
      </c>
      <c r="H805" s="263" t="s">
        <v>4120</v>
      </c>
      <c r="I805" s="263" t="s">
        <v>4120</v>
      </c>
      <c r="J805" s="263" t="s">
        <v>4120</v>
      </c>
      <c r="K805" s="263" t="s">
        <v>4120</v>
      </c>
      <c r="L805" s="263" t="s">
        <v>4120</v>
      </c>
      <c r="M805" s="263" t="s">
        <v>4120</v>
      </c>
      <c r="N805" s="263" t="s">
        <v>4120</v>
      </c>
      <c r="O805" s="263" t="s">
        <v>4120</v>
      </c>
      <c r="P805" s="263" t="s">
        <v>4120</v>
      </c>
      <c r="Q805" s="263" t="s">
        <v>4120</v>
      </c>
      <c r="R805" s="263" t="s">
        <v>4120</v>
      </c>
      <c r="S805" s="263" t="s">
        <v>4120</v>
      </c>
      <c r="T805" s="263" t="s">
        <v>4120</v>
      </c>
      <c r="U805" s="263" t="s">
        <v>4120</v>
      </c>
      <c r="V805" s="263" t="s">
        <v>4120</v>
      </c>
      <c r="W805" s="263" t="s">
        <v>4120</v>
      </c>
      <c r="X805" s="263" t="s">
        <v>4120</v>
      </c>
      <c r="Y805" s="263" t="s">
        <v>4120</v>
      </c>
      <c r="Z805" s="263" t="s">
        <v>4120</v>
      </c>
      <c r="AA805" s="263" t="s">
        <v>4120</v>
      </c>
    </row>
    <row r="806" spans="1:27" x14ac:dyDescent="0.3">
      <c r="A806" s="263">
        <v>523433</v>
      </c>
      <c r="B806" s="268" t="s">
        <v>918</v>
      </c>
      <c r="C806" s="263" t="s">
        <v>4120</v>
      </c>
      <c r="D806" s="263" t="s">
        <v>4120</v>
      </c>
      <c r="E806" s="263" t="s">
        <v>4120</v>
      </c>
      <c r="F806" s="263" t="s">
        <v>4120</v>
      </c>
      <c r="G806" s="263" t="s">
        <v>4120</v>
      </c>
      <c r="H806" s="263" t="s">
        <v>4120</v>
      </c>
      <c r="I806" s="263" t="s">
        <v>4120</v>
      </c>
      <c r="J806" s="263" t="s">
        <v>4120</v>
      </c>
      <c r="K806" s="263" t="s">
        <v>4120</v>
      </c>
      <c r="L806" s="263" t="s">
        <v>4120</v>
      </c>
      <c r="M806" s="263" t="s">
        <v>4120</v>
      </c>
      <c r="N806" s="263" t="s">
        <v>4120</v>
      </c>
      <c r="O806" s="263" t="s">
        <v>4120</v>
      </c>
      <c r="P806" s="263" t="s">
        <v>4120</v>
      </c>
      <c r="Q806" s="263" t="s">
        <v>4120</v>
      </c>
      <c r="R806" s="263" t="s">
        <v>4120</v>
      </c>
      <c r="S806" s="263" t="s">
        <v>4120</v>
      </c>
      <c r="T806" s="263" t="s">
        <v>4120</v>
      </c>
      <c r="U806" s="263" t="s">
        <v>4120</v>
      </c>
      <c r="V806" s="263" t="s">
        <v>4120</v>
      </c>
      <c r="W806" s="263" t="s">
        <v>4120</v>
      </c>
      <c r="X806" s="263" t="s">
        <v>4120</v>
      </c>
      <c r="Y806" s="263" t="s">
        <v>4120</v>
      </c>
      <c r="Z806" s="263" t="s">
        <v>4120</v>
      </c>
      <c r="AA806" s="263" t="s">
        <v>4120</v>
      </c>
    </row>
    <row r="807" spans="1:27" x14ac:dyDescent="0.3">
      <c r="A807" s="263">
        <v>523446</v>
      </c>
      <c r="B807" s="268" t="s">
        <v>918</v>
      </c>
      <c r="C807" s="263" t="s">
        <v>4120</v>
      </c>
      <c r="D807" s="263" t="s">
        <v>4120</v>
      </c>
      <c r="E807" s="263" t="s">
        <v>4120</v>
      </c>
      <c r="F807" s="263" t="s">
        <v>4120</v>
      </c>
      <c r="G807" s="263" t="s">
        <v>4120</v>
      </c>
      <c r="H807" s="263" t="s">
        <v>4120</v>
      </c>
      <c r="I807" s="263" t="s">
        <v>4120</v>
      </c>
      <c r="J807" s="263" t="s">
        <v>4120</v>
      </c>
      <c r="K807" s="263" t="s">
        <v>4120</v>
      </c>
      <c r="L807" s="263" t="s">
        <v>4120</v>
      </c>
      <c r="M807" s="263" t="s">
        <v>4120</v>
      </c>
      <c r="N807" s="263" t="s">
        <v>4120</v>
      </c>
      <c r="O807" s="263" t="s">
        <v>4120</v>
      </c>
      <c r="P807" s="263" t="s">
        <v>4120</v>
      </c>
      <c r="Q807" s="263" t="s">
        <v>4120</v>
      </c>
      <c r="R807" s="263" t="s">
        <v>4120</v>
      </c>
      <c r="S807" s="263" t="s">
        <v>4120</v>
      </c>
      <c r="T807" s="263" t="s">
        <v>4120</v>
      </c>
      <c r="U807" s="263" t="s">
        <v>4120</v>
      </c>
      <c r="V807" s="263" t="s">
        <v>4120</v>
      </c>
      <c r="W807" s="263" t="s">
        <v>4120</v>
      </c>
      <c r="X807" s="263" t="s">
        <v>4120</v>
      </c>
      <c r="Y807" s="263" t="s">
        <v>4120</v>
      </c>
      <c r="Z807" s="263" t="s">
        <v>4120</v>
      </c>
      <c r="AA807" s="263" t="s">
        <v>4120</v>
      </c>
    </row>
    <row r="808" spans="1:27" x14ac:dyDescent="0.3">
      <c r="A808" s="263">
        <v>523452</v>
      </c>
      <c r="B808" s="268" t="s">
        <v>918</v>
      </c>
      <c r="C808" s="263" t="s">
        <v>4120</v>
      </c>
      <c r="D808" s="263" t="s">
        <v>4120</v>
      </c>
      <c r="E808" s="263" t="s">
        <v>4120</v>
      </c>
      <c r="F808" s="263" t="s">
        <v>4120</v>
      </c>
      <c r="G808" s="263" t="s">
        <v>4120</v>
      </c>
      <c r="H808" s="263" t="s">
        <v>4120</v>
      </c>
      <c r="I808" s="263" t="s">
        <v>4120</v>
      </c>
      <c r="J808" s="263" t="s">
        <v>4120</v>
      </c>
      <c r="K808" s="263" t="s">
        <v>4120</v>
      </c>
      <c r="L808" s="263" t="s">
        <v>4120</v>
      </c>
      <c r="M808" s="263" t="s">
        <v>4120</v>
      </c>
      <c r="N808" s="263" t="s">
        <v>4120</v>
      </c>
      <c r="O808" s="263" t="s">
        <v>4120</v>
      </c>
      <c r="P808" s="263" t="s">
        <v>4120</v>
      </c>
      <c r="Q808" s="263" t="s">
        <v>4120</v>
      </c>
      <c r="R808" s="263" t="s">
        <v>4120</v>
      </c>
      <c r="S808" s="263" t="s">
        <v>4120</v>
      </c>
      <c r="T808" s="263" t="s">
        <v>4120</v>
      </c>
      <c r="U808" s="263" t="s">
        <v>4120</v>
      </c>
      <c r="V808" s="263" t="s">
        <v>4120</v>
      </c>
      <c r="W808" s="263" t="s">
        <v>4120</v>
      </c>
      <c r="X808" s="263" t="s">
        <v>4120</v>
      </c>
      <c r="Y808" s="263" t="s">
        <v>4120</v>
      </c>
      <c r="Z808" s="263" t="s">
        <v>4120</v>
      </c>
      <c r="AA808" s="263" t="s">
        <v>4120</v>
      </c>
    </row>
    <row r="809" spans="1:27" x14ac:dyDescent="0.3">
      <c r="A809" s="263">
        <v>523457</v>
      </c>
      <c r="B809" s="268" t="s">
        <v>918</v>
      </c>
      <c r="C809" s="263" t="s">
        <v>4120</v>
      </c>
      <c r="D809" s="263" t="s">
        <v>4120</v>
      </c>
      <c r="E809" s="263" t="s">
        <v>4120</v>
      </c>
      <c r="F809" s="263" t="s">
        <v>4120</v>
      </c>
      <c r="G809" s="263" t="s">
        <v>4120</v>
      </c>
      <c r="H809" s="263" t="s">
        <v>4120</v>
      </c>
      <c r="I809" s="263" t="s">
        <v>4120</v>
      </c>
      <c r="J809" s="263" t="s">
        <v>4120</v>
      </c>
      <c r="K809" s="263" t="s">
        <v>4120</v>
      </c>
      <c r="L809" s="263" t="s">
        <v>4120</v>
      </c>
      <c r="M809" s="263" t="s">
        <v>4120</v>
      </c>
      <c r="N809" s="263" t="s">
        <v>4120</v>
      </c>
      <c r="O809" s="263" t="s">
        <v>4120</v>
      </c>
      <c r="P809" s="263" t="s">
        <v>4120</v>
      </c>
      <c r="Q809" s="263" t="s">
        <v>4120</v>
      </c>
      <c r="R809" s="263" t="s">
        <v>4120</v>
      </c>
      <c r="S809" s="263" t="s">
        <v>4120</v>
      </c>
      <c r="T809" s="263" t="s">
        <v>4120</v>
      </c>
      <c r="U809" s="263" t="s">
        <v>4120</v>
      </c>
      <c r="V809" s="263" t="s">
        <v>4120</v>
      </c>
      <c r="W809" s="263" t="s">
        <v>4120</v>
      </c>
      <c r="X809" s="263" t="s">
        <v>4120</v>
      </c>
      <c r="Y809" s="263" t="s">
        <v>4120</v>
      </c>
      <c r="Z809" s="263" t="s">
        <v>4120</v>
      </c>
      <c r="AA809" s="263" t="s">
        <v>4120</v>
      </c>
    </row>
    <row r="810" spans="1:27" x14ac:dyDescent="0.3">
      <c r="A810" s="263">
        <v>523462</v>
      </c>
      <c r="B810" s="268" t="s">
        <v>918</v>
      </c>
      <c r="C810" s="263" t="s">
        <v>4120</v>
      </c>
      <c r="D810" s="263" t="s">
        <v>4120</v>
      </c>
      <c r="E810" s="263" t="s">
        <v>4120</v>
      </c>
      <c r="F810" s="263" t="s">
        <v>4120</v>
      </c>
      <c r="G810" s="263" t="s">
        <v>4120</v>
      </c>
      <c r="H810" s="263" t="s">
        <v>4120</v>
      </c>
      <c r="I810" s="263" t="s">
        <v>4120</v>
      </c>
      <c r="J810" s="263" t="s">
        <v>4120</v>
      </c>
      <c r="K810" s="263" t="s">
        <v>4120</v>
      </c>
      <c r="L810" s="263" t="s">
        <v>4120</v>
      </c>
      <c r="M810" s="263" t="s">
        <v>4120</v>
      </c>
      <c r="N810" s="263" t="s">
        <v>4120</v>
      </c>
      <c r="O810" s="263" t="s">
        <v>4120</v>
      </c>
      <c r="P810" s="263" t="s">
        <v>4120</v>
      </c>
      <c r="Q810" s="263" t="s">
        <v>4120</v>
      </c>
      <c r="R810" s="263" t="s">
        <v>4120</v>
      </c>
      <c r="S810" s="263" t="s">
        <v>4120</v>
      </c>
      <c r="T810" s="263" t="s">
        <v>4120</v>
      </c>
      <c r="U810" s="263" t="s">
        <v>4120</v>
      </c>
      <c r="V810" s="263" t="s">
        <v>4120</v>
      </c>
      <c r="W810" s="263" t="s">
        <v>4120</v>
      </c>
      <c r="X810" s="263" t="s">
        <v>4120</v>
      </c>
      <c r="Y810" s="263" t="s">
        <v>4120</v>
      </c>
      <c r="Z810" s="263" t="s">
        <v>4120</v>
      </c>
      <c r="AA810" s="263" t="s">
        <v>4120</v>
      </c>
    </row>
    <row r="811" spans="1:27" x14ac:dyDescent="0.3">
      <c r="A811" s="263">
        <v>523472</v>
      </c>
      <c r="B811" s="268" t="s">
        <v>918</v>
      </c>
      <c r="C811" s="263" t="s">
        <v>4120</v>
      </c>
      <c r="D811" s="263" t="s">
        <v>4120</v>
      </c>
      <c r="E811" s="263" t="s">
        <v>4120</v>
      </c>
      <c r="F811" s="263" t="s">
        <v>4120</v>
      </c>
      <c r="G811" s="263" t="s">
        <v>4120</v>
      </c>
      <c r="H811" s="263" t="s">
        <v>4120</v>
      </c>
      <c r="I811" s="263" t="s">
        <v>4120</v>
      </c>
      <c r="J811" s="263" t="s">
        <v>4120</v>
      </c>
      <c r="K811" s="263" t="s">
        <v>4120</v>
      </c>
      <c r="L811" s="263" t="s">
        <v>4120</v>
      </c>
      <c r="M811" s="263" t="s">
        <v>4120</v>
      </c>
      <c r="N811" s="263" t="s">
        <v>4120</v>
      </c>
      <c r="O811" s="263" t="s">
        <v>4120</v>
      </c>
      <c r="P811" s="263" t="s">
        <v>4120</v>
      </c>
      <c r="Q811" s="263" t="s">
        <v>4120</v>
      </c>
      <c r="R811" s="263" t="s">
        <v>4120</v>
      </c>
      <c r="S811" s="263" t="s">
        <v>4120</v>
      </c>
      <c r="T811" s="263" t="s">
        <v>4120</v>
      </c>
      <c r="U811" s="263" t="s">
        <v>4120</v>
      </c>
      <c r="V811" s="263" t="s">
        <v>4120</v>
      </c>
      <c r="W811" s="263" t="s">
        <v>4120</v>
      </c>
      <c r="X811" s="263" t="s">
        <v>4120</v>
      </c>
      <c r="Y811" s="263" t="s">
        <v>4120</v>
      </c>
      <c r="Z811" s="263" t="s">
        <v>4120</v>
      </c>
      <c r="AA811" s="263" t="s">
        <v>4120</v>
      </c>
    </row>
    <row r="812" spans="1:27" x14ac:dyDescent="0.3">
      <c r="A812" s="263">
        <v>523482</v>
      </c>
      <c r="B812" s="268" t="s">
        <v>918</v>
      </c>
      <c r="C812" s="263" t="s">
        <v>4120</v>
      </c>
      <c r="D812" s="263" t="s">
        <v>4120</v>
      </c>
      <c r="E812" s="263" t="s">
        <v>4120</v>
      </c>
      <c r="F812" s="263" t="s">
        <v>4120</v>
      </c>
      <c r="G812" s="263" t="s">
        <v>4120</v>
      </c>
      <c r="H812" s="263" t="s">
        <v>4120</v>
      </c>
      <c r="I812" s="263" t="s">
        <v>4120</v>
      </c>
      <c r="J812" s="263" t="s">
        <v>4120</v>
      </c>
      <c r="K812" s="263" t="s">
        <v>4120</v>
      </c>
      <c r="L812" s="263" t="s">
        <v>4120</v>
      </c>
      <c r="M812" s="263" t="s">
        <v>4120</v>
      </c>
      <c r="N812" s="263" t="s">
        <v>4120</v>
      </c>
      <c r="O812" s="263" t="s">
        <v>4120</v>
      </c>
      <c r="P812" s="263" t="s">
        <v>4120</v>
      </c>
      <c r="Q812" s="263" t="s">
        <v>4120</v>
      </c>
      <c r="R812" s="263" t="s">
        <v>4120</v>
      </c>
      <c r="S812" s="263" t="s">
        <v>4120</v>
      </c>
      <c r="T812" s="263" t="s">
        <v>4120</v>
      </c>
      <c r="U812" s="263" t="s">
        <v>4120</v>
      </c>
      <c r="V812" s="263" t="s">
        <v>4120</v>
      </c>
      <c r="W812" s="263" t="s">
        <v>4120</v>
      </c>
      <c r="X812" s="263" t="s">
        <v>4120</v>
      </c>
      <c r="Y812" s="263" t="s">
        <v>4120</v>
      </c>
      <c r="Z812" s="263" t="s">
        <v>4120</v>
      </c>
      <c r="AA812" s="263" t="s">
        <v>4120</v>
      </c>
    </row>
    <row r="813" spans="1:27" x14ac:dyDescent="0.3">
      <c r="A813" s="263">
        <v>523487</v>
      </c>
      <c r="B813" s="268" t="s">
        <v>918</v>
      </c>
      <c r="C813" s="263" t="s">
        <v>4120</v>
      </c>
      <c r="D813" s="263" t="s">
        <v>4120</v>
      </c>
      <c r="E813" s="263" t="s">
        <v>4120</v>
      </c>
      <c r="F813" s="263" t="s">
        <v>4120</v>
      </c>
      <c r="G813" s="263" t="s">
        <v>4120</v>
      </c>
      <c r="H813" s="263" t="s">
        <v>4120</v>
      </c>
      <c r="I813" s="263" t="s">
        <v>4120</v>
      </c>
      <c r="J813" s="263" t="s">
        <v>4120</v>
      </c>
      <c r="K813" s="263" t="s">
        <v>4120</v>
      </c>
      <c r="L813" s="263" t="s">
        <v>4120</v>
      </c>
      <c r="M813" s="263" t="s">
        <v>4120</v>
      </c>
      <c r="N813" s="263" t="s">
        <v>4120</v>
      </c>
      <c r="O813" s="263" t="s">
        <v>4120</v>
      </c>
      <c r="P813" s="263" t="s">
        <v>4120</v>
      </c>
      <c r="Q813" s="263" t="s">
        <v>4120</v>
      </c>
      <c r="R813" s="263" t="s">
        <v>4120</v>
      </c>
      <c r="S813" s="263" t="s">
        <v>4120</v>
      </c>
      <c r="T813" s="263" t="s">
        <v>4120</v>
      </c>
      <c r="U813" s="263" t="s">
        <v>4120</v>
      </c>
      <c r="V813" s="263" t="s">
        <v>4120</v>
      </c>
      <c r="W813" s="263" t="s">
        <v>4120</v>
      </c>
      <c r="X813" s="263" t="s">
        <v>4120</v>
      </c>
      <c r="Y813" s="263" t="s">
        <v>4120</v>
      </c>
      <c r="Z813" s="263" t="s">
        <v>4120</v>
      </c>
      <c r="AA813" s="263" t="s">
        <v>4120</v>
      </c>
    </row>
    <row r="814" spans="1:27" x14ac:dyDescent="0.3">
      <c r="A814" s="263">
        <v>523488</v>
      </c>
      <c r="B814" s="268" t="s">
        <v>918</v>
      </c>
      <c r="C814" s="263" t="s">
        <v>4120</v>
      </c>
      <c r="D814" s="263" t="s">
        <v>4120</v>
      </c>
      <c r="E814" s="263" t="s">
        <v>4120</v>
      </c>
      <c r="F814" s="263" t="s">
        <v>4120</v>
      </c>
      <c r="G814" s="263" t="s">
        <v>4120</v>
      </c>
      <c r="H814" s="263" t="s">
        <v>4120</v>
      </c>
      <c r="I814" s="263" t="s">
        <v>4120</v>
      </c>
      <c r="J814" s="263" t="s">
        <v>4120</v>
      </c>
      <c r="K814" s="263" t="s">
        <v>4120</v>
      </c>
      <c r="L814" s="263" t="s">
        <v>4120</v>
      </c>
      <c r="M814" s="263" t="s">
        <v>4120</v>
      </c>
      <c r="N814" s="263" t="s">
        <v>4120</v>
      </c>
      <c r="O814" s="263" t="s">
        <v>4120</v>
      </c>
      <c r="P814" s="263" t="s">
        <v>4120</v>
      </c>
      <c r="Q814" s="263" t="s">
        <v>4120</v>
      </c>
      <c r="R814" s="263" t="s">
        <v>4120</v>
      </c>
      <c r="S814" s="263" t="s">
        <v>4120</v>
      </c>
      <c r="T814" s="263" t="s">
        <v>4120</v>
      </c>
      <c r="U814" s="263" t="s">
        <v>4120</v>
      </c>
      <c r="V814" s="263" t="s">
        <v>4120</v>
      </c>
      <c r="W814" s="263" t="s">
        <v>4120</v>
      </c>
      <c r="X814" s="263" t="s">
        <v>4120</v>
      </c>
      <c r="Y814" s="263" t="s">
        <v>4120</v>
      </c>
      <c r="Z814" s="263" t="s">
        <v>4120</v>
      </c>
      <c r="AA814" s="263" t="s">
        <v>4120</v>
      </c>
    </row>
    <row r="815" spans="1:27" x14ac:dyDescent="0.3">
      <c r="A815" s="263">
        <v>523506</v>
      </c>
      <c r="B815" s="268" t="s">
        <v>918</v>
      </c>
      <c r="C815" s="263" t="s">
        <v>4120</v>
      </c>
      <c r="D815" s="263" t="s">
        <v>4120</v>
      </c>
      <c r="E815" s="263" t="s">
        <v>4120</v>
      </c>
      <c r="F815" s="263" t="s">
        <v>4120</v>
      </c>
      <c r="G815" s="263" t="s">
        <v>4120</v>
      </c>
      <c r="H815" s="263" t="s">
        <v>4120</v>
      </c>
      <c r="I815" s="263" t="s">
        <v>4120</v>
      </c>
      <c r="J815" s="263" t="s">
        <v>4120</v>
      </c>
      <c r="K815" s="263" t="s">
        <v>4120</v>
      </c>
      <c r="L815" s="263" t="s">
        <v>4120</v>
      </c>
      <c r="M815" s="263" t="s">
        <v>4120</v>
      </c>
      <c r="N815" s="263" t="s">
        <v>4120</v>
      </c>
      <c r="O815" s="263" t="s">
        <v>4120</v>
      </c>
      <c r="P815" s="263" t="s">
        <v>4120</v>
      </c>
      <c r="Q815" s="263" t="s">
        <v>4120</v>
      </c>
      <c r="R815" s="263" t="s">
        <v>4120</v>
      </c>
      <c r="S815" s="263" t="s">
        <v>4120</v>
      </c>
      <c r="T815" s="263" t="s">
        <v>4120</v>
      </c>
      <c r="U815" s="263" t="s">
        <v>4120</v>
      </c>
      <c r="V815" s="263" t="s">
        <v>4120</v>
      </c>
      <c r="W815" s="263" t="s">
        <v>4120</v>
      </c>
      <c r="X815" s="263" t="s">
        <v>4120</v>
      </c>
      <c r="Y815" s="263" t="s">
        <v>4120</v>
      </c>
      <c r="Z815" s="263" t="s">
        <v>4120</v>
      </c>
      <c r="AA815" s="263" t="s">
        <v>4120</v>
      </c>
    </row>
    <row r="816" spans="1:27" x14ac:dyDescent="0.3">
      <c r="A816" s="263">
        <v>523523</v>
      </c>
      <c r="B816" s="268" t="s">
        <v>918</v>
      </c>
      <c r="C816" s="263" t="s">
        <v>4120</v>
      </c>
      <c r="D816" s="263" t="s">
        <v>4120</v>
      </c>
      <c r="E816" s="263" t="s">
        <v>4120</v>
      </c>
      <c r="F816" s="263" t="s">
        <v>4120</v>
      </c>
      <c r="G816" s="263" t="s">
        <v>4120</v>
      </c>
      <c r="H816" s="263" t="s">
        <v>4120</v>
      </c>
      <c r="I816" s="263" t="s">
        <v>4120</v>
      </c>
      <c r="J816" s="263" t="s">
        <v>4120</v>
      </c>
      <c r="K816" s="263" t="s">
        <v>4120</v>
      </c>
      <c r="L816" s="263" t="s">
        <v>4120</v>
      </c>
      <c r="M816" s="263" t="s">
        <v>4120</v>
      </c>
      <c r="N816" s="263" t="s">
        <v>4120</v>
      </c>
      <c r="O816" s="263" t="s">
        <v>4120</v>
      </c>
      <c r="P816" s="263" t="s">
        <v>4120</v>
      </c>
      <c r="Q816" s="263" t="s">
        <v>4120</v>
      </c>
      <c r="R816" s="263" t="s">
        <v>4120</v>
      </c>
      <c r="S816" s="263" t="s">
        <v>4120</v>
      </c>
      <c r="T816" s="263" t="s">
        <v>4120</v>
      </c>
      <c r="U816" s="263" t="s">
        <v>4120</v>
      </c>
      <c r="V816" s="263" t="s">
        <v>4120</v>
      </c>
      <c r="W816" s="263" t="s">
        <v>4120</v>
      </c>
      <c r="X816" s="263" t="s">
        <v>4120</v>
      </c>
      <c r="Y816" s="263" t="s">
        <v>4120</v>
      </c>
      <c r="Z816" s="263" t="s">
        <v>4120</v>
      </c>
      <c r="AA816" s="263" t="s">
        <v>4120</v>
      </c>
    </row>
    <row r="817" spans="1:27" x14ac:dyDescent="0.3">
      <c r="A817" s="263">
        <v>523524</v>
      </c>
      <c r="B817" s="268" t="s">
        <v>918</v>
      </c>
      <c r="C817" s="263" t="s">
        <v>4120</v>
      </c>
      <c r="D817" s="263" t="s">
        <v>4120</v>
      </c>
      <c r="E817" s="263" t="s">
        <v>4120</v>
      </c>
      <c r="F817" s="263" t="s">
        <v>4120</v>
      </c>
      <c r="G817" s="263" t="s">
        <v>4120</v>
      </c>
      <c r="H817" s="263" t="s">
        <v>4120</v>
      </c>
      <c r="I817" s="263" t="s">
        <v>4120</v>
      </c>
      <c r="J817" s="263" t="s">
        <v>4120</v>
      </c>
      <c r="K817" s="263" t="s">
        <v>4120</v>
      </c>
      <c r="L817" s="263" t="s">
        <v>4120</v>
      </c>
      <c r="M817" s="263" t="s">
        <v>4120</v>
      </c>
      <c r="N817" s="263" t="s">
        <v>4120</v>
      </c>
      <c r="O817" s="263" t="s">
        <v>4120</v>
      </c>
      <c r="P817" s="263" t="s">
        <v>4120</v>
      </c>
      <c r="Q817" s="263" t="s">
        <v>4120</v>
      </c>
      <c r="R817" s="263" t="s">
        <v>4120</v>
      </c>
      <c r="S817" s="263" t="s">
        <v>4120</v>
      </c>
      <c r="T817" s="263" t="s">
        <v>4120</v>
      </c>
      <c r="U817" s="263" t="s">
        <v>4120</v>
      </c>
      <c r="V817" s="263" t="s">
        <v>4120</v>
      </c>
      <c r="W817" s="263" t="s">
        <v>4120</v>
      </c>
      <c r="X817" s="263" t="s">
        <v>4120</v>
      </c>
      <c r="Y817" s="263" t="s">
        <v>4120</v>
      </c>
      <c r="Z817" s="263" t="s">
        <v>4120</v>
      </c>
      <c r="AA817" s="263" t="s">
        <v>4120</v>
      </c>
    </row>
    <row r="818" spans="1:27" x14ac:dyDescent="0.3">
      <c r="A818" s="263">
        <v>523551</v>
      </c>
      <c r="B818" s="268" t="s">
        <v>918</v>
      </c>
      <c r="C818" s="263" t="s">
        <v>4120</v>
      </c>
      <c r="D818" s="263" t="s">
        <v>4120</v>
      </c>
      <c r="E818" s="263" t="s">
        <v>4120</v>
      </c>
      <c r="F818" s="263" t="s">
        <v>4120</v>
      </c>
      <c r="G818" s="263" t="s">
        <v>4120</v>
      </c>
      <c r="H818" s="263" t="s">
        <v>4120</v>
      </c>
      <c r="I818" s="263" t="s">
        <v>4120</v>
      </c>
      <c r="J818" s="263" t="s">
        <v>4120</v>
      </c>
      <c r="K818" s="263" t="s">
        <v>4120</v>
      </c>
      <c r="L818" s="263" t="s">
        <v>4120</v>
      </c>
      <c r="M818" s="263" t="s">
        <v>4120</v>
      </c>
      <c r="N818" s="263" t="s">
        <v>4120</v>
      </c>
      <c r="O818" s="263" t="s">
        <v>4120</v>
      </c>
      <c r="P818" s="263" t="s">
        <v>4120</v>
      </c>
      <c r="Q818" s="263" t="s">
        <v>4120</v>
      </c>
      <c r="R818" s="263" t="s">
        <v>4120</v>
      </c>
      <c r="S818" s="263" t="s">
        <v>4120</v>
      </c>
      <c r="T818" s="263" t="s">
        <v>4120</v>
      </c>
      <c r="U818" s="263" t="s">
        <v>4120</v>
      </c>
      <c r="V818" s="263" t="s">
        <v>4120</v>
      </c>
      <c r="W818" s="263" t="s">
        <v>4120</v>
      </c>
      <c r="X818" s="263" t="s">
        <v>4120</v>
      </c>
      <c r="Y818" s="263" t="s">
        <v>4120</v>
      </c>
      <c r="Z818" s="263" t="s">
        <v>4120</v>
      </c>
      <c r="AA818" s="263" t="s">
        <v>4120</v>
      </c>
    </row>
    <row r="819" spans="1:27" x14ac:dyDescent="0.3">
      <c r="A819" s="263">
        <v>523553</v>
      </c>
      <c r="B819" s="268" t="s">
        <v>918</v>
      </c>
      <c r="C819" s="263" t="s">
        <v>4120</v>
      </c>
      <c r="D819" s="263" t="s">
        <v>4120</v>
      </c>
      <c r="E819" s="263" t="s">
        <v>4120</v>
      </c>
      <c r="F819" s="263" t="s">
        <v>4120</v>
      </c>
      <c r="G819" s="263" t="s">
        <v>4120</v>
      </c>
      <c r="H819" s="263" t="s">
        <v>4120</v>
      </c>
      <c r="I819" s="263" t="s">
        <v>4120</v>
      </c>
      <c r="J819" s="263" t="s">
        <v>4120</v>
      </c>
      <c r="K819" s="263" t="s">
        <v>4120</v>
      </c>
      <c r="L819" s="263" t="s">
        <v>4120</v>
      </c>
      <c r="M819" s="263" t="s">
        <v>4120</v>
      </c>
      <c r="N819" s="263" t="s">
        <v>4120</v>
      </c>
      <c r="O819" s="263" t="s">
        <v>4120</v>
      </c>
      <c r="P819" s="263" t="s">
        <v>4120</v>
      </c>
      <c r="Q819" s="263" t="s">
        <v>4120</v>
      </c>
      <c r="R819" s="263" t="s">
        <v>4120</v>
      </c>
      <c r="S819" s="263" t="s">
        <v>4120</v>
      </c>
      <c r="T819" s="263" t="s">
        <v>4120</v>
      </c>
      <c r="U819" s="263" t="s">
        <v>4120</v>
      </c>
      <c r="V819" s="263" t="s">
        <v>4120</v>
      </c>
      <c r="W819" s="263" t="s">
        <v>4120</v>
      </c>
      <c r="X819" s="263" t="s">
        <v>4120</v>
      </c>
      <c r="Y819" s="263" t="s">
        <v>4120</v>
      </c>
      <c r="Z819" s="263" t="s">
        <v>4120</v>
      </c>
      <c r="AA819" s="263" t="s">
        <v>4120</v>
      </c>
    </row>
    <row r="820" spans="1:27" x14ac:dyDescent="0.3">
      <c r="A820" s="263">
        <v>523555</v>
      </c>
      <c r="B820" s="268" t="s">
        <v>918</v>
      </c>
      <c r="C820" s="263" t="s">
        <v>4120</v>
      </c>
      <c r="D820" s="263" t="s">
        <v>4120</v>
      </c>
      <c r="E820" s="263" t="s">
        <v>4120</v>
      </c>
      <c r="F820" s="263" t="s">
        <v>4120</v>
      </c>
      <c r="G820" s="263" t="s">
        <v>4120</v>
      </c>
      <c r="H820" s="263" t="s">
        <v>4120</v>
      </c>
      <c r="I820" s="263" t="s">
        <v>4120</v>
      </c>
      <c r="J820" s="263" t="s">
        <v>4120</v>
      </c>
      <c r="K820" s="263" t="s">
        <v>4120</v>
      </c>
      <c r="L820" s="263" t="s">
        <v>4120</v>
      </c>
      <c r="M820" s="263" t="s">
        <v>4120</v>
      </c>
      <c r="N820" s="263" t="s">
        <v>4120</v>
      </c>
      <c r="O820" s="263" t="s">
        <v>4120</v>
      </c>
      <c r="P820" s="263" t="s">
        <v>4120</v>
      </c>
      <c r="Q820" s="263" t="s">
        <v>4120</v>
      </c>
      <c r="R820" s="263" t="s">
        <v>4120</v>
      </c>
      <c r="S820" s="263" t="s">
        <v>4120</v>
      </c>
      <c r="T820" s="263" t="s">
        <v>4120</v>
      </c>
      <c r="U820" s="263" t="s">
        <v>4120</v>
      </c>
      <c r="V820" s="263" t="s">
        <v>4120</v>
      </c>
      <c r="W820" s="263" t="s">
        <v>4120</v>
      </c>
      <c r="X820" s="263" t="s">
        <v>4120</v>
      </c>
      <c r="Y820" s="263" t="s">
        <v>4120</v>
      </c>
      <c r="Z820" s="263" t="s">
        <v>4120</v>
      </c>
      <c r="AA820" s="263" t="s">
        <v>4120</v>
      </c>
    </row>
    <row r="821" spans="1:27" x14ac:dyDescent="0.3">
      <c r="A821" s="263">
        <v>523579</v>
      </c>
      <c r="B821" s="268" t="s">
        <v>918</v>
      </c>
      <c r="C821" s="263" t="s">
        <v>4120</v>
      </c>
      <c r="D821" s="263" t="s">
        <v>4120</v>
      </c>
      <c r="E821" s="263" t="s">
        <v>4120</v>
      </c>
      <c r="F821" s="263" t="s">
        <v>4120</v>
      </c>
      <c r="G821" s="263" t="s">
        <v>4120</v>
      </c>
      <c r="H821" s="263" t="s">
        <v>4120</v>
      </c>
      <c r="I821" s="263" t="s">
        <v>4120</v>
      </c>
      <c r="J821" s="263" t="s">
        <v>4120</v>
      </c>
      <c r="K821" s="263" t="s">
        <v>4120</v>
      </c>
      <c r="L821" s="263" t="s">
        <v>4120</v>
      </c>
      <c r="M821" s="263" t="s">
        <v>4120</v>
      </c>
      <c r="N821" s="263" t="s">
        <v>4120</v>
      </c>
      <c r="O821" s="263" t="s">
        <v>4120</v>
      </c>
      <c r="P821" s="263" t="s">
        <v>4120</v>
      </c>
      <c r="Q821" s="263" t="s">
        <v>4120</v>
      </c>
      <c r="R821" s="263" t="s">
        <v>4120</v>
      </c>
      <c r="S821" s="263" t="s">
        <v>4120</v>
      </c>
      <c r="T821" s="263" t="s">
        <v>4120</v>
      </c>
      <c r="U821" s="263" t="s">
        <v>4120</v>
      </c>
      <c r="V821" s="263" t="s">
        <v>4120</v>
      </c>
      <c r="W821" s="263" t="s">
        <v>4120</v>
      </c>
      <c r="X821" s="263" t="s">
        <v>4120</v>
      </c>
      <c r="Y821" s="263" t="s">
        <v>4120</v>
      </c>
      <c r="Z821" s="263" t="s">
        <v>4120</v>
      </c>
      <c r="AA821" s="263" t="s">
        <v>4120</v>
      </c>
    </row>
    <row r="822" spans="1:27" x14ac:dyDescent="0.3">
      <c r="A822" s="263">
        <v>523589</v>
      </c>
      <c r="B822" s="268" t="s">
        <v>918</v>
      </c>
      <c r="C822" s="263" t="s">
        <v>4120</v>
      </c>
      <c r="D822" s="263" t="s">
        <v>4120</v>
      </c>
      <c r="E822" s="263" t="s">
        <v>4120</v>
      </c>
      <c r="F822" s="263" t="s">
        <v>4120</v>
      </c>
      <c r="G822" s="263" t="s">
        <v>4120</v>
      </c>
      <c r="H822" s="263" t="s">
        <v>4120</v>
      </c>
      <c r="I822" s="263" t="s">
        <v>4120</v>
      </c>
      <c r="J822" s="263" t="s">
        <v>4120</v>
      </c>
      <c r="K822" s="263" t="s">
        <v>4120</v>
      </c>
      <c r="L822" s="263" t="s">
        <v>4120</v>
      </c>
      <c r="M822" s="263" t="s">
        <v>4120</v>
      </c>
      <c r="N822" s="263" t="s">
        <v>4120</v>
      </c>
      <c r="O822" s="263" t="s">
        <v>4120</v>
      </c>
      <c r="P822" s="263" t="s">
        <v>4120</v>
      </c>
      <c r="Q822" s="263" t="s">
        <v>4120</v>
      </c>
      <c r="R822" s="263" t="s">
        <v>4120</v>
      </c>
      <c r="S822" s="263" t="s">
        <v>4120</v>
      </c>
      <c r="T822" s="263" t="s">
        <v>4120</v>
      </c>
      <c r="U822" s="263" t="s">
        <v>4120</v>
      </c>
      <c r="V822" s="263" t="s">
        <v>4120</v>
      </c>
      <c r="W822" s="263" t="s">
        <v>4120</v>
      </c>
      <c r="X822" s="263" t="s">
        <v>4120</v>
      </c>
      <c r="Y822" s="263" t="s">
        <v>4120</v>
      </c>
      <c r="Z822" s="263" t="s">
        <v>4120</v>
      </c>
      <c r="AA822" s="263" t="s">
        <v>4120</v>
      </c>
    </row>
    <row r="823" spans="1:27" x14ac:dyDescent="0.3">
      <c r="A823" s="263">
        <v>523596</v>
      </c>
      <c r="B823" s="268" t="s">
        <v>918</v>
      </c>
      <c r="C823" s="263" t="s">
        <v>4120</v>
      </c>
      <c r="D823" s="263" t="s">
        <v>4120</v>
      </c>
      <c r="E823" s="263" t="s">
        <v>4120</v>
      </c>
      <c r="F823" s="263" t="s">
        <v>4120</v>
      </c>
      <c r="G823" s="263" t="s">
        <v>4120</v>
      </c>
      <c r="H823" s="263" t="s">
        <v>4120</v>
      </c>
      <c r="I823" s="263" t="s">
        <v>4120</v>
      </c>
      <c r="J823" s="263" t="s">
        <v>4120</v>
      </c>
      <c r="K823" s="263" t="s">
        <v>4120</v>
      </c>
      <c r="L823" s="263" t="s">
        <v>4120</v>
      </c>
      <c r="M823" s="263" t="s">
        <v>4120</v>
      </c>
      <c r="N823" s="263" t="s">
        <v>4120</v>
      </c>
      <c r="O823" s="263" t="s">
        <v>4120</v>
      </c>
      <c r="P823" s="263" t="s">
        <v>4120</v>
      </c>
      <c r="Q823" s="263" t="s">
        <v>4120</v>
      </c>
      <c r="R823" s="263" t="s">
        <v>4120</v>
      </c>
      <c r="S823" s="263" t="s">
        <v>4120</v>
      </c>
      <c r="T823" s="263" t="s">
        <v>4120</v>
      </c>
      <c r="U823" s="263" t="s">
        <v>4120</v>
      </c>
      <c r="V823" s="263" t="s">
        <v>4120</v>
      </c>
      <c r="W823" s="263" t="s">
        <v>4120</v>
      </c>
      <c r="X823" s="263" t="s">
        <v>4120</v>
      </c>
      <c r="Y823" s="263" t="s">
        <v>4120</v>
      </c>
      <c r="Z823" s="263" t="s">
        <v>4120</v>
      </c>
      <c r="AA823" s="263" t="s">
        <v>4120</v>
      </c>
    </row>
    <row r="824" spans="1:27" x14ac:dyDescent="0.3">
      <c r="A824" s="263">
        <v>523597</v>
      </c>
      <c r="B824" s="268" t="s">
        <v>918</v>
      </c>
      <c r="C824" s="263" t="s">
        <v>4120</v>
      </c>
      <c r="D824" s="263" t="s">
        <v>4120</v>
      </c>
      <c r="E824" s="263" t="s">
        <v>4120</v>
      </c>
      <c r="F824" s="263" t="s">
        <v>4120</v>
      </c>
      <c r="G824" s="263" t="s">
        <v>4120</v>
      </c>
      <c r="H824" s="263" t="s">
        <v>4120</v>
      </c>
      <c r="I824" s="263" t="s">
        <v>4120</v>
      </c>
      <c r="J824" s="263" t="s">
        <v>4120</v>
      </c>
      <c r="K824" s="263" t="s">
        <v>4120</v>
      </c>
      <c r="L824" s="263" t="s">
        <v>4120</v>
      </c>
      <c r="M824" s="263" t="s">
        <v>4120</v>
      </c>
      <c r="N824" s="263" t="s">
        <v>4120</v>
      </c>
      <c r="O824" s="263" t="s">
        <v>4120</v>
      </c>
      <c r="P824" s="263" t="s">
        <v>4120</v>
      </c>
      <c r="Q824" s="263" t="s">
        <v>4120</v>
      </c>
      <c r="R824" s="263" t="s">
        <v>4120</v>
      </c>
      <c r="S824" s="263" t="s">
        <v>4120</v>
      </c>
      <c r="T824" s="263" t="s">
        <v>4120</v>
      </c>
      <c r="U824" s="263" t="s">
        <v>4120</v>
      </c>
      <c r="V824" s="263" t="s">
        <v>4120</v>
      </c>
      <c r="W824" s="263" t="s">
        <v>4120</v>
      </c>
      <c r="X824" s="263" t="s">
        <v>4120</v>
      </c>
      <c r="Y824" s="263" t="s">
        <v>4120</v>
      </c>
      <c r="Z824" s="263" t="s">
        <v>4120</v>
      </c>
      <c r="AA824" s="263" t="s">
        <v>4120</v>
      </c>
    </row>
    <row r="825" spans="1:27" x14ac:dyDescent="0.3">
      <c r="A825" s="263">
        <v>523602</v>
      </c>
      <c r="B825" s="268" t="s">
        <v>918</v>
      </c>
      <c r="C825" s="263" t="s">
        <v>4120</v>
      </c>
      <c r="D825" s="263" t="s">
        <v>4120</v>
      </c>
      <c r="E825" s="263" t="s">
        <v>4120</v>
      </c>
      <c r="F825" s="263" t="s">
        <v>4120</v>
      </c>
      <c r="G825" s="263" t="s">
        <v>4120</v>
      </c>
      <c r="H825" s="263" t="s">
        <v>4120</v>
      </c>
      <c r="I825" s="263" t="s">
        <v>4120</v>
      </c>
      <c r="J825" s="263" t="s">
        <v>4120</v>
      </c>
      <c r="K825" s="263" t="s">
        <v>4120</v>
      </c>
      <c r="L825" s="263" t="s">
        <v>4120</v>
      </c>
      <c r="M825" s="263" t="s">
        <v>4120</v>
      </c>
      <c r="N825" s="263" t="s">
        <v>4120</v>
      </c>
      <c r="O825" s="263" t="s">
        <v>4120</v>
      </c>
      <c r="P825" s="263" t="s">
        <v>4120</v>
      </c>
      <c r="Q825" s="263" t="s">
        <v>4120</v>
      </c>
      <c r="R825" s="263" t="s">
        <v>4120</v>
      </c>
      <c r="S825" s="263" t="s">
        <v>4120</v>
      </c>
      <c r="T825" s="263" t="s">
        <v>4120</v>
      </c>
      <c r="U825" s="263" t="s">
        <v>4120</v>
      </c>
      <c r="V825" s="263" t="s">
        <v>4120</v>
      </c>
      <c r="W825" s="263" t="s">
        <v>4120</v>
      </c>
      <c r="X825" s="263" t="s">
        <v>4120</v>
      </c>
      <c r="Y825" s="263" t="s">
        <v>4120</v>
      </c>
      <c r="Z825" s="263" t="s">
        <v>4120</v>
      </c>
      <c r="AA825" s="263" t="s">
        <v>4120</v>
      </c>
    </row>
    <row r="826" spans="1:27" x14ac:dyDescent="0.3">
      <c r="A826" s="263">
        <v>523611</v>
      </c>
      <c r="B826" s="268" t="s">
        <v>918</v>
      </c>
      <c r="C826" s="263" t="s">
        <v>4120</v>
      </c>
      <c r="D826" s="263" t="s">
        <v>4120</v>
      </c>
      <c r="E826" s="263" t="s">
        <v>4120</v>
      </c>
      <c r="F826" s="263" t="s">
        <v>4120</v>
      </c>
      <c r="G826" s="263" t="s">
        <v>4120</v>
      </c>
      <c r="H826" s="263" t="s">
        <v>4120</v>
      </c>
      <c r="I826" s="263" t="s">
        <v>4120</v>
      </c>
      <c r="J826" s="263" t="s">
        <v>4120</v>
      </c>
      <c r="K826" s="263" t="s">
        <v>4120</v>
      </c>
      <c r="L826" s="263" t="s">
        <v>4120</v>
      </c>
      <c r="M826" s="263" t="s">
        <v>4120</v>
      </c>
      <c r="N826" s="263" t="s">
        <v>4120</v>
      </c>
      <c r="O826" s="263" t="s">
        <v>4120</v>
      </c>
      <c r="P826" s="263" t="s">
        <v>4120</v>
      </c>
      <c r="Q826" s="263" t="s">
        <v>4120</v>
      </c>
      <c r="R826" s="263" t="s">
        <v>4120</v>
      </c>
      <c r="S826" s="263" t="s">
        <v>4120</v>
      </c>
      <c r="T826" s="263" t="s">
        <v>4120</v>
      </c>
      <c r="U826" s="263" t="s">
        <v>4120</v>
      </c>
      <c r="V826" s="263" t="s">
        <v>4120</v>
      </c>
      <c r="W826" s="263" t="s">
        <v>4120</v>
      </c>
      <c r="X826" s="263" t="s">
        <v>4120</v>
      </c>
      <c r="Y826" s="263" t="s">
        <v>4120</v>
      </c>
      <c r="Z826" s="263" t="s">
        <v>4120</v>
      </c>
      <c r="AA826" s="263" t="s">
        <v>4120</v>
      </c>
    </row>
    <row r="827" spans="1:27" x14ac:dyDescent="0.3">
      <c r="A827" s="263">
        <v>523613</v>
      </c>
      <c r="B827" s="268" t="s">
        <v>918</v>
      </c>
      <c r="C827" s="263" t="s">
        <v>4120</v>
      </c>
      <c r="D827" s="263" t="s">
        <v>4120</v>
      </c>
      <c r="E827" s="263" t="s">
        <v>4120</v>
      </c>
      <c r="F827" s="263" t="s">
        <v>4120</v>
      </c>
      <c r="G827" s="263" t="s">
        <v>4120</v>
      </c>
      <c r="H827" s="263" t="s">
        <v>4120</v>
      </c>
      <c r="I827" s="263" t="s">
        <v>4120</v>
      </c>
      <c r="J827" s="263" t="s">
        <v>4120</v>
      </c>
      <c r="K827" s="263" t="s">
        <v>4120</v>
      </c>
      <c r="L827" s="263" t="s">
        <v>4120</v>
      </c>
      <c r="M827" s="263" t="s">
        <v>4120</v>
      </c>
      <c r="N827" s="263" t="s">
        <v>4120</v>
      </c>
      <c r="O827" s="263" t="s">
        <v>4120</v>
      </c>
      <c r="P827" s="263" t="s">
        <v>4120</v>
      </c>
      <c r="Q827" s="263" t="s">
        <v>4120</v>
      </c>
      <c r="R827" s="263" t="s">
        <v>4120</v>
      </c>
      <c r="S827" s="263" t="s">
        <v>4120</v>
      </c>
      <c r="T827" s="263" t="s">
        <v>4120</v>
      </c>
      <c r="U827" s="263" t="s">
        <v>4120</v>
      </c>
      <c r="V827" s="263" t="s">
        <v>4120</v>
      </c>
      <c r="W827" s="263" t="s">
        <v>4120</v>
      </c>
      <c r="X827" s="263" t="s">
        <v>4120</v>
      </c>
      <c r="Y827" s="263" t="s">
        <v>4120</v>
      </c>
      <c r="Z827" s="263" t="s">
        <v>4120</v>
      </c>
      <c r="AA827" s="263" t="s">
        <v>4120</v>
      </c>
    </row>
    <row r="828" spans="1:27" x14ac:dyDescent="0.3">
      <c r="A828" s="263">
        <v>523623</v>
      </c>
      <c r="B828" s="268" t="s">
        <v>918</v>
      </c>
      <c r="C828" s="263" t="s">
        <v>4120</v>
      </c>
      <c r="D828" s="263" t="s">
        <v>4120</v>
      </c>
      <c r="E828" s="263" t="s">
        <v>4120</v>
      </c>
      <c r="F828" s="263" t="s">
        <v>4120</v>
      </c>
      <c r="G828" s="263" t="s">
        <v>4120</v>
      </c>
      <c r="H828" s="263" t="s">
        <v>4120</v>
      </c>
      <c r="I828" s="263" t="s">
        <v>4120</v>
      </c>
      <c r="J828" s="263" t="s">
        <v>4120</v>
      </c>
      <c r="K828" s="263" t="s">
        <v>4120</v>
      </c>
      <c r="L828" s="263" t="s">
        <v>4120</v>
      </c>
      <c r="M828" s="263" t="s">
        <v>4120</v>
      </c>
      <c r="N828" s="263" t="s">
        <v>4120</v>
      </c>
      <c r="O828" s="263" t="s">
        <v>4120</v>
      </c>
      <c r="P828" s="263" t="s">
        <v>4120</v>
      </c>
      <c r="Q828" s="263" t="s">
        <v>4120</v>
      </c>
      <c r="R828" s="263" t="s">
        <v>4120</v>
      </c>
      <c r="S828" s="263" t="s">
        <v>4120</v>
      </c>
      <c r="T828" s="263" t="s">
        <v>4120</v>
      </c>
      <c r="U828" s="263" t="s">
        <v>4120</v>
      </c>
      <c r="V828" s="263" t="s">
        <v>4120</v>
      </c>
      <c r="W828" s="263" t="s">
        <v>4120</v>
      </c>
      <c r="X828" s="263" t="s">
        <v>4120</v>
      </c>
      <c r="Y828" s="263" t="s">
        <v>4120</v>
      </c>
      <c r="Z828" s="263" t="s">
        <v>4120</v>
      </c>
      <c r="AA828" s="263" t="s">
        <v>4120</v>
      </c>
    </row>
    <row r="829" spans="1:27" x14ac:dyDescent="0.3">
      <c r="A829" s="263">
        <v>523627</v>
      </c>
      <c r="B829" s="268" t="s">
        <v>918</v>
      </c>
      <c r="C829" s="263" t="s">
        <v>4120</v>
      </c>
      <c r="D829" s="263" t="s">
        <v>4120</v>
      </c>
      <c r="E829" s="263" t="s">
        <v>4120</v>
      </c>
      <c r="F829" s="263" t="s">
        <v>4120</v>
      </c>
      <c r="G829" s="263" t="s">
        <v>4120</v>
      </c>
      <c r="H829" s="263" t="s">
        <v>4120</v>
      </c>
      <c r="I829" s="263" t="s">
        <v>4120</v>
      </c>
      <c r="J829" s="263" t="s">
        <v>4120</v>
      </c>
      <c r="K829" s="263" t="s">
        <v>4120</v>
      </c>
      <c r="L829" s="263" t="s">
        <v>4120</v>
      </c>
      <c r="M829" s="263" t="s">
        <v>4120</v>
      </c>
      <c r="N829" s="263" t="s">
        <v>4120</v>
      </c>
      <c r="O829" s="263" t="s">
        <v>4120</v>
      </c>
      <c r="P829" s="263" t="s">
        <v>4120</v>
      </c>
      <c r="Q829" s="263" t="s">
        <v>4120</v>
      </c>
      <c r="R829" s="263" t="s">
        <v>4120</v>
      </c>
      <c r="S829" s="263" t="s">
        <v>4120</v>
      </c>
      <c r="T829" s="263" t="s">
        <v>4120</v>
      </c>
      <c r="U829" s="263" t="s">
        <v>4120</v>
      </c>
      <c r="V829" s="263" t="s">
        <v>4120</v>
      </c>
      <c r="W829" s="263" t="s">
        <v>4120</v>
      </c>
      <c r="X829" s="263" t="s">
        <v>4120</v>
      </c>
      <c r="Y829" s="263" t="s">
        <v>4120</v>
      </c>
      <c r="Z829" s="263" t="s">
        <v>4120</v>
      </c>
      <c r="AA829" s="263" t="s">
        <v>4120</v>
      </c>
    </row>
    <row r="830" spans="1:27" x14ac:dyDescent="0.3">
      <c r="A830" s="263">
        <v>523635</v>
      </c>
      <c r="B830" s="268" t="s">
        <v>918</v>
      </c>
      <c r="C830" s="263" t="s">
        <v>4120</v>
      </c>
      <c r="D830" s="263" t="s">
        <v>4120</v>
      </c>
      <c r="E830" s="263" t="s">
        <v>4120</v>
      </c>
      <c r="F830" s="263" t="s">
        <v>4120</v>
      </c>
      <c r="G830" s="263" t="s">
        <v>4120</v>
      </c>
      <c r="H830" s="263" t="s">
        <v>4120</v>
      </c>
      <c r="I830" s="263" t="s">
        <v>4120</v>
      </c>
      <c r="J830" s="263" t="s">
        <v>4120</v>
      </c>
      <c r="K830" s="263" t="s">
        <v>4120</v>
      </c>
      <c r="L830" s="263" t="s">
        <v>4120</v>
      </c>
      <c r="M830" s="263" t="s">
        <v>4120</v>
      </c>
      <c r="N830" s="263" t="s">
        <v>4120</v>
      </c>
      <c r="O830" s="263" t="s">
        <v>4120</v>
      </c>
      <c r="P830" s="263" t="s">
        <v>4120</v>
      </c>
      <c r="Q830" s="263" t="s">
        <v>4120</v>
      </c>
      <c r="R830" s="263" t="s">
        <v>4120</v>
      </c>
      <c r="S830" s="263" t="s">
        <v>4120</v>
      </c>
      <c r="T830" s="263" t="s">
        <v>4120</v>
      </c>
      <c r="U830" s="263" t="s">
        <v>4120</v>
      </c>
      <c r="V830" s="263" t="s">
        <v>4120</v>
      </c>
      <c r="W830" s="263" t="s">
        <v>4120</v>
      </c>
      <c r="X830" s="263" t="s">
        <v>4120</v>
      </c>
      <c r="Y830" s="263" t="s">
        <v>4120</v>
      </c>
      <c r="Z830" s="263" t="s">
        <v>4120</v>
      </c>
      <c r="AA830" s="263" t="s">
        <v>4120</v>
      </c>
    </row>
    <row r="831" spans="1:27" x14ac:dyDescent="0.3">
      <c r="A831" s="263">
        <v>523641</v>
      </c>
      <c r="B831" s="268" t="s">
        <v>918</v>
      </c>
      <c r="C831" s="263" t="s">
        <v>4120</v>
      </c>
      <c r="D831" s="263" t="s">
        <v>4120</v>
      </c>
      <c r="E831" s="263" t="s">
        <v>4120</v>
      </c>
      <c r="F831" s="263" t="s">
        <v>4120</v>
      </c>
      <c r="G831" s="263" t="s">
        <v>4120</v>
      </c>
      <c r="H831" s="263" t="s">
        <v>4120</v>
      </c>
      <c r="I831" s="263" t="s">
        <v>4120</v>
      </c>
      <c r="J831" s="263" t="s">
        <v>4120</v>
      </c>
      <c r="K831" s="263" t="s">
        <v>4120</v>
      </c>
      <c r="L831" s="263" t="s">
        <v>4120</v>
      </c>
      <c r="M831" s="263" t="s">
        <v>4120</v>
      </c>
      <c r="N831" s="263" t="s">
        <v>4120</v>
      </c>
      <c r="O831" s="263" t="s">
        <v>4120</v>
      </c>
      <c r="P831" s="263" t="s">
        <v>4120</v>
      </c>
      <c r="Q831" s="263" t="s">
        <v>4120</v>
      </c>
      <c r="R831" s="263" t="s">
        <v>4120</v>
      </c>
      <c r="S831" s="263" t="s">
        <v>4120</v>
      </c>
      <c r="T831" s="263" t="s">
        <v>4120</v>
      </c>
      <c r="U831" s="263" t="s">
        <v>4120</v>
      </c>
      <c r="V831" s="263" t="s">
        <v>4120</v>
      </c>
      <c r="W831" s="263" t="s">
        <v>4120</v>
      </c>
      <c r="X831" s="263" t="s">
        <v>4120</v>
      </c>
      <c r="Y831" s="263" t="s">
        <v>4120</v>
      </c>
      <c r="Z831" s="263" t="s">
        <v>4120</v>
      </c>
      <c r="AA831" s="263" t="s">
        <v>4120</v>
      </c>
    </row>
    <row r="832" spans="1:27" x14ac:dyDescent="0.3">
      <c r="A832" s="263">
        <v>523649</v>
      </c>
      <c r="B832" s="268" t="s">
        <v>918</v>
      </c>
      <c r="C832" s="263" t="s">
        <v>4120</v>
      </c>
      <c r="D832" s="263" t="s">
        <v>4120</v>
      </c>
      <c r="E832" s="263" t="s">
        <v>4120</v>
      </c>
      <c r="F832" s="263" t="s">
        <v>4120</v>
      </c>
      <c r="G832" s="263" t="s">
        <v>4120</v>
      </c>
      <c r="H832" s="263" t="s">
        <v>4120</v>
      </c>
      <c r="I832" s="263" t="s">
        <v>4120</v>
      </c>
      <c r="J832" s="263" t="s">
        <v>4120</v>
      </c>
      <c r="K832" s="263" t="s">
        <v>4120</v>
      </c>
      <c r="L832" s="263" t="s">
        <v>4120</v>
      </c>
      <c r="M832" s="263" t="s">
        <v>4120</v>
      </c>
      <c r="N832" s="263" t="s">
        <v>4120</v>
      </c>
      <c r="O832" s="263" t="s">
        <v>4120</v>
      </c>
      <c r="P832" s="263" t="s">
        <v>4120</v>
      </c>
      <c r="Q832" s="263" t="s">
        <v>4120</v>
      </c>
      <c r="R832" s="263" t="s">
        <v>4120</v>
      </c>
      <c r="S832" s="263" t="s">
        <v>4120</v>
      </c>
      <c r="T832" s="263" t="s">
        <v>4120</v>
      </c>
      <c r="U832" s="263" t="s">
        <v>4120</v>
      </c>
      <c r="V832" s="263" t="s">
        <v>4120</v>
      </c>
      <c r="W832" s="263" t="s">
        <v>4120</v>
      </c>
      <c r="X832" s="263" t="s">
        <v>4120</v>
      </c>
      <c r="Y832" s="263" t="s">
        <v>4120</v>
      </c>
      <c r="Z832" s="263" t="s">
        <v>4120</v>
      </c>
      <c r="AA832" s="263" t="s">
        <v>4120</v>
      </c>
    </row>
    <row r="833" spans="1:27" x14ac:dyDescent="0.3">
      <c r="A833" s="263">
        <v>523650</v>
      </c>
      <c r="B833" s="268" t="s">
        <v>918</v>
      </c>
      <c r="C833" s="263" t="s">
        <v>4120</v>
      </c>
      <c r="D833" s="263" t="s">
        <v>4120</v>
      </c>
      <c r="E833" s="263" t="s">
        <v>4120</v>
      </c>
      <c r="F833" s="263" t="s">
        <v>4120</v>
      </c>
      <c r="G833" s="263" t="s">
        <v>4120</v>
      </c>
      <c r="H833" s="263" t="s">
        <v>4120</v>
      </c>
      <c r="I833" s="263" t="s">
        <v>4120</v>
      </c>
      <c r="J833" s="263" t="s">
        <v>4120</v>
      </c>
      <c r="K833" s="263" t="s">
        <v>4120</v>
      </c>
      <c r="L833" s="263" t="s">
        <v>4120</v>
      </c>
      <c r="M833" s="263" t="s">
        <v>4120</v>
      </c>
      <c r="N833" s="263" t="s">
        <v>4120</v>
      </c>
      <c r="O833" s="263" t="s">
        <v>4120</v>
      </c>
      <c r="P833" s="263" t="s">
        <v>4120</v>
      </c>
      <c r="Q833" s="263" t="s">
        <v>4120</v>
      </c>
      <c r="R833" s="263" t="s">
        <v>4120</v>
      </c>
      <c r="S833" s="263" t="s">
        <v>4120</v>
      </c>
      <c r="T833" s="263" t="s">
        <v>4120</v>
      </c>
      <c r="U833" s="263" t="s">
        <v>4120</v>
      </c>
      <c r="V833" s="263" t="s">
        <v>4120</v>
      </c>
      <c r="W833" s="263" t="s">
        <v>4120</v>
      </c>
      <c r="X833" s="263" t="s">
        <v>4120</v>
      </c>
      <c r="Y833" s="263" t="s">
        <v>4120</v>
      </c>
      <c r="Z833" s="263" t="s">
        <v>4120</v>
      </c>
      <c r="AA833" s="263" t="s">
        <v>4120</v>
      </c>
    </row>
    <row r="834" spans="1:27" x14ac:dyDescent="0.3">
      <c r="A834" s="263">
        <v>523657</v>
      </c>
      <c r="B834" s="268" t="s">
        <v>918</v>
      </c>
      <c r="C834" s="263" t="s">
        <v>4120</v>
      </c>
      <c r="D834" s="263" t="s">
        <v>4120</v>
      </c>
      <c r="E834" s="263" t="s">
        <v>4120</v>
      </c>
      <c r="F834" s="263" t="s">
        <v>4120</v>
      </c>
      <c r="G834" s="263" t="s">
        <v>4120</v>
      </c>
      <c r="H834" s="263" t="s">
        <v>4120</v>
      </c>
      <c r="I834" s="263" t="s">
        <v>4120</v>
      </c>
      <c r="J834" s="263" t="s">
        <v>4120</v>
      </c>
      <c r="K834" s="263" t="s">
        <v>4120</v>
      </c>
      <c r="L834" s="263" t="s">
        <v>4120</v>
      </c>
      <c r="M834" s="263" t="s">
        <v>4120</v>
      </c>
      <c r="N834" s="263" t="s">
        <v>4120</v>
      </c>
      <c r="O834" s="263" t="s">
        <v>4120</v>
      </c>
      <c r="P834" s="263" t="s">
        <v>4120</v>
      </c>
      <c r="Q834" s="263" t="s">
        <v>4120</v>
      </c>
      <c r="R834" s="263" t="s">
        <v>4120</v>
      </c>
      <c r="S834" s="263" t="s">
        <v>4120</v>
      </c>
      <c r="T834" s="263" t="s">
        <v>4120</v>
      </c>
      <c r="U834" s="263" t="s">
        <v>4120</v>
      </c>
      <c r="V834" s="263" t="s">
        <v>4120</v>
      </c>
      <c r="W834" s="263" t="s">
        <v>4120</v>
      </c>
      <c r="X834" s="263" t="s">
        <v>4120</v>
      </c>
      <c r="Y834" s="263" t="s">
        <v>4120</v>
      </c>
      <c r="Z834" s="263" t="s">
        <v>4120</v>
      </c>
      <c r="AA834" s="263" t="s">
        <v>4120</v>
      </c>
    </row>
    <row r="835" spans="1:27" x14ac:dyDescent="0.3">
      <c r="A835" s="263">
        <v>523664</v>
      </c>
      <c r="B835" s="268" t="s">
        <v>918</v>
      </c>
      <c r="C835" s="263" t="s">
        <v>4120</v>
      </c>
      <c r="D835" s="263" t="s">
        <v>4120</v>
      </c>
      <c r="E835" s="263" t="s">
        <v>4120</v>
      </c>
      <c r="F835" s="263" t="s">
        <v>4120</v>
      </c>
      <c r="G835" s="263" t="s">
        <v>4120</v>
      </c>
      <c r="H835" s="263" t="s">
        <v>4120</v>
      </c>
      <c r="I835" s="263" t="s">
        <v>4120</v>
      </c>
      <c r="J835" s="263" t="s">
        <v>4120</v>
      </c>
      <c r="K835" s="263" t="s">
        <v>4120</v>
      </c>
      <c r="L835" s="263" t="s">
        <v>4120</v>
      </c>
      <c r="M835" s="263" t="s">
        <v>4120</v>
      </c>
      <c r="N835" s="263" t="s">
        <v>4120</v>
      </c>
      <c r="O835" s="263" t="s">
        <v>4120</v>
      </c>
      <c r="P835" s="263" t="s">
        <v>4120</v>
      </c>
      <c r="Q835" s="263" t="s">
        <v>4120</v>
      </c>
      <c r="R835" s="263" t="s">
        <v>4120</v>
      </c>
      <c r="S835" s="263" t="s">
        <v>4120</v>
      </c>
      <c r="T835" s="263" t="s">
        <v>4120</v>
      </c>
      <c r="U835" s="263" t="s">
        <v>4120</v>
      </c>
      <c r="V835" s="263" t="s">
        <v>4120</v>
      </c>
      <c r="W835" s="263" t="s">
        <v>4120</v>
      </c>
      <c r="X835" s="263" t="s">
        <v>4120</v>
      </c>
      <c r="Y835" s="263" t="s">
        <v>4120</v>
      </c>
      <c r="Z835" s="263" t="s">
        <v>4120</v>
      </c>
      <c r="AA835" s="263" t="s">
        <v>4120</v>
      </c>
    </row>
    <row r="836" spans="1:27" x14ac:dyDescent="0.3">
      <c r="A836" s="263">
        <v>523666</v>
      </c>
      <c r="B836" s="268" t="s">
        <v>918</v>
      </c>
      <c r="C836" s="263" t="s">
        <v>4120</v>
      </c>
      <c r="D836" s="263" t="s">
        <v>4120</v>
      </c>
      <c r="E836" s="263" t="s">
        <v>4120</v>
      </c>
      <c r="F836" s="263" t="s">
        <v>4120</v>
      </c>
      <c r="G836" s="263" t="s">
        <v>4120</v>
      </c>
      <c r="H836" s="263" t="s">
        <v>4120</v>
      </c>
      <c r="I836" s="263" t="s">
        <v>4120</v>
      </c>
      <c r="J836" s="263" t="s">
        <v>4120</v>
      </c>
      <c r="K836" s="263" t="s">
        <v>4120</v>
      </c>
      <c r="L836" s="263" t="s">
        <v>4120</v>
      </c>
      <c r="M836" s="263" t="s">
        <v>4120</v>
      </c>
      <c r="N836" s="263" t="s">
        <v>4120</v>
      </c>
      <c r="O836" s="263" t="s">
        <v>4120</v>
      </c>
      <c r="P836" s="263" t="s">
        <v>4120</v>
      </c>
      <c r="Q836" s="263" t="s">
        <v>4120</v>
      </c>
      <c r="R836" s="263" t="s">
        <v>4120</v>
      </c>
      <c r="S836" s="263" t="s">
        <v>4120</v>
      </c>
      <c r="T836" s="263" t="s">
        <v>4120</v>
      </c>
      <c r="U836" s="263" t="s">
        <v>4120</v>
      </c>
      <c r="V836" s="263" t="s">
        <v>4120</v>
      </c>
      <c r="W836" s="263" t="s">
        <v>4120</v>
      </c>
      <c r="X836" s="263" t="s">
        <v>4120</v>
      </c>
      <c r="Y836" s="263" t="s">
        <v>4120</v>
      </c>
      <c r="Z836" s="263" t="s">
        <v>4120</v>
      </c>
      <c r="AA836" s="263" t="s">
        <v>4120</v>
      </c>
    </row>
    <row r="837" spans="1:27" x14ac:dyDescent="0.3">
      <c r="A837" s="263">
        <v>523671</v>
      </c>
      <c r="B837" s="268" t="s">
        <v>918</v>
      </c>
      <c r="C837" s="263" t="s">
        <v>4120</v>
      </c>
      <c r="D837" s="263" t="s">
        <v>4120</v>
      </c>
      <c r="E837" s="263" t="s">
        <v>4120</v>
      </c>
      <c r="F837" s="263" t="s">
        <v>4120</v>
      </c>
      <c r="G837" s="263" t="s">
        <v>4120</v>
      </c>
      <c r="H837" s="263" t="s">
        <v>4120</v>
      </c>
      <c r="I837" s="263" t="s">
        <v>4120</v>
      </c>
      <c r="J837" s="263" t="s">
        <v>4120</v>
      </c>
      <c r="K837" s="263" t="s">
        <v>4120</v>
      </c>
      <c r="L837" s="263" t="s">
        <v>4120</v>
      </c>
      <c r="M837" s="263" t="s">
        <v>4120</v>
      </c>
      <c r="N837" s="263" t="s">
        <v>4120</v>
      </c>
      <c r="O837" s="263" t="s">
        <v>4120</v>
      </c>
      <c r="P837" s="263" t="s">
        <v>4120</v>
      </c>
      <c r="Q837" s="263" t="s">
        <v>4120</v>
      </c>
      <c r="R837" s="263" t="s">
        <v>4120</v>
      </c>
      <c r="S837" s="263" t="s">
        <v>4120</v>
      </c>
      <c r="T837" s="263" t="s">
        <v>4120</v>
      </c>
      <c r="U837" s="263" t="s">
        <v>4120</v>
      </c>
      <c r="V837" s="263" t="s">
        <v>4120</v>
      </c>
      <c r="W837" s="263" t="s">
        <v>4120</v>
      </c>
      <c r="X837" s="263" t="s">
        <v>4120</v>
      </c>
      <c r="Y837" s="263" t="s">
        <v>4120</v>
      </c>
      <c r="Z837" s="263" t="s">
        <v>4120</v>
      </c>
      <c r="AA837" s="263" t="s">
        <v>4120</v>
      </c>
    </row>
    <row r="838" spans="1:27" x14ac:dyDescent="0.3">
      <c r="A838" s="263">
        <v>523676</v>
      </c>
      <c r="B838" s="268" t="s">
        <v>918</v>
      </c>
      <c r="C838" s="263" t="s">
        <v>4120</v>
      </c>
      <c r="D838" s="263" t="s">
        <v>4120</v>
      </c>
      <c r="E838" s="263" t="s">
        <v>4120</v>
      </c>
      <c r="F838" s="263" t="s">
        <v>4120</v>
      </c>
      <c r="G838" s="263" t="s">
        <v>4120</v>
      </c>
      <c r="H838" s="263" t="s">
        <v>4120</v>
      </c>
      <c r="I838" s="263" t="s">
        <v>4120</v>
      </c>
      <c r="J838" s="263" t="s">
        <v>4120</v>
      </c>
      <c r="K838" s="263" t="s">
        <v>4120</v>
      </c>
      <c r="L838" s="263" t="s">
        <v>4120</v>
      </c>
      <c r="M838" s="263" t="s">
        <v>4120</v>
      </c>
      <c r="N838" s="263" t="s">
        <v>4120</v>
      </c>
      <c r="O838" s="263" t="s">
        <v>4120</v>
      </c>
      <c r="P838" s="263" t="s">
        <v>4120</v>
      </c>
      <c r="Q838" s="263" t="s">
        <v>4120</v>
      </c>
      <c r="R838" s="263" t="s">
        <v>4120</v>
      </c>
      <c r="S838" s="263" t="s">
        <v>4120</v>
      </c>
      <c r="T838" s="263" t="s">
        <v>4120</v>
      </c>
      <c r="U838" s="263" t="s">
        <v>4120</v>
      </c>
      <c r="V838" s="263" t="s">
        <v>4120</v>
      </c>
      <c r="W838" s="263" t="s">
        <v>4120</v>
      </c>
      <c r="X838" s="263" t="s">
        <v>4120</v>
      </c>
      <c r="Y838" s="263" t="s">
        <v>4120</v>
      </c>
      <c r="Z838" s="263" t="s">
        <v>4120</v>
      </c>
      <c r="AA838" s="263" t="s">
        <v>4120</v>
      </c>
    </row>
    <row r="839" spans="1:27" x14ac:dyDescent="0.3">
      <c r="A839" s="263">
        <v>523686</v>
      </c>
      <c r="B839" s="268" t="s">
        <v>918</v>
      </c>
      <c r="C839" s="263" t="s">
        <v>4120</v>
      </c>
      <c r="D839" s="263" t="s">
        <v>4120</v>
      </c>
      <c r="E839" s="263" t="s">
        <v>4120</v>
      </c>
      <c r="F839" s="263" t="s">
        <v>4120</v>
      </c>
      <c r="G839" s="263" t="s">
        <v>4120</v>
      </c>
      <c r="H839" s="263" t="s">
        <v>4120</v>
      </c>
      <c r="I839" s="263" t="s">
        <v>4120</v>
      </c>
      <c r="J839" s="263" t="s">
        <v>4120</v>
      </c>
      <c r="K839" s="263" t="s">
        <v>4120</v>
      </c>
      <c r="L839" s="263" t="s">
        <v>4120</v>
      </c>
      <c r="M839" s="263" t="s">
        <v>4120</v>
      </c>
      <c r="N839" s="263" t="s">
        <v>4120</v>
      </c>
      <c r="O839" s="263" t="s">
        <v>4120</v>
      </c>
      <c r="P839" s="263" t="s">
        <v>4120</v>
      </c>
      <c r="Q839" s="263" t="s">
        <v>4120</v>
      </c>
      <c r="R839" s="263" t="s">
        <v>4120</v>
      </c>
      <c r="S839" s="263" t="s">
        <v>4120</v>
      </c>
      <c r="T839" s="263" t="s">
        <v>4120</v>
      </c>
      <c r="U839" s="263" t="s">
        <v>4120</v>
      </c>
      <c r="V839" s="263" t="s">
        <v>4120</v>
      </c>
      <c r="W839" s="263" t="s">
        <v>4120</v>
      </c>
      <c r="X839" s="263" t="s">
        <v>4120</v>
      </c>
      <c r="Y839" s="263" t="s">
        <v>4120</v>
      </c>
      <c r="Z839" s="263" t="s">
        <v>4120</v>
      </c>
      <c r="AA839" s="263" t="s">
        <v>4120</v>
      </c>
    </row>
    <row r="840" spans="1:27" x14ac:dyDescent="0.3">
      <c r="A840" s="263">
        <v>523698</v>
      </c>
      <c r="B840" s="268" t="s">
        <v>918</v>
      </c>
      <c r="C840" s="263" t="s">
        <v>4120</v>
      </c>
      <c r="D840" s="263" t="s">
        <v>4120</v>
      </c>
      <c r="E840" s="263" t="s">
        <v>4120</v>
      </c>
      <c r="F840" s="263" t="s">
        <v>4120</v>
      </c>
      <c r="G840" s="263" t="s">
        <v>4120</v>
      </c>
      <c r="H840" s="263" t="s">
        <v>4120</v>
      </c>
      <c r="I840" s="263" t="s">
        <v>4120</v>
      </c>
      <c r="J840" s="263" t="s">
        <v>4120</v>
      </c>
      <c r="K840" s="263" t="s">
        <v>4120</v>
      </c>
      <c r="L840" s="263" t="s">
        <v>4120</v>
      </c>
      <c r="M840" s="263" t="s">
        <v>4120</v>
      </c>
      <c r="N840" s="263" t="s">
        <v>4120</v>
      </c>
      <c r="O840" s="263" t="s">
        <v>4120</v>
      </c>
      <c r="P840" s="263" t="s">
        <v>4120</v>
      </c>
      <c r="Q840" s="263" t="s">
        <v>4120</v>
      </c>
      <c r="R840" s="263" t="s">
        <v>4120</v>
      </c>
      <c r="S840" s="263" t="s">
        <v>4120</v>
      </c>
      <c r="T840" s="263" t="s">
        <v>4120</v>
      </c>
      <c r="U840" s="263" t="s">
        <v>4120</v>
      </c>
      <c r="V840" s="263" t="s">
        <v>4120</v>
      </c>
      <c r="W840" s="263" t="s">
        <v>4120</v>
      </c>
      <c r="X840" s="263" t="s">
        <v>4120</v>
      </c>
      <c r="Y840" s="263" t="s">
        <v>4120</v>
      </c>
      <c r="Z840" s="263" t="s">
        <v>4120</v>
      </c>
      <c r="AA840" s="263" t="s">
        <v>4120</v>
      </c>
    </row>
    <row r="841" spans="1:27" x14ac:dyDescent="0.3">
      <c r="A841" s="263">
        <v>523699</v>
      </c>
      <c r="B841" s="268" t="s">
        <v>918</v>
      </c>
      <c r="C841" s="263" t="s">
        <v>4120</v>
      </c>
      <c r="D841" s="263" t="s">
        <v>4120</v>
      </c>
      <c r="E841" s="263" t="s">
        <v>4120</v>
      </c>
      <c r="F841" s="263" t="s">
        <v>4120</v>
      </c>
      <c r="G841" s="263" t="s">
        <v>4120</v>
      </c>
      <c r="H841" s="263" t="s">
        <v>4120</v>
      </c>
      <c r="I841" s="263" t="s">
        <v>4120</v>
      </c>
      <c r="J841" s="263" t="s">
        <v>4120</v>
      </c>
      <c r="K841" s="263" t="s">
        <v>4120</v>
      </c>
      <c r="L841" s="263" t="s">
        <v>4120</v>
      </c>
      <c r="M841" s="263" t="s">
        <v>4120</v>
      </c>
      <c r="N841" s="263" t="s">
        <v>4120</v>
      </c>
      <c r="O841" s="263" t="s">
        <v>4120</v>
      </c>
      <c r="P841" s="263" t="s">
        <v>4120</v>
      </c>
      <c r="Q841" s="263" t="s">
        <v>4120</v>
      </c>
      <c r="R841" s="263" t="s">
        <v>4120</v>
      </c>
      <c r="S841" s="263" t="s">
        <v>4120</v>
      </c>
      <c r="T841" s="263" t="s">
        <v>4120</v>
      </c>
      <c r="U841" s="263" t="s">
        <v>4120</v>
      </c>
      <c r="V841" s="263" t="s">
        <v>4120</v>
      </c>
      <c r="W841" s="263" t="s">
        <v>4120</v>
      </c>
      <c r="X841" s="263" t="s">
        <v>4120</v>
      </c>
      <c r="Y841" s="263" t="s">
        <v>4120</v>
      </c>
      <c r="Z841" s="263" t="s">
        <v>4120</v>
      </c>
      <c r="AA841" s="263" t="s">
        <v>4120</v>
      </c>
    </row>
    <row r="842" spans="1:27" x14ac:dyDescent="0.3">
      <c r="A842" s="263">
        <v>523702</v>
      </c>
      <c r="B842" s="268" t="s">
        <v>918</v>
      </c>
      <c r="C842" s="263" t="s">
        <v>4120</v>
      </c>
      <c r="D842" s="263" t="s">
        <v>4120</v>
      </c>
      <c r="E842" s="263" t="s">
        <v>4120</v>
      </c>
      <c r="F842" s="263" t="s">
        <v>4120</v>
      </c>
      <c r="G842" s="263" t="s">
        <v>4120</v>
      </c>
      <c r="H842" s="263" t="s">
        <v>4120</v>
      </c>
      <c r="I842" s="263" t="s">
        <v>4120</v>
      </c>
      <c r="J842" s="263" t="s">
        <v>4120</v>
      </c>
      <c r="K842" s="263" t="s">
        <v>4120</v>
      </c>
      <c r="L842" s="263" t="s">
        <v>4120</v>
      </c>
      <c r="M842" s="263" t="s">
        <v>4120</v>
      </c>
      <c r="N842" s="263" t="s">
        <v>4120</v>
      </c>
      <c r="O842" s="263" t="s">
        <v>4120</v>
      </c>
      <c r="P842" s="263" t="s">
        <v>4120</v>
      </c>
      <c r="Q842" s="263" t="s">
        <v>4120</v>
      </c>
      <c r="R842" s="263" t="s">
        <v>4120</v>
      </c>
      <c r="S842" s="263" t="s">
        <v>4120</v>
      </c>
      <c r="T842" s="263" t="s">
        <v>4120</v>
      </c>
      <c r="U842" s="263" t="s">
        <v>4120</v>
      </c>
      <c r="V842" s="263" t="s">
        <v>4120</v>
      </c>
      <c r="W842" s="263" t="s">
        <v>4120</v>
      </c>
      <c r="X842" s="263" t="s">
        <v>4120</v>
      </c>
      <c r="Y842" s="263" t="s">
        <v>4120</v>
      </c>
      <c r="Z842" s="263" t="s">
        <v>4120</v>
      </c>
      <c r="AA842" s="263" t="s">
        <v>4120</v>
      </c>
    </row>
    <row r="843" spans="1:27" x14ac:dyDescent="0.3">
      <c r="A843" s="263">
        <v>523705</v>
      </c>
      <c r="B843" s="268" t="s">
        <v>918</v>
      </c>
      <c r="C843" s="263" t="s">
        <v>4120</v>
      </c>
      <c r="D843" s="263" t="s">
        <v>4120</v>
      </c>
      <c r="E843" s="263" t="s">
        <v>4120</v>
      </c>
      <c r="F843" s="263" t="s">
        <v>4120</v>
      </c>
      <c r="G843" s="263" t="s">
        <v>4120</v>
      </c>
      <c r="H843" s="263" t="s">
        <v>4120</v>
      </c>
      <c r="I843" s="263" t="s">
        <v>4120</v>
      </c>
      <c r="J843" s="263" t="s">
        <v>4120</v>
      </c>
      <c r="K843" s="263" t="s">
        <v>4120</v>
      </c>
      <c r="L843" s="263" t="s">
        <v>4120</v>
      </c>
      <c r="M843" s="263" t="s">
        <v>4120</v>
      </c>
      <c r="N843" s="263" t="s">
        <v>4120</v>
      </c>
      <c r="O843" s="263" t="s">
        <v>4120</v>
      </c>
      <c r="P843" s="263" t="s">
        <v>4120</v>
      </c>
      <c r="Q843" s="263" t="s">
        <v>4120</v>
      </c>
      <c r="R843" s="263" t="s">
        <v>4120</v>
      </c>
      <c r="S843" s="263" t="s">
        <v>4120</v>
      </c>
      <c r="T843" s="263" t="s">
        <v>4120</v>
      </c>
      <c r="U843" s="263" t="s">
        <v>4120</v>
      </c>
      <c r="V843" s="263" t="s">
        <v>4120</v>
      </c>
      <c r="W843" s="263" t="s">
        <v>4120</v>
      </c>
      <c r="X843" s="263" t="s">
        <v>4120</v>
      </c>
      <c r="Y843" s="263" t="s">
        <v>4120</v>
      </c>
      <c r="Z843" s="263" t="s">
        <v>4120</v>
      </c>
      <c r="AA843" s="263" t="s">
        <v>4120</v>
      </c>
    </row>
    <row r="844" spans="1:27" x14ac:dyDescent="0.3">
      <c r="A844" s="263">
        <v>523707</v>
      </c>
      <c r="B844" s="268" t="s">
        <v>918</v>
      </c>
      <c r="C844" s="263" t="s">
        <v>4120</v>
      </c>
      <c r="D844" s="263" t="s">
        <v>4120</v>
      </c>
      <c r="E844" s="263" t="s">
        <v>4120</v>
      </c>
      <c r="F844" s="263" t="s">
        <v>4120</v>
      </c>
      <c r="G844" s="263" t="s">
        <v>4120</v>
      </c>
      <c r="H844" s="263" t="s">
        <v>4120</v>
      </c>
      <c r="I844" s="263" t="s">
        <v>4120</v>
      </c>
      <c r="J844" s="263" t="s">
        <v>4120</v>
      </c>
      <c r="K844" s="263" t="s">
        <v>4120</v>
      </c>
      <c r="L844" s="263" t="s">
        <v>4120</v>
      </c>
      <c r="M844" s="263" t="s">
        <v>4120</v>
      </c>
      <c r="N844" s="263" t="s">
        <v>4120</v>
      </c>
      <c r="O844" s="263" t="s">
        <v>4120</v>
      </c>
      <c r="P844" s="263" t="s">
        <v>4120</v>
      </c>
      <c r="Q844" s="263" t="s">
        <v>4120</v>
      </c>
      <c r="R844" s="263" t="s">
        <v>4120</v>
      </c>
      <c r="S844" s="263" t="s">
        <v>4120</v>
      </c>
      <c r="T844" s="263" t="s">
        <v>4120</v>
      </c>
      <c r="U844" s="263" t="s">
        <v>4120</v>
      </c>
      <c r="V844" s="263" t="s">
        <v>4120</v>
      </c>
      <c r="W844" s="263" t="s">
        <v>4120</v>
      </c>
      <c r="X844" s="263" t="s">
        <v>4120</v>
      </c>
      <c r="Y844" s="263" t="s">
        <v>4120</v>
      </c>
      <c r="Z844" s="263" t="s">
        <v>4120</v>
      </c>
      <c r="AA844" s="263" t="s">
        <v>4120</v>
      </c>
    </row>
    <row r="845" spans="1:27" x14ac:dyDescent="0.3">
      <c r="A845" s="263">
        <v>523708</v>
      </c>
      <c r="B845" s="268" t="s">
        <v>918</v>
      </c>
      <c r="C845" s="263" t="s">
        <v>4120</v>
      </c>
      <c r="D845" s="263" t="s">
        <v>4120</v>
      </c>
      <c r="E845" s="263" t="s">
        <v>4120</v>
      </c>
      <c r="F845" s="263" t="s">
        <v>4120</v>
      </c>
      <c r="G845" s="263" t="s">
        <v>4120</v>
      </c>
      <c r="H845" s="263" t="s">
        <v>4120</v>
      </c>
      <c r="I845" s="263" t="s">
        <v>4120</v>
      </c>
      <c r="J845" s="263" t="s">
        <v>4120</v>
      </c>
      <c r="K845" s="263" t="s">
        <v>4120</v>
      </c>
      <c r="L845" s="263" t="s">
        <v>4120</v>
      </c>
      <c r="M845" s="263" t="s">
        <v>4120</v>
      </c>
      <c r="N845" s="263" t="s">
        <v>4120</v>
      </c>
      <c r="O845" s="263" t="s">
        <v>4120</v>
      </c>
      <c r="P845" s="263" t="s">
        <v>4120</v>
      </c>
      <c r="Q845" s="263" t="s">
        <v>4120</v>
      </c>
      <c r="R845" s="263" t="s">
        <v>4120</v>
      </c>
      <c r="S845" s="263" t="s">
        <v>4120</v>
      </c>
      <c r="T845" s="263" t="s">
        <v>4120</v>
      </c>
      <c r="U845" s="263" t="s">
        <v>4120</v>
      </c>
      <c r="V845" s="263" t="s">
        <v>4120</v>
      </c>
      <c r="W845" s="263" t="s">
        <v>4120</v>
      </c>
      <c r="X845" s="263" t="s">
        <v>4120</v>
      </c>
      <c r="Y845" s="263" t="s">
        <v>4120</v>
      </c>
      <c r="Z845" s="263" t="s">
        <v>4120</v>
      </c>
      <c r="AA845" s="263" t="s">
        <v>4120</v>
      </c>
    </row>
    <row r="846" spans="1:27" x14ac:dyDescent="0.3">
      <c r="A846" s="263">
        <v>523709</v>
      </c>
      <c r="B846" s="268" t="s">
        <v>918</v>
      </c>
      <c r="C846" s="263" t="s">
        <v>4120</v>
      </c>
      <c r="D846" s="263" t="s">
        <v>4120</v>
      </c>
      <c r="E846" s="263" t="s">
        <v>4120</v>
      </c>
      <c r="F846" s="263" t="s">
        <v>4120</v>
      </c>
      <c r="G846" s="263" t="s">
        <v>4120</v>
      </c>
      <c r="H846" s="263" t="s">
        <v>4120</v>
      </c>
      <c r="I846" s="263" t="s">
        <v>4120</v>
      </c>
      <c r="J846" s="263" t="s">
        <v>4120</v>
      </c>
      <c r="K846" s="263" t="s">
        <v>4120</v>
      </c>
      <c r="L846" s="263" t="s">
        <v>4120</v>
      </c>
      <c r="M846" s="263" t="s">
        <v>4120</v>
      </c>
      <c r="N846" s="263" t="s">
        <v>4120</v>
      </c>
      <c r="O846" s="263" t="s">
        <v>4120</v>
      </c>
      <c r="P846" s="263" t="s">
        <v>4120</v>
      </c>
      <c r="Q846" s="263" t="s">
        <v>4120</v>
      </c>
      <c r="R846" s="263" t="s">
        <v>4120</v>
      </c>
      <c r="S846" s="263" t="s">
        <v>4120</v>
      </c>
      <c r="T846" s="263" t="s">
        <v>4120</v>
      </c>
      <c r="U846" s="263" t="s">
        <v>4120</v>
      </c>
      <c r="V846" s="263" t="s">
        <v>4120</v>
      </c>
      <c r="W846" s="263" t="s">
        <v>4120</v>
      </c>
      <c r="X846" s="263" t="s">
        <v>4120</v>
      </c>
      <c r="Y846" s="263" t="s">
        <v>4120</v>
      </c>
      <c r="Z846" s="263" t="s">
        <v>4120</v>
      </c>
      <c r="AA846" s="263" t="s">
        <v>4120</v>
      </c>
    </row>
    <row r="847" spans="1:27" x14ac:dyDescent="0.3">
      <c r="A847" s="263">
        <v>523713</v>
      </c>
      <c r="B847" s="268" t="s">
        <v>918</v>
      </c>
      <c r="C847" s="263" t="s">
        <v>4120</v>
      </c>
      <c r="D847" s="263" t="s">
        <v>4120</v>
      </c>
      <c r="E847" s="263" t="s">
        <v>4120</v>
      </c>
      <c r="F847" s="263" t="s">
        <v>4120</v>
      </c>
      <c r="G847" s="263" t="s">
        <v>4120</v>
      </c>
      <c r="H847" s="263" t="s">
        <v>4120</v>
      </c>
      <c r="I847" s="263" t="s">
        <v>4120</v>
      </c>
      <c r="J847" s="263" t="s">
        <v>4120</v>
      </c>
      <c r="K847" s="263" t="s">
        <v>4120</v>
      </c>
      <c r="L847" s="263" t="s">
        <v>4120</v>
      </c>
      <c r="M847" s="263" t="s">
        <v>4120</v>
      </c>
      <c r="N847" s="263" t="s">
        <v>4120</v>
      </c>
      <c r="O847" s="263" t="s">
        <v>4120</v>
      </c>
      <c r="P847" s="263" t="s">
        <v>4120</v>
      </c>
      <c r="Q847" s="263" t="s">
        <v>4120</v>
      </c>
      <c r="R847" s="263" t="s">
        <v>4120</v>
      </c>
      <c r="S847" s="263" t="s">
        <v>4120</v>
      </c>
      <c r="T847" s="263" t="s">
        <v>4120</v>
      </c>
      <c r="U847" s="263" t="s">
        <v>4120</v>
      </c>
      <c r="V847" s="263" t="s">
        <v>4120</v>
      </c>
      <c r="W847" s="263" t="s">
        <v>4120</v>
      </c>
      <c r="X847" s="263" t="s">
        <v>4120</v>
      </c>
      <c r="Y847" s="263" t="s">
        <v>4120</v>
      </c>
      <c r="Z847" s="263" t="s">
        <v>4120</v>
      </c>
      <c r="AA847" s="263" t="s">
        <v>4120</v>
      </c>
    </row>
    <row r="848" spans="1:27" x14ac:dyDescent="0.3">
      <c r="A848" s="263">
        <v>523718</v>
      </c>
      <c r="B848" s="268" t="s">
        <v>918</v>
      </c>
      <c r="C848" s="263" t="s">
        <v>4120</v>
      </c>
      <c r="D848" s="263" t="s">
        <v>4120</v>
      </c>
      <c r="E848" s="263" t="s">
        <v>4120</v>
      </c>
      <c r="F848" s="263" t="s">
        <v>4120</v>
      </c>
      <c r="G848" s="263" t="s">
        <v>4120</v>
      </c>
      <c r="H848" s="263" t="s">
        <v>4120</v>
      </c>
      <c r="I848" s="263" t="s">
        <v>4120</v>
      </c>
      <c r="J848" s="263" t="s">
        <v>4120</v>
      </c>
      <c r="K848" s="263" t="s">
        <v>4120</v>
      </c>
      <c r="L848" s="263" t="s">
        <v>4120</v>
      </c>
      <c r="M848" s="263" t="s">
        <v>4120</v>
      </c>
      <c r="N848" s="263" t="s">
        <v>4120</v>
      </c>
      <c r="O848" s="263" t="s">
        <v>4120</v>
      </c>
      <c r="P848" s="263" t="s">
        <v>4120</v>
      </c>
      <c r="Q848" s="263" t="s">
        <v>4120</v>
      </c>
      <c r="R848" s="263" t="s">
        <v>4120</v>
      </c>
      <c r="S848" s="263" t="s">
        <v>4120</v>
      </c>
      <c r="T848" s="263" t="s">
        <v>4120</v>
      </c>
      <c r="U848" s="263" t="s">
        <v>4120</v>
      </c>
      <c r="V848" s="263" t="s">
        <v>4120</v>
      </c>
      <c r="W848" s="263" t="s">
        <v>4120</v>
      </c>
      <c r="X848" s="263" t="s">
        <v>4120</v>
      </c>
      <c r="Y848" s="263" t="s">
        <v>4120</v>
      </c>
      <c r="Z848" s="263" t="s">
        <v>4120</v>
      </c>
      <c r="AA848" s="263" t="s">
        <v>4120</v>
      </c>
    </row>
    <row r="849" spans="1:27" x14ac:dyDescent="0.3">
      <c r="A849" s="263">
        <v>523723</v>
      </c>
      <c r="B849" s="268" t="s">
        <v>918</v>
      </c>
      <c r="C849" s="263" t="s">
        <v>4120</v>
      </c>
      <c r="D849" s="263" t="s">
        <v>4120</v>
      </c>
      <c r="E849" s="263" t="s">
        <v>4120</v>
      </c>
      <c r="F849" s="263" t="s">
        <v>4120</v>
      </c>
      <c r="G849" s="263" t="s">
        <v>4120</v>
      </c>
      <c r="H849" s="263" t="s">
        <v>4120</v>
      </c>
      <c r="I849" s="263" t="s">
        <v>4120</v>
      </c>
      <c r="J849" s="263" t="s">
        <v>4120</v>
      </c>
      <c r="K849" s="263" t="s">
        <v>4120</v>
      </c>
      <c r="L849" s="263" t="s">
        <v>4120</v>
      </c>
      <c r="M849" s="263" t="s">
        <v>4120</v>
      </c>
      <c r="N849" s="263" t="s">
        <v>4120</v>
      </c>
      <c r="O849" s="263" t="s">
        <v>4120</v>
      </c>
      <c r="P849" s="263" t="s">
        <v>4120</v>
      </c>
      <c r="Q849" s="263" t="s">
        <v>4120</v>
      </c>
      <c r="R849" s="263" t="s">
        <v>4120</v>
      </c>
      <c r="S849" s="263" t="s">
        <v>4120</v>
      </c>
      <c r="T849" s="263" t="s">
        <v>4120</v>
      </c>
      <c r="U849" s="263" t="s">
        <v>4120</v>
      </c>
      <c r="V849" s="263" t="s">
        <v>4120</v>
      </c>
      <c r="W849" s="263" t="s">
        <v>4120</v>
      </c>
      <c r="X849" s="263" t="s">
        <v>4120</v>
      </c>
      <c r="Y849" s="263" t="s">
        <v>4120</v>
      </c>
      <c r="Z849" s="263" t="s">
        <v>4120</v>
      </c>
      <c r="AA849" s="263" t="s">
        <v>4120</v>
      </c>
    </row>
    <row r="850" spans="1:27" x14ac:dyDescent="0.3">
      <c r="A850" s="263">
        <v>523741</v>
      </c>
      <c r="B850" s="268" t="s">
        <v>918</v>
      </c>
      <c r="C850" s="263" t="s">
        <v>4120</v>
      </c>
      <c r="D850" s="263" t="s">
        <v>4120</v>
      </c>
      <c r="E850" s="263" t="s">
        <v>4120</v>
      </c>
      <c r="F850" s="263" t="s">
        <v>4120</v>
      </c>
      <c r="G850" s="263" t="s">
        <v>4120</v>
      </c>
      <c r="H850" s="263" t="s">
        <v>4120</v>
      </c>
      <c r="I850" s="263" t="s">
        <v>4120</v>
      </c>
      <c r="J850" s="263" t="s">
        <v>4120</v>
      </c>
      <c r="K850" s="263" t="s">
        <v>4120</v>
      </c>
      <c r="L850" s="263" t="s">
        <v>4120</v>
      </c>
      <c r="M850" s="263" t="s">
        <v>4120</v>
      </c>
      <c r="N850" s="263" t="s">
        <v>4120</v>
      </c>
      <c r="O850" s="263" t="s">
        <v>4120</v>
      </c>
      <c r="P850" s="263" t="s">
        <v>4120</v>
      </c>
      <c r="Q850" s="263" t="s">
        <v>4120</v>
      </c>
      <c r="R850" s="263" t="s">
        <v>4120</v>
      </c>
      <c r="S850" s="263" t="s">
        <v>4120</v>
      </c>
      <c r="T850" s="263" t="s">
        <v>4120</v>
      </c>
      <c r="U850" s="263" t="s">
        <v>4120</v>
      </c>
      <c r="V850" s="263" t="s">
        <v>4120</v>
      </c>
      <c r="W850" s="263" t="s">
        <v>4120</v>
      </c>
      <c r="X850" s="263" t="s">
        <v>4120</v>
      </c>
      <c r="Y850" s="263" t="s">
        <v>4120</v>
      </c>
      <c r="Z850" s="263" t="s">
        <v>4120</v>
      </c>
      <c r="AA850" s="263" t="s">
        <v>4120</v>
      </c>
    </row>
    <row r="851" spans="1:27" x14ac:dyDescent="0.3">
      <c r="A851" s="263">
        <v>523743</v>
      </c>
      <c r="B851" s="268" t="s">
        <v>918</v>
      </c>
      <c r="C851" s="263" t="s">
        <v>4120</v>
      </c>
      <c r="D851" s="263" t="s">
        <v>4120</v>
      </c>
      <c r="E851" s="263" t="s">
        <v>4120</v>
      </c>
      <c r="F851" s="263" t="s">
        <v>4120</v>
      </c>
      <c r="G851" s="263" t="s">
        <v>4120</v>
      </c>
      <c r="H851" s="263" t="s">
        <v>4120</v>
      </c>
      <c r="I851" s="263" t="s">
        <v>4120</v>
      </c>
      <c r="J851" s="263" t="s">
        <v>4120</v>
      </c>
      <c r="K851" s="263" t="s">
        <v>4120</v>
      </c>
      <c r="L851" s="263" t="s">
        <v>4120</v>
      </c>
      <c r="M851" s="263" t="s">
        <v>4120</v>
      </c>
      <c r="N851" s="263" t="s">
        <v>4120</v>
      </c>
      <c r="O851" s="263" t="s">
        <v>4120</v>
      </c>
      <c r="P851" s="263" t="s">
        <v>4120</v>
      </c>
      <c r="Q851" s="263" t="s">
        <v>4120</v>
      </c>
      <c r="R851" s="263" t="s">
        <v>4120</v>
      </c>
      <c r="S851" s="263" t="s">
        <v>4120</v>
      </c>
      <c r="T851" s="263" t="s">
        <v>4120</v>
      </c>
      <c r="U851" s="263" t="s">
        <v>4120</v>
      </c>
      <c r="V851" s="263" t="s">
        <v>4120</v>
      </c>
      <c r="W851" s="263" t="s">
        <v>4120</v>
      </c>
      <c r="X851" s="263" t="s">
        <v>4120</v>
      </c>
      <c r="Y851" s="263" t="s">
        <v>4120</v>
      </c>
      <c r="Z851" s="263" t="s">
        <v>4120</v>
      </c>
      <c r="AA851" s="263" t="s">
        <v>4120</v>
      </c>
    </row>
    <row r="852" spans="1:27" x14ac:dyDescent="0.3">
      <c r="A852" s="263">
        <v>523745</v>
      </c>
      <c r="B852" s="268" t="s">
        <v>918</v>
      </c>
      <c r="C852" s="263" t="s">
        <v>4120</v>
      </c>
      <c r="D852" s="263" t="s">
        <v>4120</v>
      </c>
      <c r="E852" s="263" t="s">
        <v>4120</v>
      </c>
      <c r="F852" s="263" t="s">
        <v>4120</v>
      </c>
      <c r="G852" s="263" t="s">
        <v>4120</v>
      </c>
      <c r="H852" s="263" t="s">
        <v>4120</v>
      </c>
      <c r="I852" s="263" t="s">
        <v>4120</v>
      </c>
      <c r="J852" s="263" t="s">
        <v>4120</v>
      </c>
      <c r="K852" s="263" t="s">
        <v>4120</v>
      </c>
      <c r="L852" s="263" t="s">
        <v>4120</v>
      </c>
      <c r="M852" s="263" t="s">
        <v>4120</v>
      </c>
      <c r="N852" s="263" t="s">
        <v>4120</v>
      </c>
      <c r="O852" s="263" t="s">
        <v>4120</v>
      </c>
      <c r="P852" s="263" t="s">
        <v>4120</v>
      </c>
      <c r="Q852" s="263" t="s">
        <v>4120</v>
      </c>
      <c r="R852" s="263" t="s">
        <v>4120</v>
      </c>
      <c r="S852" s="263" t="s">
        <v>4120</v>
      </c>
      <c r="T852" s="263" t="s">
        <v>4120</v>
      </c>
      <c r="U852" s="263" t="s">
        <v>4120</v>
      </c>
      <c r="V852" s="263" t="s">
        <v>4120</v>
      </c>
      <c r="W852" s="263" t="s">
        <v>4120</v>
      </c>
      <c r="X852" s="263" t="s">
        <v>4120</v>
      </c>
      <c r="Y852" s="263" t="s">
        <v>4120</v>
      </c>
      <c r="Z852" s="263" t="s">
        <v>4120</v>
      </c>
      <c r="AA852" s="263" t="s">
        <v>4120</v>
      </c>
    </row>
    <row r="853" spans="1:27" x14ac:dyDescent="0.3">
      <c r="A853" s="263">
        <v>523748</v>
      </c>
      <c r="B853" s="268" t="s">
        <v>918</v>
      </c>
      <c r="C853" s="263" t="s">
        <v>4120</v>
      </c>
      <c r="D853" s="263" t="s">
        <v>4120</v>
      </c>
      <c r="E853" s="263" t="s">
        <v>4120</v>
      </c>
      <c r="F853" s="263" t="s">
        <v>4120</v>
      </c>
      <c r="G853" s="263" t="s">
        <v>4120</v>
      </c>
      <c r="H853" s="263" t="s">
        <v>4120</v>
      </c>
      <c r="I853" s="263" t="s">
        <v>4120</v>
      </c>
      <c r="J853" s="263" t="s">
        <v>4120</v>
      </c>
      <c r="K853" s="263" t="s">
        <v>4120</v>
      </c>
      <c r="L853" s="263" t="s">
        <v>4120</v>
      </c>
      <c r="M853" s="263" t="s">
        <v>4120</v>
      </c>
      <c r="N853" s="263" t="s">
        <v>4120</v>
      </c>
      <c r="O853" s="263" t="s">
        <v>4120</v>
      </c>
      <c r="P853" s="263" t="s">
        <v>4120</v>
      </c>
      <c r="Q853" s="263" t="s">
        <v>4120</v>
      </c>
      <c r="R853" s="263" t="s">
        <v>4120</v>
      </c>
      <c r="S853" s="263" t="s">
        <v>4120</v>
      </c>
      <c r="T853" s="263" t="s">
        <v>4120</v>
      </c>
      <c r="U853" s="263" t="s">
        <v>4120</v>
      </c>
      <c r="V853" s="263" t="s">
        <v>4120</v>
      </c>
      <c r="W853" s="263" t="s">
        <v>4120</v>
      </c>
      <c r="X853" s="263" t="s">
        <v>4120</v>
      </c>
      <c r="Y853" s="263" t="s">
        <v>4120</v>
      </c>
      <c r="Z853" s="263" t="s">
        <v>4120</v>
      </c>
      <c r="AA853" s="263" t="s">
        <v>4120</v>
      </c>
    </row>
    <row r="854" spans="1:27" x14ac:dyDescent="0.3">
      <c r="A854" s="263">
        <v>523760</v>
      </c>
      <c r="B854" s="268" t="s">
        <v>918</v>
      </c>
      <c r="C854" s="263" t="s">
        <v>4120</v>
      </c>
      <c r="D854" s="263" t="s">
        <v>4120</v>
      </c>
      <c r="E854" s="263" t="s">
        <v>4120</v>
      </c>
      <c r="F854" s="263" t="s">
        <v>4120</v>
      </c>
      <c r="G854" s="263" t="s">
        <v>4120</v>
      </c>
      <c r="H854" s="263" t="s">
        <v>4120</v>
      </c>
      <c r="I854" s="263" t="s">
        <v>4120</v>
      </c>
      <c r="J854" s="263" t="s">
        <v>4120</v>
      </c>
      <c r="K854" s="263" t="s">
        <v>4120</v>
      </c>
      <c r="L854" s="263" t="s">
        <v>4120</v>
      </c>
      <c r="M854" s="263" t="s">
        <v>4120</v>
      </c>
      <c r="N854" s="263" t="s">
        <v>4120</v>
      </c>
      <c r="O854" s="263" t="s">
        <v>4120</v>
      </c>
      <c r="P854" s="263" t="s">
        <v>4120</v>
      </c>
      <c r="Q854" s="263" t="s">
        <v>4120</v>
      </c>
      <c r="R854" s="263" t="s">
        <v>4120</v>
      </c>
      <c r="S854" s="263" t="s">
        <v>4120</v>
      </c>
      <c r="T854" s="263" t="s">
        <v>4120</v>
      </c>
      <c r="U854" s="263" t="s">
        <v>4120</v>
      </c>
      <c r="V854" s="263" t="s">
        <v>4120</v>
      </c>
      <c r="W854" s="263" t="s">
        <v>4120</v>
      </c>
      <c r="X854" s="263" t="s">
        <v>4120</v>
      </c>
      <c r="Y854" s="263" t="s">
        <v>4120</v>
      </c>
      <c r="Z854" s="263" t="s">
        <v>4120</v>
      </c>
      <c r="AA854" s="263" t="s">
        <v>4120</v>
      </c>
    </row>
    <row r="855" spans="1:27" x14ac:dyDescent="0.3">
      <c r="A855" s="263">
        <v>523763</v>
      </c>
      <c r="B855" s="268" t="s">
        <v>918</v>
      </c>
      <c r="C855" s="263" t="s">
        <v>4120</v>
      </c>
      <c r="D855" s="263" t="s">
        <v>4120</v>
      </c>
      <c r="E855" s="263" t="s">
        <v>4120</v>
      </c>
      <c r="F855" s="263" t="s">
        <v>4120</v>
      </c>
      <c r="G855" s="263" t="s">
        <v>4120</v>
      </c>
      <c r="H855" s="263" t="s">
        <v>4120</v>
      </c>
      <c r="I855" s="263" t="s">
        <v>4120</v>
      </c>
      <c r="J855" s="263" t="s">
        <v>4120</v>
      </c>
      <c r="K855" s="263" t="s">
        <v>4120</v>
      </c>
      <c r="L855" s="263" t="s">
        <v>4120</v>
      </c>
      <c r="M855" s="263" t="s">
        <v>4120</v>
      </c>
      <c r="N855" s="263" t="s">
        <v>4120</v>
      </c>
      <c r="O855" s="263" t="s">
        <v>4120</v>
      </c>
      <c r="P855" s="263" t="s">
        <v>4120</v>
      </c>
      <c r="Q855" s="263" t="s">
        <v>4120</v>
      </c>
      <c r="R855" s="263" t="s">
        <v>4120</v>
      </c>
      <c r="S855" s="263" t="s">
        <v>4120</v>
      </c>
      <c r="T855" s="263" t="s">
        <v>4120</v>
      </c>
      <c r="U855" s="263" t="s">
        <v>4120</v>
      </c>
      <c r="V855" s="263" t="s">
        <v>4120</v>
      </c>
      <c r="W855" s="263" t="s">
        <v>4120</v>
      </c>
      <c r="X855" s="263" t="s">
        <v>4120</v>
      </c>
      <c r="Y855" s="263" t="s">
        <v>4120</v>
      </c>
      <c r="Z855" s="263" t="s">
        <v>4120</v>
      </c>
      <c r="AA855" s="263" t="s">
        <v>4120</v>
      </c>
    </row>
    <row r="856" spans="1:27" x14ac:dyDescent="0.3">
      <c r="A856" s="263">
        <v>523769</v>
      </c>
      <c r="B856" s="268" t="s">
        <v>918</v>
      </c>
      <c r="C856" s="263" t="s">
        <v>4120</v>
      </c>
      <c r="D856" s="263" t="s">
        <v>4120</v>
      </c>
      <c r="E856" s="263" t="s">
        <v>4120</v>
      </c>
      <c r="F856" s="263" t="s">
        <v>4120</v>
      </c>
      <c r="G856" s="263" t="s">
        <v>4120</v>
      </c>
      <c r="H856" s="263" t="s">
        <v>4120</v>
      </c>
      <c r="I856" s="263" t="s">
        <v>4120</v>
      </c>
      <c r="J856" s="263" t="s">
        <v>4120</v>
      </c>
      <c r="K856" s="263" t="s">
        <v>4120</v>
      </c>
      <c r="L856" s="263" t="s">
        <v>4120</v>
      </c>
      <c r="M856" s="263" t="s">
        <v>4120</v>
      </c>
      <c r="N856" s="263" t="s">
        <v>4120</v>
      </c>
      <c r="O856" s="263" t="s">
        <v>4120</v>
      </c>
      <c r="P856" s="263" t="s">
        <v>4120</v>
      </c>
      <c r="Q856" s="263" t="s">
        <v>4120</v>
      </c>
      <c r="R856" s="263" t="s">
        <v>4120</v>
      </c>
      <c r="S856" s="263" t="s">
        <v>4120</v>
      </c>
      <c r="T856" s="263" t="s">
        <v>4120</v>
      </c>
      <c r="U856" s="263" t="s">
        <v>4120</v>
      </c>
      <c r="V856" s="263" t="s">
        <v>4120</v>
      </c>
      <c r="W856" s="263" t="s">
        <v>4120</v>
      </c>
      <c r="X856" s="263" t="s">
        <v>4120</v>
      </c>
      <c r="Y856" s="263" t="s">
        <v>4120</v>
      </c>
      <c r="Z856" s="263" t="s">
        <v>4120</v>
      </c>
      <c r="AA856" s="263" t="s">
        <v>4120</v>
      </c>
    </row>
    <row r="857" spans="1:27" x14ac:dyDescent="0.3">
      <c r="A857" s="263">
        <v>523778</v>
      </c>
      <c r="B857" s="268" t="s">
        <v>918</v>
      </c>
      <c r="C857" s="263" t="s">
        <v>4120</v>
      </c>
      <c r="D857" s="263" t="s">
        <v>4120</v>
      </c>
      <c r="E857" s="263" t="s">
        <v>4120</v>
      </c>
      <c r="F857" s="263" t="s">
        <v>4120</v>
      </c>
      <c r="G857" s="263" t="s">
        <v>4120</v>
      </c>
      <c r="H857" s="263" t="s">
        <v>4120</v>
      </c>
      <c r="I857" s="263" t="s">
        <v>4120</v>
      </c>
      <c r="J857" s="263" t="s">
        <v>4120</v>
      </c>
      <c r="K857" s="263" t="s">
        <v>4120</v>
      </c>
      <c r="L857" s="263" t="s">
        <v>4120</v>
      </c>
      <c r="M857" s="263" t="s">
        <v>4120</v>
      </c>
      <c r="N857" s="263" t="s">
        <v>4120</v>
      </c>
      <c r="O857" s="263" t="s">
        <v>4120</v>
      </c>
      <c r="P857" s="263" t="s">
        <v>4120</v>
      </c>
      <c r="Q857" s="263" t="s">
        <v>4120</v>
      </c>
      <c r="R857" s="263" t="s">
        <v>4120</v>
      </c>
      <c r="S857" s="263" t="s">
        <v>4120</v>
      </c>
      <c r="T857" s="263" t="s">
        <v>4120</v>
      </c>
      <c r="U857" s="263" t="s">
        <v>4120</v>
      </c>
      <c r="V857" s="263" t="s">
        <v>4120</v>
      </c>
      <c r="W857" s="263" t="s">
        <v>4120</v>
      </c>
      <c r="X857" s="263" t="s">
        <v>4120</v>
      </c>
      <c r="Y857" s="263" t="s">
        <v>4120</v>
      </c>
      <c r="Z857" s="263" t="s">
        <v>4120</v>
      </c>
      <c r="AA857" s="263" t="s">
        <v>4120</v>
      </c>
    </row>
    <row r="858" spans="1:27" x14ac:dyDescent="0.3">
      <c r="A858" s="263">
        <v>523783</v>
      </c>
      <c r="B858" s="268" t="s">
        <v>918</v>
      </c>
      <c r="C858" s="263" t="s">
        <v>4120</v>
      </c>
      <c r="D858" s="263" t="s">
        <v>4120</v>
      </c>
      <c r="E858" s="263" t="s">
        <v>4120</v>
      </c>
      <c r="F858" s="263" t="s">
        <v>4120</v>
      </c>
      <c r="G858" s="263" t="s">
        <v>4120</v>
      </c>
      <c r="H858" s="263" t="s">
        <v>4120</v>
      </c>
      <c r="I858" s="263" t="s">
        <v>4120</v>
      </c>
      <c r="J858" s="263" t="s">
        <v>4120</v>
      </c>
      <c r="K858" s="263" t="s">
        <v>4120</v>
      </c>
      <c r="L858" s="263" t="s">
        <v>4120</v>
      </c>
      <c r="M858" s="263" t="s">
        <v>4120</v>
      </c>
      <c r="N858" s="263" t="s">
        <v>4120</v>
      </c>
      <c r="O858" s="263" t="s">
        <v>4120</v>
      </c>
      <c r="P858" s="263" t="s">
        <v>4120</v>
      </c>
      <c r="Q858" s="263" t="s">
        <v>4120</v>
      </c>
      <c r="R858" s="263" t="s">
        <v>4120</v>
      </c>
      <c r="S858" s="263" t="s">
        <v>4120</v>
      </c>
      <c r="T858" s="263" t="s">
        <v>4120</v>
      </c>
      <c r="U858" s="263" t="s">
        <v>4120</v>
      </c>
      <c r="V858" s="263" t="s">
        <v>4120</v>
      </c>
      <c r="W858" s="263" t="s">
        <v>4120</v>
      </c>
      <c r="X858" s="263" t="s">
        <v>4120</v>
      </c>
      <c r="Y858" s="263" t="s">
        <v>4120</v>
      </c>
      <c r="Z858" s="263" t="s">
        <v>4120</v>
      </c>
      <c r="AA858" s="263" t="s">
        <v>4120</v>
      </c>
    </row>
    <row r="859" spans="1:27" x14ac:dyDescent="0.3">
      <c r="A859" s="263">
        <v>523784</v>
      </c>
      <c r="B859" s="268" t="s">
        <v>918</v>
      </c>
      <c r="C859" s="263" t="s">
        <v>4120</v>
      </c>
      <c r="D859" s="263" t="s">
        <v>4120</v>
      </c>
      <c r="E859" s="263" t="s">
        <v>4120</v>
      </c>
      <c r="F859" s="263" t="s">
        <v>4120</v>
      </c>
      <c r="G859" s="263" t="s">
        <v>4120</v>
      </c>
      <c r="H859" s="263" t="s">
        <v>4120</v>
      </c>
      <c r="I859" s="263" t="s">
        <v>4120</v>
      </c>
      <c r="J859" s="263" t="s">
        <v>4120</v>
      </c>
      <c r="K859" s="263" t="s">
        <v>4120</v>
      </c>
      <c r="L859" s="263" t="s">
        <v>4120</v>
      </c>
      <c r="M859" s="263" t="s">
        <v>4120</v>
      </c>
      <c r="N859" s="263" t="s">
        <v>4120</v>
      </c>
      <c r="O859" s="263" t="s">
        <v>4120</v>
      </c>
      <c r="P859" s="263" t="s">
        <v>4120</v>
      </c>
      <c r="Q859" s="263" t="s">
        <v>4120</v>
      </c>
      <c r="R859" s="263" t="s">
        <v>4120</v>
      </c>
      <c r="S859" s="263" t="s">
        <v>4120</v>
      </c>
      <c r="T859" s="263" t="s">
        <v>4120</v>
      </c>
      <c r="U859" s="263" t="s">
        <v>4120</v>
      </c>
      <c r="V859" s="263" t="s">
        <v>4120</v>
      </c>
      <c r="W859" s="263" t="s">
        <v>4120</v>
      </c>
      <c r="X859" s="263" t="s">
        <v>4120</v>
      </c>
      <c r="Y859" s="263" t="s">
        <v>4120</v>
      </c>
      <c r="Z859" s="263" t="s">
        <v>4120</v>
      </c>
      <c r="AA859" s="263" t="s">
        <v>4120</v>
      </c>
    </row>
    <row r="860" spans="1:27" x14ac:dyDescent="0.3">
      <c r="A860" s="263">
        <v>523801</v>
      </c>
      <c r="B860" s="268" t="s">
        <v>918</v>
      </c>
      <c r="C860" s="263" t="s">
        <v>4120</v>
      </c>
      <c r="D860" s="263" t="s">
        <v>4120</v>
      </c>
      <c r="E860" s="263" t="s">
        <v>4120</v>
      </c>
      <c r="F860" s="263" t="s">
        <v>4120</v>
      </c>
      <c r="G860" s="263" t="s">
        <v>4120</v>
      </c>
      <c r="H860" s="263" t="s">
        <v>4120</v>
      </c>
      <c r="I860" s="263" t="s">
        <v>4120</v>
      </c>
      <c r="J860" s="263" t="s">
        <v>4120</v>
      </c>
      <c r="K860" s="263" t="s">
        <v>4120</v>
      </c>
      <c r="L860" s="263" t="s">
        <v>4120</v>
      </c>
      <c r="M860" s="263" t="s">
        <v>4120</v>
      </c>
      <c r="N860" s="263" t="s">
        <v>4120</v>
      </c>
      <c r="O860" s="263" t="s">
        <v>4120</v>
      </c>
      <c r="P860" s="263" t="s">
        <v>4120</v>
      </c>
      <c r="Q860" s="263" t="s">
        <v>4120</v>
      </c>
      <c r="R860" s="263" t="s">
        <v>4120</v>
      </c>
      <c r="S860" s="263" t="s">
        <v>4120</v>
      </c>
      <c r="T860" s="263" t="s">
        <v>4120</v>
      </c>
      <c r="U860" s="263" t="s">
        <v>4120</v>
      </c>
      <c r="V860" s="263" t="s">
        <v>4120</v>
      </c>
      <c r="W860" s="263" t="s">
        <v>4120</v>
      </c>
      <c r="X860" s="263" t="s">
        <v>4120</v>
      </c>
      <c r="Y860" s="263" t="s">
        <v>4120</v>
      </c>
      <c r="Z860" s="263" t="s">
        <v>4120</v>
      </c>
      <c r="AA860" s="263" t="s">
        <v>4120</v>
      </c>
    </row>
    <row r="861" spans="1:27" x14ac:dyDescent="0.3">
      <c r="A861" s="263">
        <v>523810</v>
      </c>
      <c r="B861" s="268" t="s">
        <v>918</v>
      </c>
      <c r="C861" s="263" t="s">
        <v>4120</v>
      </c>
      <c r="D861" s="263" t="s">
        <v>4120</v>
      </c>
      <c r="E861" s="263" t="s">
        <v>4120</v>
      </c>
      <c r="F861" s="263" t="s">
        <v>4120</v>
      </c>
      <c r="G861" s="263" t="s">
        <v>4120</v>
      </c>
      <c r="H861" s="263" t="s">
        <v>4120</v>
      </c>
      <c r="I861" s="263" t="s">
        <v>4120</v>
      </c>
      <c r="J861" s="263" t="s">
        <v>4120</v>
      </c>
      <c r="K861" s="263" t="s">
        <v>4120</v>
      </c>
      <c r="L861" s="263" t="s">
        <v>4120</v>
      </c>
      <c r="M861" s="263" t="s">
        <v>4120</v>
      </c>
      <c r="N861" s="263" t="s">
        <v>4120</v>
      </c>
      <c r="O861" s="263" t="s">
        <v>4120</v>
      </c>
      <c r="P861" s="263" t="s">
        <v>4120</v>
      </c>
      <c r="Q861" s="263" t="s">
        <v>4120</v>
      </c>
      <c r="R861" s="263" t="s">
        <v>4120</v>
      </c>
      <c r="S861" s="263" t="s">
        <v>4120</v>
      </c>
      <c r="T861" s="263" t="s">
        <v>4120</v>
      </c>
      <c r="U861" s="263" t="s">
        <v>4120</v>
      </c>
      <c r="V861" s="263" t="s">
        <v>4120</v>
      </c>
      <c r="W861" s="263" t="s">
        <v>4120</v>
      </c>
      <c r="X861" s="263" t="s">
        <v>4120</v>
      </c>
      <c r="Y861" s="263" t="s">
        <v>4120</v>
      </c>
      <c r="Z861" s="263" t="s">
        <v>4120</v>
      </c>
      <c r="AA861" s="263" t="s">
        <v>4120</v>
      </c>
    </row>
    <row r="862" spans="1:27" x14ac:dyDescent="0.3">
      <c r="A862" s="263">
        <v>523825</v>
      </c>
      <c r="B862" s="268" t="s">
        <v>918</v>
      </c>
      <c r="C862" s="263" t="s">
        <v>4120</v>
      </c>
      <c r="D862" s="263" t="s">
        <v>4120</v>
      </c>
      <c r="E862" s="263" t="s">
        <v>4120</v>
      </c>
      <c r="F862" s="263" t="s">
        <v>4120</v>
      </c>
      <c r="G862" s="263" t="s">
        <v>4120</v>
      </c>
      <c r="H862" s="263" t="s">
        <v>4120</v>
      </c>
      <c r="I862" s="263" t="s">
        <v>4120</v>
      </c>
      <c r="J862" s="263" t="s">
        <v>4120</v>
      </c>
      <c r="K862" s="263" t="s">
        <v>4120</v>
      </c>
      <c r="L862" s="263" t="s">
        <v>4120</v>
      </c>
      <c r="M862" s="263" t="s">
        <v>4120</v>
      </c>
      <c r="N862" s="263" t="s">
        <v>4120</v>
      </c>
      <c r="O862" s="263" t="s">
        <v>4120</v>
      </c>
      <c r="P862" s="263" t="s">
        <v>4120</v>
      </c>
      <c r="Q862" s="263" t="s">
        <v>4120</v>
      </c>
      <c r="R862" s="263" t="s">
        <v>4120</v>
      </c>
      <c r="S862" s="263" t="s">
        <v>4120</v>
      </c>
      <c r="T862" s="263" t="s">
        <v>4120</v>
      </c>
      <c r="U862" s="263" t="s">
        <v>4120</v>
      </c>
      <c r="V862" s="263" t="s">
        <v>4120</v>
      </c>
      <c r="W862" s="263" t="s">
        <v>4120</v>
      </c>
      <c r="X862" s="263" t="s">
        <v>4120</v>
      </c>
      <c r="Y862" s="263" t="s">
        <v>4120</v>
      </c>
      <c r="Z862" s="263" t="s">
        <v>4120</v>
      </c>
      <c r="AA862" s="263" t="s">
        <v>4120</v>
      </c>
    </row>
    <row r="863" spans="1:27" x14ac:dyDescent="0.3">
      <c r="A863" s="263">
        <v>523831</v>
      </c>
      <c r="B863" s="268" t="s">
        <v>918</v>
      </c>
      <c r="C863" s="263" t="s">
        <v>4120</v>
      </c>
      <c r="D863" s="263" t="s">
        <v>4120</v>
      </c>
      <c r="E863" s="263" t="s">
        <v>4120</v>
      </c>
      <c r="F863" s="263" t="s">
        <v>4120</v>
      </c>
      <c r="G863" s="263" t="s">
        <v>4120</v>
      </c>
      <c r="H863" s="263" t="s">
        <v>4120</v>
      </c>
      <c r="I863" s="263" t="s">
        <v>4120</v>
      </c>
      <c r="J863" s="263" t="s">
        <v>4120</v>
      </c>
      <c r="K863" s="263" t="s">
        <v>4120</v>
      </c>
      <c r="L863" s="263" t="s">
        <v>4120</v>
      </c>
      <c r="M863" s="263" t="s">
        <v>4120</v>
      </c>
      <c r="N863" s="263" t="s">
        <v>4120</v>
      </c>
      <c r="O863" s="263" t="s">
        <v>4120</v>
      </c>
      <c r="P863" s="263" t="s">
        <v>4120</v>
      </c>
      <c r="Q863" s="263" t="s">
        <v>4120</v>
      </c>
      <c r="R863" s="263" t="s">
        <v>4120</v>
      </c>
      <c r="S863" s="263" t="s">
        <v>4120</v>
      </c>
      <c r="T863" s="263" t="s">
        <v>4120</v>
      </c>
      <c r="U863" s="263" t="s">
        <v>4120</v>
      </c>
      <c r="V863" s="263" t="s">
        <v>4120</v>
      </c>
      <c r="W863" s="263" t="s">
        <v>4120</v>
      </c>
      <c r="X863" s="263" t="s">
        <v>4120</v>
      </c>
      <c r="Y863" s="263" t="s">
        <v>4120</v>
      </c>
      <c r="Z863" s="263" t="s">
        <v>4120</v>
      </c>
      <c r="AA863" s="263" t="s">
        <v>4120</v>
      </c>
    </row>
    <row r="864" spans="1:27" x14ac:dyDescent="0.3">
      <c r="A864" s="263">
        <v>523832</v>
      </c>
      <c r="B864" s="268" t="s">
        <v>918</v>
      </c>
      <c r="C864" s="263" t="s">
        <v>4120</v>
      </c>
      <c r="D864" s="263" t="s">
        <v>4120</v>
      </c>
      <c r="E864" s="263" t="s">
        <v>4120</v>
      </c>
      <c r="F864" s="263" t="s">
        <v>4120</v>
      </c>
      <c r="G864" s="263" t="s">
        <v>4120</v>
      </c>
      <c r="H864" s="263" t="s">
        <v>4120</v>
      </c>
      <c r="I864" s="263" t="s">
        <v>4120</v>
      </c>
      <c r="J864" s="263" t="s">
        <v>4120</v>
      </c>
      <c r="K864" s="263" t="s">
        <v>4120</v>
      </c>
      <c r="L864" s="263" t="s">
        <v>4120</v>
      </c>
      <c r="M864" s="263" t="s">
        <v>4120</v>
      </c>
      <c r="N864" s="263" t="s">
        <v>4120</v>
      </c>
      <c r="O864" s="263" t="s">
        <v>4120</v>
      </c>
      <c r="P864" s="263" t="s">
        <v>4120</v>
      </c>
      <c r="Q864" s="263" t="s">
        <v>4120</v>
      </c>
      <c r="R864" s="263" t="s">
        <v>4120</v>
      </c>
      <c r="S864" s="263" t="s">
        <v>4120</v>
      </c>
      <c r="T864" s="263" t="s">
        <v>4120</v>
      </c>
      <c r="U864" s="263" t="s">
        <v>4120</v>
      </c>
      <c r="V864" s="263" t="s">
        <v>4120</v>
      </c>
      <c r="W864" s="263" t="s">
        <v>4120</v>
      </c>
      <c r="X864" s="263" t="s">
        <v>4120</v>
      </c>
      <c r="Y864" s="263" t="s">
        <v>4120</v>
      </c>
      <c r="Z864" s="263" t="s">
        <v>4120</v>
      </c>
      <c r="AA864" s="263" t="s">
        <v>4120</v>
      </c>
    </row>
    <row r="865" spans="1:27" x14ac:dyDescent="0.3">
      <c r="A865" s="263">
        <v>523835</v>
      </c>
      <c r="B865" s="268" t="s">
        <v>918</v>
      </c>
      <c r="C865" s="263" t="s">
        <v>4120</v>
      </c>
      <c r="D865" s="263" t="s">
        <v>4120</v>
      </c>
      <c r="E865" s="263" t="s">
        <v>4120</v>
      </c>
      <c r="F865" s="263" t="s">
        <v>4120</v>
      </c>
      <c r="G865" s="263" t="s">
        <v>4120</v>
      </c>
      <c r="H865" s="263" t="s">
        <v>4120</v>
      </c>
      <c r="I865" s="263" t="s">
        <v>4120</v>
      </c>
      <c r="J865" s="263" t="s">
        <v>4120</v>
      </c>
      <c r="K865" s="263" t="s">
        <v>4120</v>
      </c>
      <c r="L865" s="263" t="s">
        <v>4120</v>
      </c>
      <c r="M865" s="263" t="s">
        <v>4120</v>
      </c>
      <c r="N865" s="263" t="s">
        <v>4120</v>
      </c>
      <c r="O865" s="263" t="s">
        <v>4120</v>
      </c>
      <c r="P865" s="263" t="s">
        <v>4120</v>
      </c>
      <c r="Q865" s="263" t="s">
        <v>4120</v>
      </c>
      <c r="R865" s="263" t="s">
        <v>4120</v>
      </c>
      <c r="S865" s="263" t="s">
        <v>4120</v>
      </c>
      <c r="T865" s="263" t="s">
        <v>4120</v>
      </c>
      <c r="U865" s="263" t="s">
        <v>4120</v>
      </c>
      <c r="V865" s="263" t="s">
        <v>4120</v>
      </c>
      <c r="W865" s="263" t="s">
        <v>4120</v>
      </c>
      <c r="X865" s="263" t="s">
        <v>4120</v>
      </c>
      <c r="Y865" s="263" t="s">
        <v>4120</v>
      </c>
      <c r="Z865" s="263" t="s">
        <v>4120</v>
      </c>
      <c r="AA865" s="263" t="s">
        <v>4120</v>
      </c>
    </row>
    <row r="866" spans="1:27" x14ac:dyDescent="0.3">
      <c r="A866" s="263">
        <v>523856</v>
      </c>
      <c r="B866" s="268" t="s">
        <v>918</v>
      </c>
      <c r="C866" s="263" t="s">
        <v>4120</v>
      </c>
      <c r="D866" s="263" t="s">
        <v>4120</v>
      </c>
      <c r="E866" s="263" t="s">
        <v>4120</v>
      </c>
      <c r="F866" s="263" t="s">
        <v>4120</v>
      </c>
      <c r="G866" s="263" t="s">
        <v>4120</v>
      </c>
      <c r="H866" s="263" t="s">
        <v>4120</v>
      </c>
      <c r="I866" s="263" t="s">
        <v>4120</v>
      </c>
      <c r="J866" s="263" t="s">
        <v>4120</v>
      </c>
      <c r="K866" s="263" t="s">
        <v>4120</v>
      </c>
      <c r="L866" s="263" t="s">
        <v>4120</v>
      </c>
      <c r="M866" s="263" t="s">
        <v>4120</v>
      </c>
      <c r="N866" s="263" t="s">
        <v>4120</v>
      </c>
      <c r="O866" s="263" t="s">
        <v>4120</v>
      </c>
      <c r="P866" s="263" t="s">
        <v>4120</v>
      </c>
      <c r="Q866" s="263" t="s">
        <v>4120</v>
      </c>
      <c r="R866" s="263" t="s">
        <v>4120</v>
      </c>
      <c r="S866" s="263" t="s">
        <v>4120</v>
      </c>
      <c r="T866" s="263" t="s">
        <v>4120</v>
      </c>
      <c r="U866" s="263" t="s">
        <v>4120</v>
      </c>
      <c r="V866" s="263" t="s">
        <v>4120</v>
      </c>
      <c r="W866" s="263" t="s">
        <v>4120</v>
      </c>
      <c r="X866" s="263" t="s">
        <v>4120</v>
      </c>
      <c r="Y866" s="263" t="s">
        <v>4120</v>
      </c>
      <c r="Z866" s="263" t="s">
        <v>4120</v>
      </c>
      <c r="AA866" s="263" t="s">
        <v>4120</v>
      </c>
    </row>
    <row r="867" spans="1:27" x14ac:dyDescent="0.3">
      <c r="A867" s="263">
        <v>523864</v>
      </c>
      <c r="B867" s="268" t="s">
        <v>918</v>
      </c>
      <c r="C867" s="263" t="s">
        <v>4120</v>
      </c>
      <c r="D867" s="263" t="s">
        <v>4120</v>
      </c>
      <c r="E867" s="263" t="s">
        <v>4120</v>
      </c>
      <c r="F867" s="263" t="s">
        <v>4120</v>
      </c>
      <c r="G867" s="263" t="s">
        <v>4120</v>
      </c>
      <c r="H867" s="263" t="s">
        <v>4120</v>
      </c>
      <c r="I867" s="263" t="s">
        <v>4120</v>
      </c>
      <c r="J867" s="263" t="s">
        <v>4120</v>
      </c>
      <c r="K867" s="263" t="s">
        <v>4120</v>
      </c>
      <c r="L867" s="263" t="s">
        <v>4120</v>
      </c>
      <c r="M867" s="263" t="s">
        <v>4120</v>
      </c>
      <c r="N867" s="263" t="s">
        <v>4120</v>
      </c>
      <c r="O867" s="263" t="s">
        <v>4120</v>
      </c>
      <c r="P867" s="263" t="s">
        <v>4120</v>
      </c>
      <c r="Q867" s="263" t="s">
        <v>4120</v>
      </c>
      <c r="R867" s="263" t="s">
        <v>4120</v>
      </c>
      <c r="S867" s="263" t="s">
        <v>4120</v>
      </c>
      <c r="T867" s="263" t="s">
        <v>4120</v>
      </c>
      <c r="U867" s="263" t="s">
        <v>4120</v>
      </c>
      <c r="V867" s="263" t="s">
        <v>4120</v>
      </c>
      <c r="W867" s="263" t="s">
        <v>4120</v>
      </c>
      <c r="X867" s="263" t="s">
        <v>4120</v>
      </c>
      <c r="Y867" s="263" t="s">
        <v>4120</v>
      </c>
      <c r="Z867" s="263" t="s">
        <v>4120</v>
      </c>
      <c r="AA867" s="263" t="s">
        <v>4120</v>
      </c>
    </row>
    <row r="868" spans="1:27" x14ac:dyDescent="0.3">
      <c r="A868" s="263">
        <v>523865</v>
      </c>
      <c r="B868" s="268" t="s">
        <v>918</v>
      </c>
      <c r="C868" s="263" t="s">
        <v>4120</v>
      </c>
      <c r="D868" s="263" t="s">
        <v>4120</v>
      </c>
      <c r="E868" s="263" t="s">
        <v>4120</v>
      </c>
      <c r="F868" s="263" t="s">
        <v>4120</v>
      </c>
      <c r="G868" s="263" t="s">
        <v>4120</v>
      </c>
      <c r="H868" s="263" t="s">
        <v>4120</v>
      </c>
      <c r="I868" s="263" t="s">
        <v>4120</v>
      </c>
      <c r="J868" s="263" t="s">
        <v>4120</v>
      </c>
      <c r="K868" s="263" t="s">
        <v>4120</v>
      </c>
      <c r="L868" s="263" t="s">
        <v>4120</v>
      </c>
      <c r="M868" s="263" t="s">
        <v>4120</v>
      </c>
      <c r="N868" s="263" t="s">
        <v>4120</v>
      </c>
      <c r="O868" s="263" t="s">
        <v>4120</v>
      </c>
      <c r="P868" s="263" t="s">
        <v>4120</v>
      </c>
      <c r="Q868" s="263" t="s">
        <v>4120</v>
      </c>
      <c r="R868" s="263" t="s">
        <v>4120</v>
      </c>
      <c r="S868" s="263" t="s">
        <v>4120</v>
      </c>
      <c r="T868" s="263" t="s">
        <v>4120</v>
      </c>
      <c r="U868" s="263" t="s">
        <v>4120</v>
      </c>
      <c r="V868" s="263" t="s">
        <v>4120</v>
      </c>
      <c r="W868" s="263" t="s">
        <v>4120</v>
      </c>
      <c r="X868" s="263" t="s">
        <v>4120</v>
      </c>
      <c r="Y868" s="263" t="s">
        <v>4120</v>
      </c>
      <c r="Z868" s="263" t="s">
        <v>4120</v>
      </c>
      <c r="AA868" s="263" t="s">
        <v>4120</v>
      </c>
    </row>
    <row r="869" spans="1:27" x14ac:dyDescent="0.3">
      <c r="A869" s="263">
        <v>523872</v>
      </c>
      <c r="B869" s="268" t="s">
        <v>918</v>
      </c>
      <c r="C869" s="263" t="s">
        <v>4120</v>
      </c>
      <c r="D869" s="263" t="s">
        <v>4120</v>
      </c>
      <c r="E869" s="263" t="s">
        <v>4120</v>
      </c>
      <c r="F869" s="263" t="s">
        <v>4120</v>
      </c>
      <c r="G869" s="263" t="s">
        <v>4120</v>
      </c>
      <c r="H869" s="263" t="s">
        <v>4120</v>
      </c>
      <c r="I869" s="263" t="s">
        <v>4120</v>
      </c>
      <c r="J869" s="263" t="s">
        <v>4120</v>
      </c>
      <c r="K869" s="263" t="s">
        <v>4120</v>
      </c>
      <c r="L869" s="263" t="s">
        <v>4120</v>
      </c>
      <c r="M869" s="263" t="s">
        <v>4120</v>
      </c>
      <c r="N869" s="263" t="s">
        <v>4120</v>
      </c>
      <c r="O869" s="263" t="s">
        <v>4120</v>
      </c>
      <c r="P869" s="263" t="s">
        <v>4120</v>
      </c>
      <c r="Q869" s="263" t="s">
        <v>4120</v>
      </c>
      <c r="R869" s="263" t="s">
        <v>4120</v>
      </c>
      <c r="S869" s="263" t="s">
        <v>4120</v>
      </c>
      <c r="T869" s="263" t="s">
        <v>4120</v>
      </c>
      <c r="U869" s="263" t="s">
        <v>4120</v>
      </c>
      <c r="V869" s="263" t="s">
        <v>4120</v>
      </c>
      <c r="W869" s="263" t="s">
        <v>4120</v>
      </c>
      <c r="X869" s="263" t="s">
        <v>4120</v>
      </c>
      <c r="Y869" s="263" t="s">
        <v>4120</v>
      </c>
      <c r="Z869" s="263" t="s">
        <v>4120</v>
      </c>
      <c r="AA869" s="263" t="s">
        <v>4120</v>
      </c>
    </row>
    <row r="870" spans="1:27" x14ac:dyDescent="0.3">
      <c r="A870" s="263">
        <v>523878</v>
      </c>
      <c r="B870" s="268" t="s">
        <v>918</v>
      </c>
      <c r="C870" s="263" t="s">
        <v>4120</v>
      </c>
      <c r="D870" s="263" t="s">
        <v>4120</v>
      </c>
      <c r="E870" s="263" t="s">
        <v>4120</v>
      </c>
      <c r="F870" s="263" t="s">
        <v>4120</v>
      </c>
      <c r="G870" s="263" t="s">
        <v>4120</v>
      </c>
      <c r="H870" s="263" t="s">
        <v>4120</v>
      </c>
      <c r="I870" s="263" t="s">
        <v>4120</v>
      </c>
      <c r="J870" s="263" t="s">
        <v>4120</v>
      </c>
      <c r="K870" s="263" t="s">
        <v>4120</v>
      </c>
      <c r="L870" s="263" t="s">
        <v>4120</v>
      </c>
      <c r="M870" s="263" t="s">
        <v>4120</v>
      </c>
      <c r="N870" s="263" t="s">
        <v>4120</v>
      </c>
      <c r="O870" s="263" t="s">
        <v>4120</v>
      </c>
      <c r="P870" s="263" t="s">
        <v>4120</v>
      </c>
      <c r="Q870" s="263" t="s">
        <v>4120</v>
      </c>
      <c r="R870" s="263" t="s">
        <v>4120</v>
      </c>
      <c r="S870" s="263" t="s">
        <v>4120</v>
      </c>
      <c r="T870" s="263" t="s">
        <v>4120</v>
      </c>
      <c r="U870" s="263" t="s">
        <v>4120</v>
      </c>
      <c r="V870" s="263" t="s">
        <v>4120</v>
      </c>
      <c r="W870" s="263" t="s">
        <v>4120</v>
      </c>
      <c r="X870" s="263" t="s">
        <v>4120</v>
      </c>
      <c r="Y870" s="263" t="s">
        <v>4120</v>
      </c>
      <c r="Z870" s="263" t="s">
        <v>4120</v>
      </c>
      <c r="AA870" s="263" t="s">
        <v>4120</v>
      </c>
    </row>
    <row r="871" spans="1:27" x14ac:dyDescent="0.3">
      <c r="A871" s="263">
        <v>523886</v>
      </c>
      <c r="B871" s="268" t="s">
        <v>918</v>
      </c>
      <c r="C871" s="263" t="s">
        <v>4120</v>
      </c>
      <c r="D871" s="263" t="s">
        <v>4120</v>
      </c>
      <c r="E871" s="263" t="s">
        <v>4120</v>
      </c>
      <c r="F871" s="263" t="s">
        <v>4120</v>
      </c>
      <c r="G871" s="263" t="s">
        <v>4120</v>
      </c>
      <c r="H871" s="263" t="s">
        <v>4120</v>
      </c>
      <c r="I871" s="263" t="s">
        <v>4120</v>
      </c>
      <c r="J871" s="263" t="s">
        <v>4120</v>
      </c>
      <c r="K871" s="263" t="s">
        <v>4120</v>
      </c>
      <c r="L871" s="263" t="s">
        <v>4120</v>
      </c>
      <c r="M871" s="263" t="s">
        <v>4120</v>
      </c>
      <c r="N871" s="263" t="s">
        <v>4120</v>
      </c>
      <c r="O871" s="263" t="s">
        <v>4120</v>
      </c>
      <c r="P871" s="263" t="s">
        <v>4120</v>
      </c>
      <c r="Q871" s="263" t="s">
        <v>4120</v>
      </c>
      <c r="R871" s="263" t="s">
        <v>4120</v>
      </c>
      <c r="S871" s="263" t="s">
        <v>4120</v>
      </c>
      <c r="T871" s="263" t="s">
        <v>4120</v>
      </c>
      <c r="U871" s="263" t="s">
        <v>4120</v>
      </c>
      <c r="V871" s="263" t="s">
        <v>4120</v>
      </c>
      <c r="W871" s="263" t="s">
        <v>4120</v>
      </c>
      <c r="X871" s="263" t="s">
        <v>4120</v>
      </c>
      <c r="Y871" s="263" t="s">
        <v>4120</v>
      </c>
      <c r="Z871" s="263" t="s">
        <v>4120</v>
      </c>
      <c r="AA871" s="263" t="s">
        <v>4120</v>
      </c>
    </row>
    <row r="872" spans="1:27" x14ac:dyDescent="0.3">
      <c r="A872" s="263">
        <v>523900</v>
      </c>
      <c r="B872" s="268" t="s">
        <v>918</v>
      </c>
      <c r="C872" s="263" t="s">
        <v>4120</v>
      </c>
      <c r="D872" s="263" t="s">
        <v>4120</v>
      </c>
      <c r="E872" s="263" t="s">
        <v>4120</v>
      </c>
      <c r="F872" s="263" t="s">
        <v>4120</v>
      </c>
      <c r="G872" s="263" t="s">
        <v>4120</v>
      </c>
      <c r="H872" s="263" t="s">
        <v>4120</v>
      </c>
      <c r="I872" s="263" t="s">
        <v>4120</v>
      </c>
      <c r="J872" s="263" t="s">
        <v>4120</v>
      </c>
      <c r="K872" s="263" t="s">
        <v>4120</v>
      </c>
      <c r="L872" s="263" t="s">
        <v>4120</v>
      </c>
      <c r="M872" s="263" t="s">
        <v>4120</v>
      </c>
      <c r="N872" s="263" t="s">
        <v>4120</v>
      </c>
      <c r="O872" s="263" t="s">
        <v>4120</v>
      </c>
      <c r="P872" s="263" t="s">
        <v>4120</v>
      </c>
      <c r="Q872" s="263" t="s">
        <v>4120</v>
      </c>
      <c r="R872" s="263" t="s">
        <v>4120</v>
      </c>
      <c r="S872" s="263" t="s">
        <v>4120</v>
      </c>
      <c r="T872" s="263" t="s">
        <v>4120</v>
      </c>
      <c r="U872" s="263" t="s">
        <v>4120</v>
      </c>
      <c r="V872" s="263" t="s">
        <v>4120</v>
      </c>
      <c r="W872" s="263" t="s">
        <v>4120</v>
      </c>
      <c r="X872" s="263" t="s">
        <v>4120</v>
      </c>
      <c r="Y872" s="263" t="s">
        <v>4120</v>
      </c>
      <c r="Z872" s="263" t="s">
        <v>4120</v>
      </c>
      <c r="AA872" s="263" t="s">
        <v>4120</v>
      </c>
    </row>
    <row r="873" spans="1:27" x14ac:dyDescent="0.3">
      <c r="A873" s="263">
        <v>523901</v>
      </c>
      <c r="B873" s="268" t="s">
        <v>918</v>
      </c>
      <c r="C873" s="263" t="s">
        <v>4120</v>
      </c>
      <c r="D873" s="263" t="s">
        <v>4120</v>
      </c>
      <c r="E873" s="263" t="s">
        <v>4120</v>
      </c>
      <c r="F873" s="263" t="s">
        <v>4120</v>
      </c>
      <c r="G873" s="263" t="s">
        <v>4120</v>
      </c>
      <c r="H873" s="263" t="s">
        <v>4120</v>
      </c>
      <c r="I873" s="263" t="s">
        <v>4120</v>
      </c>
      <c r="J873" s="263" t="s">
        <v>4120</v>
      </c>
      <c r="K873" s="263" t="s">
        <v>4120</v>
      </c>
      <c r="L873" s="263" t="s">
        <v>4120</v>
      </c>
      <c r="M873" s="263" t="s">
        <v>4120</v>
      </c>
      <c r="N873" s="263" t="s">
        <v>4120</v>
      </c>
      <c r="O873" s="263" t="s">
        <v>4120</v>
      </c>
      <c r="P873" s="263" t="s">
        <v>4120</v>
      </c>
      <c r="Q873" s="263" t="s">
        <v>4120</v>
      </c>
      <c r="R873" s="263" t="s">
        <v>4120</v>
      </c>
      <c r="S873" s="263" t="s">
        <v>4120</v>
      </c>
      <c r="T873" s="263" t="s">
        <v>4120</v>
      </c>
      <c r="U873" s="263" t="s">
        <v>4120</v>
      </c>
      <c r="V873" s="263" t="s">
        <v>4120</v>
      </c>
      <c r="W873" s="263" t="s">
        <v>4120</v>
      </c>
      <c r="X873" s="263" t="s">
        <v>4120</v>
      </c>
      <c r="Y873" s="263" t="s">
        <v>4120</v>
      </c>
      <c r="Z873" s="263" t="s">
        <v>4120</v>
      </c>
      <c r="AA873" s="263" t="s">
        <v>4120</v>
      </c>
    </row>
    <row r="874" spans="1:27" x14ac:dyDescent="0.3">
      <c r="A874" s="263">
        <v>523906</v>
      </c>
      <c r="B874" s="268" t="s">
        <v>918</v>
      </c>
      <c r="C874" s="263" t="s">
        <v>4120</v>
      </c>
      <c r="D874" s="263" t="s">
        <v>4120</v>
      </c>
      <c r="E874" s="263" t="s">
        <v>4120</v>
      </c>
      <c r="F874" s="263" t="s">
        <v>4120</v>
      </c>
      <c r="G874" s="263" t="s">
        <v>4120</v>
      </c>
      <c r="H874" s="263" t="s">
        <v>4120</v>
      </c>
      <c r="I874" s="263" t="s">
        <v>4120</v>
      </c>
      <c r="J874" s="263" t="s">
        <v>4120</v>
      </c>
      <c r="K874" s="263" t="s">
        <v>4120</v>
      </c>
      <c r="L874" s="263" t="s">
        <v>4120</v>
      </c>
      <c r="M874" s="263" t="s">
        <v>4120</v>
      </c>
      <c r="N874" s="263" t="s">
        <v>4120</v>
      </c>
      <c r="O874" s="263" t="s">
        <v>4120</v>
      </c>
      <c r="P874" s="263" t="s">
        <v>4120</v>
      </c>
      <c r="Q874" s="263" t="s">
        <v>4120</v>
      </c>
      <c r="R874" s="263" t="s">
        <v>4120</v>
      </c>
      <c r="S874" s="263" t="s">
        <v>4120</v>
      </c>
      <c r="T874" s="263" t="s">
        <v>4120</v>
      </c>
      <c r="U874" s="263" t="s">
        <v>4120</v>
      </c>
      <c r="V874" s="263" t="s">
        <v>4120</v>
      </c>
      <c r="W874" s="263" t="s">
        <v>4120</v>
      </c>
      <c r="X874" s="263" t="s">
        <v>4120</v>
      </c>
      <c r="Y874" s="263" t="s">
        <v>4120</v>
      </c>
      <c r="Z874" s="263" t="s">
        <v>4120</v>
      </c>
      <c r="AA874" s="263" t="s">
        <v>4120</v>
      </c>
    </row>
    <row r="875" spans="1:27" x14ac:dyDescent="0.3">
      <c r="A875" s="263">
        <v>523917</v>
      </c>
      <c r="B875" s="268" t="s">
        <v>918</v>
      </c>
      <c r="C875" s="263" t="s">
        <v>4120</v>
      </c>
      <c r="D875" s="263" t="s">
        <v>4120</v>
      </c>
      <c r="E875" s="263" t="s">
        <v>4120</v>
      </c>
      <c r="F875" s="263" t="s">
        <v>4120</v>
      </c>
      <c r="G875" s="263" t="s">
        <v>4120</v>
      </c>
      <c r="H875" s="263" t="s">
        <v>4120</v>
      </c>
      <c r="I875" s="263" t="s">
        <v>4120</v>
      </c>
      <c r="J875" s="263" t="s">
        <v>4120</v>
      </c>
      <c r="K875" s="263" t="s">
        <v>4120</v>
      </c>
      <c r="L875" s="263" t="s">
        <v>4120</v>
      </c>
      <c r="M875" s="263" t="s">
        <v>4120</v>
      </c>
      <c r="N875" s="263" t="s">
        <v>4120</v>
      </c>
      <c r="O875" s="263" t="s">
        <v>4120</v>
      </c>
      <c r="P875" s="263" t="s">
        <v>4120</v>
      </c>
      <c r="Q875" s="263" t="s">
        <v>4120</v>
      </c>
      <c r="R875" s="263" t="s">
        <v>4120</v>
      </c>
      <c r="S875" s="263" t="s">
        <v>4120</v>
      </c>
      <c r="T875" s="263" t="s">
        <v>4120</v>
      </c>
      <c r="U875" s="263" t="s">
        <v>4120</v>
      </c>
      <c r="V875" s="263" t="s">
        <v>4120</v>
      </c>
      <c r="W875" s="263" t="s">
        <v>4120</v>
      </c>
      <c r="X875" s="263" t="s">
        <v>4120</v>
      </c>
      <c r="Y875" s="263" t="s">
        <v>4120</v>
      </c>
      <c r="Z875" s="263" t="s">
        <v>4120</v>
      </c>
      <c r="AA875" s="263" t="s">
        <v>4120</v>
      </c>
    </row>
    <row r="876" spans="1:27" x14ac:dyDescent="0.3">
      <c r="A876" s="263">
        <v>523919</v>
      </c>
      <c r="B876" s="268" t="s">
        <v>918</v>
      </c>
      <c r="C876" s="263" t="s">
        <v>4120</v>
      </c>
      <c r="D876" s="263" t="s">
        <v>4120</v>
      </c>
      <c r="E876" s="263" t="s">
        <v>4120</v>
      </c>
      <c r="F876" s="263" t="s">
        <v>4120</v>
      </c>
      <c r="G876" s="263" t="s">
        <v>4120</v>
      </c>
      <c r="H876" s="263" t="s">
        <v>4120</v>
      </c>
      <c r="I876" s="263" t="s">
        <v>4120</v>
      </c>
      <c r="J876" s="263" t="s">
        <v>4120</v>
      </c>
      <c r="K876" s="263" t="s">
        <v>4120</v>
      </c>
      <c r="L876" s="263" t="s">
        <v>4120</v>
      </c>
      <c r="M876" s="263" t="s">
        <v>4120</v>
      </c>
      <c r="N876" s="263" t="s">
        <v>4120</v>
      </c>
      <c r="O876" s="263" t="s">
        <v>4120</v>
      </c>
      <c r="P876" s="263" t="s">
        <v>4120</v>
      </c>
      <c r="Q876" s="263" t="s">
        <v>4120</v>
      </c>
      <c r="R876" s="263" t="s">
        <v>4120</v>
      </c>
      <c r="S876" s="263" t="s">
        <v>4120</v>
      </c>
      <c r="T876" s="263" t="s">
        <v>4120</v>
      </c>
      <c r="U876" s="263" t="s">
        <v>4120</v>
      </c>
      <c r="V876" s="263" t="s">
        <v>4120</v>
      </c>
      <c r="W876" s="263" t="s">
        <v>4120</v>
      </c>
      <c r="X876" s="263" t="s">
        <v>4120</v>
      </c>
      <c r="Y876" s="263" t="s">
        <v>4120</v>
      </c>
      <c r="Z876" s="263" t="s">
        <v>4120</v>
      </c>
      <c r="AA876" s="263" t="s">
        <v>4120</v>
      </c>
    </row>
    <row r="877" spans="1:27" x14ac:dyDescent="0.3">
      <c r="A877" s="263">
        <v>523944</v>
      </c>
      <c r="B877" s="268" t="s">
        <v>918</v>
      </c>
      <c r="C877" s="263" t="s">
        <v>4120</v>
      </c>
      <c r="D877" s="263" t="s">
        <v>4120</v>
      </c>
      <c r="E877" s="263" t="s">
        <v>4120</v>
      </c>
      <c r="F877" s="263" t="s">
        <v>4120</v>
      </c>
      <c r="G877" s="263" t="s">
        <v>4120</v>
      </c>
      <c r="H877" s="263" t="s">
        <v>4120</v>
      </c>
      <c r="I877" s="263" t="s">
        <v>4120</v>
      </c>
      <c r="J877" s="263" t="s">
        <v>4120</v>
      </c>
      <c r="K877" s="263" t="s">
        <v>4120</v>
      </c>
      <c r="L877" s="263" t="s">
        <v>4120</v>
      </c>
      <c r="M877" s="263" t="s">
        <v>4120</v>
      </c>
      <c r="N877" s="263" t="s">
        <v>4120</v>
      </c>
      <c r="O877" s="263" t="s">
        <v>4120</v>
      </c>
      <c r="P877" s="263" t="s">
        <v>4120</v>
      </c>
      <c r="Q877" s="263" t="s">
        <v>4120</v>
      </c>
      <c r="R877" s="263" t="s">
        <v>4120</v>
      </c>
      <c r="S877" s="263" t="s">
        <v>4120</v>
      </c>
      <c r="T877" s="263" t="s">
        <v>4120</v>
      </c>
      <c r="U877" s="263" t="s">
        <v>4120</v>
      </c>
      <c r="V877" s="263" t="s">
        <v>4120</v>
      </c>
      <c r="W877" s="263" t="s">
        <v>4120</v>
      </c>
      <c r="X877" s="263" t="s">
        <v>4120</v>
      </c>
      <c r="Y877" s="263" t="s">
        <v>4120</v>
      </c>
      <c r="Z877" s="263" t="s">
        <v>4120</v>
      </c>
      <c r="AA877" s="263" t="s">
        <v>4120</v>
      </c>
    </row>
    <row r="878" spans="1:27" x14ac:dyDescent="0.3">
      <c r="A878" s="263">
        <v>523968</v>
      </c>
      <c r="B878" s="268" t="s">
        <v>918</v>
      </c>
      <c r="C878" s="263" t="s">
        <v>4120</v>
      </c>
      <c r="D878" s="263" t="s">
        <v>4120</v>
      </c>
      <c r="E878" s="263" t="s">
        <v>4120</v>
      </c>
      <c r="F878" s="263" t="s">
        <v>4120</v>
      </c>
      <c r="G878" s="263" t="s">
        <v>4120</v>
      </c>
      <c r="H878" s="263" t="s">
        <v>4120</v>
      </c>
      <c r="I878" s="263" t="s">
        <v>4120</v>
      </c>
      <c r="J878" s="263" t="s">
        <v>4120</v>
      </c>
      <c r="K878" s="263" t="s">
        <v>4120</v>
      </c>
      <c r="L878" s="263" t="s">
        <v>4120</v>
      </c>
      <c r="M878" s="263" t="s">
        <v>4120</v>
      </c>
      <c r="N878" s="263" t="s">
        <v>4120</v>
      </c>
      <c r="O878" s="263" t="s">
        <v>4120</v>
      </c>
      <c r="P878" s="263" t="s">
        <v>4120</v>
      </c>
      <c r="Q878" s="263" t="s">
        <v>4120</v>
      </c>
      <c r="R878" s="263" t="s">
        <v>4120</v>
      </c>
      <c r="S878" s="263" t="s">
        <v>4120</v>
      </c>
      <c r="T878" s="263" t="s">
        <v>4120</v>
      </c>
      <c r="U878" s="263" t="s">
        <v>4120</v>
      </c>
      <c r="V878" s="263" t="s">
        <v>4120</v>
      </c>
      <c r="W878" s="263" t="s">
        <v>4120</v>
      </c>
      <c r="X878" s="263" t="s">
        <v>4120</v>
      </c>
      <c r="Y878" s="263" t="s">
        <v>4120</v>
      </c>
      <c r="Z878" s="263" t="s">
        <v>4120</v>
      </c>
      <c r="AA878" s="263" t="s">
        <v>4120</v>
      </c>
    </row>
    <row r="879" spans="1:27" x14ac:dyDescent="0.3">
      <c r="A879" s="263">
        <v>523970</v>
      </c>
      <c r="B879" s="268" t="s">
        <v>918</v>
      </c>
      <c r="C879" s="263" t="s">
        <v>4120</v>
      </c>
      <c r="D879" s="263" t="s">
        <v>4120</v>
      </c>
      <c r="E879" s="263" t="s">
        <v>4120</v>
      </c>
      <c r="F879" s="263" t="s">
        <v>4120</v>
      </c>
      <c r="G879" s="263" t="s">
        <v>4120</v>
      </c>
      <c r="H879" s="263" t="s">
        <v>4120</v>
      </c>
      <c r="I879" s="263" t="s">
        <v>4120</v>
      </c>
      <c r="J879" s="263" t="s">
        <v>4120</v>
      </c>
      <c r="K879" s="263" t="s">
        <v>4120</v>
      </c>
      <c r="L879" s="263" t="s">
        <v>4120</v>
      </c>
      <c r="M879" s="263" t="s">
        <v>4120</v>
      </c>
      <c r="N879" s="263" t="s">
        <v>4120</v>
      </c>
      <c r="O879" s="263" t="s">
        <v>4120</v>
      </c>
      <c r="P879" s="263" t="s">
        <v>4120</v>
      </c>
      <c r="Q879" s="263" t="s">
        <v>4120</v>
      </c>
      <c r="R879" s="263" t="s">
        <v>4120</v>
      </c>
      <c r="S879" s="263" t="s">
        <v>4120</v>
      </c>
      <c r="T879" s="263" t="s">
        <v>4120</v>
      </c>
      <c r="U879" s="263" t="s">
        <v>4120</v>
      </c>
      <c r="V879" s="263" t="s">
        <v>4120</v>
      </c>
      <c r="W879" s="263" t="s">
        <v>4120</v>
      </c>
      <c r="X879" s="263" t="s">
        <v>4120</v>
      </c>
      <c r="Y879" s="263" t="s">
        <v>4120</v>
      </c>
      <c r="Z879" s="263" t="s">
        <v>4120</v>
      </c>
      <c r="AA879" s="263" t="s">
        <v>4120</v>
      </c>
    </row>
    <row r="880" spans="1:27" x14ac:dyDescent="0.3">
      <c r="A880" s="263">
        <v>524000</v>
      </c>
      <c r="B880" s="268" t="s">
        <v>918</v>
      </c>
      <c r="C880" s="263" t="s">
        <v>4120</v>
      </c>
      <c r="D880" s="263" t="s">
        <v>4120</v>
      </c>
      <c r="E880" s="263" t="s">
        <v>4120</v>
      </c>
      <c r="F880" s="263" t="s">
        <v>4120</v>
      </c>
      <c r="G880" s="263" t="s">
        <v>4120</v>
      </c>
      <c r="H880" s="263" t="s">
        <v>4120</v>
      </c>
      <c r="I880" s="263" t="s">
        <v>4120</v>
      </c>
      <c r="J880" s="263" t="s">
        <v>4120</v>
      </c>
      <c r="K880" s="263" t="s">
        <v>4120</v>
      </c>
      <c r="L880" s="263" t="s">
        <v>4120</v>
      </c>
      <c r="M880" s="263" t="s">
        <v>4120</v>
      </c>
      <c r="N880" s="263" t="s">
        <v>4120</v>
      </c>
      <c r="O880" s="263" t="s">
        <v>4120</v>
      </c>
      <c r="P880" s="263" t="s">
        <v>4120</v>
      </c>
      <c r="Q880" s="263" t="s">
        <v>4120</v>
      </c>
      <c r="R880" s="263" t="s">
        <v>4120</v>
      </c>
      <c r="S880" s="263" t="s">
        <v>4120</v>
      </c>
      <c r="T880" s="263" t="s">
        <v>4120</v>
      </c>
      <c r="U880" s="263" t="s">
        <v>4120</v>
      </c>
      <c r="V880" s="263" t="s">
        <v>4120</v>
      </c>
      <c r="W880" s="263" t="s">
        <v>4120</v>
      </c>
      <c r="X880" s="263" t="s">
        <v>4120</v>
      </c>
      <c r="Y880" s="263" t="s">
        <v>4120</v>
      </c>
      <c r="Z880" s="263" t="s">
        <v>4120</v>
      </c>
      <c r="AA880" s="263" t="s">
        <v>4120</v>
      </c>
    </row>
    <row r="881" spans="1:27" x14ac:dyDescent="0.3">
      <c r="A881" s="263">
        <v>524001</v>
      </c>
      <c r="B881" s="268" t="s">
        <v>918</v>
      </c>
      <c r="C881" s="263" t="s">
        <v>4120</v>
      </c>
      <c r="D881" s="263" t="s">
        <v>4120</v>
      </c>
      <c r="E881" s="263" t="s">
        <v>4120</v>
      </c>
      <c r="F881" s="263" t="s">
        <v>4120</v>
      </c>
      <c r="G881" s="263" t="s">
        <v>4120</v>
      </c>
      <c r="H881" s="263" t="s">
        <v>4120</v>
      </c>
      <c r="I881" s="263" t="s">
        <v>4120</v>
      </c>
      <c r="J881" s="263" t="s">
        <v>4120</v>
      </c>
      <c r="K881" s="263" t="s">
        <v>4120</v>
      </c>
      <c r="L881" s="263" t="s">
        <v>4120</v>
      </c>
      <c r="M881" s="263" t="s">
        <v>4120</v>
      </c>
      <c r="N881" s="263" t="s">
        <v>4120</v>
      </c>
      <c r="O881" s="263" t="s">
        <v>4120</v>
      </c>
      <c r="P881" s="263" t="s">
        <v>4120</v>
      </c>
      <c r="Q881" s="263" t="s">
        <v>4120</v>
      </c>
      <c r="R881" s="263" t="s">
        <v>4120</v>
      </c>
      <c r="S881" s="263" t="s">
        <v>4120</v>
      </c>
      <c r="T881" s="263" t="s">
        <v>4120</v>
      </c>
      <c r="U881" s="263" t="s">
        <v>4120</v>
      </c>
      <c r="V881" s="263" t="s">
        <v>4120</v>
      </c>
      <c r="W881" s="263" t="s">
        <v>4120</v>
      </c>
      <c r="X881" s="263" t="s">
        <v>4120</v>
      </c>
      <c r="Y881" s="263" t="s">
        <v>4120</v>
      </c>
      <c r="Z881" s="263" t="s">
        <v>4120</v>
      </c>
      <c r="AA881" s="263" t="s">
        <v>4120</v>
      </c>
    </row>
    <row r="882" spans="1:27" x14ac:dyDescent="0.3">
      <c r="A882" s="263">
        <v>524005</v>
      </c>
      <c r="B882" s="268" t="s">
        <v>918</v>
      </c>
      <c r="C882" s="263" t="s">
        <v>4120</v>
      </c>
      <c r="D882" s="263" t="s">
        <v>4120</v>
      </c>
      <c r="E882" s="263" t="s">
        <v>4120</v>
      </c>
      <c r="F882" s="263" t="s">
        <v>4120</v>
      </c>
      <c r="G882" s="263" t="s">
        <v>4120</v>
      </c>
      <c r="H882" s="263" t="s">
        <v>4120</v>
      </c>
      <c r="I882" s="263" t="s">
        <v>4120</v>
      </c>
      <c r="J882" s="263" t="s">
        <v>4120</v>
      </c>
      <c r="K882" s="263" t="s">
        <v>4120</v>
      </c>
      <c r="L882" s="263" t="s">
        <v>4120</v>
      </c>
      <c r="M882" s="263" t="s">
        <v>4120</v>
      </c>
      <c r="N882" s="263" t="s">
        <v>4120</v>
      </c>
      <c r="O882" s="263" t="s">
        <v>4120</v>
      </c>
      <c r="P882" s="263" t="s">
        <v>4120</v>
      </c>
      <c r="Q882" s="263" t="s">
        <v>4120</v>
      </c>
      <c r="R882" s="263" t="s">
        <v>4120</v>
      </c>
      <c r="S882" s="263" t="s">
        <v>4120</v>
      </c>
      <c r="T882" s="263" t="s">
        <v>4120</v>
      </c>
      <c r="U882" s="263" t="s">
        <v>4120</v>
      </c>
      <c r="V882" s="263" t="s">
        <v>4120</v>
      </c>
      <c r="W882" s="263" t="s">
        <v>4120</v>
      </c>
      <c r="X882" s="263" t="s">
        <v>4120</v>
      </c>
      <c r="Y882" s="263" t="s">
        <v>4120</v>
      </c>
      <c r="Z882" s="263" t="s">
        <v>4120</v>
      </c>
      <c r="AA882" s="263" t="s">
        <v>4120</v>
      </c>
    </row>
    <row r="883" spans="1:27" x14ac:dyDescent="0.3">
      <c r="A883" s="263">
        <v>524026</v>
      </c>
      <c r="B883" s="268" t="s">
        <v>918</v>
      </c>
      <c r="C883" s="263" t="s">
        <v>4120</v>
      </c>
      <c r="D883" s="263" t="s">
        <v>4120</v>
      </c>
      <c r="E883" s="263" t="s">
        <v>4120</v>
      </c>
      <c r="F883" s="263" t="s">
        <v>4120</v>
      </c>
      <c r="G883" s="263" t="s">
        <v>4120</v>
      </c>
      <c r="H883" s="263" t="s">
        <v>4120</v>
      </c>
      <c r="I883" s="263" t="s">
        <v>4120</v>
      </c>
      <c r="J883" s="263" t="s">
        <v>4120</v>
      </c>
      <c r="K883" s="263" t="s">
        <v>4120</v>
      </c>
      <c r="L883" s="263" t="s">
        <v>4120</v>
      </c>
      <c r="M883" s="263" t="s">
        <v>4120</v>
      </c>
      <c r="N883" s="263" t="s">
        <v>4120</v>
      </c>
      <c r="O883" s="263" t="s">
        <v>4120</v>
      </c>
      <c r="P883" s="263" t="s">
        <v>4120</v>
      </c>
      <c r="Q883" s="263" t="s">
        <v>4120</v>
      </c>
      <c r="R883" s="263" t="s">
        <v>4120</v>
      </c>
      <c r="S883" s="263" t="s">
        <v>4120</v>
      </c>
      <c r="T883" s="263" t="s">
        <v>4120</v>
      </c>
      <c r="U883" s="263" t="s">
        <v>4120</v>
      </c>
      <c r="V883" s="263" t="s">
        <v>4120</v>
      </c>
      <c r="W883" s="263" t="s">
        <v>4120</v>
      </c>
      <c r="X883" s="263" t="s">
        <v>4120</v>
      </c>
      <c r="Y883" s="263" t="s">
        <v>4120</v>
      </c>
      <c r="Z883" s="263" t="s">
        <v>4120</v>
      </c>
      <c r="AA883" s="263" t="s">
        <v>4120</v>
      </c>
    </row>
    <row r="884" spans="1:27" x14ac:dyDescent="0.3">
      <c r="A884" s="263">
        <v>524029</v>
      </c>
      <c r="B884" s="268" t="s">
        <v>918</v>
      </c>
      <c r="C884" s="263" t="s">
        <v>4120</v>
      </c>
      <c r="D884" s="263" t="s">
        <v>4120</v>
      </c>
      <c r="E884" s="263" t="s">
        <v>4120</v>
      </c>
      <c r="F884" s="263" t="s">
        <v>4120</v>
      </c>
      <c r="G884" s="263" t="s">
        <v>4120</v>
      </c>
      <c r="H884" s="263" t="s">
        <v>4120</v>
      </c>
      <c r="I884" s="263" t="s">
        <v>4120</v>
      </c>
      <c r="J884" s="263" t="s">
        <v>4120</v>
      </c>
      <c r="K884" s="263" t="s">
        <v>4120</v>
      </c>
      <c r="L884" s="263" t="s">
        <v>4120</v>
      </c>
      <c r="M884" s="263" t="s">
        <v>4120</v>
      </c>
      <c r="N884" s="263" t="s">
        <v>4120</v>
      </c>
      <c r="O884" s="263" t="s">
        <v>4120</v>
      </c>
      <c r="P884" s="263" t="s">
        <v>4120</v>
      </c>
      <c r="Q884" s="263" t="s">
        <v>4120</v>
      </c>
      <c r="R884" s="263" t="s">
        <v>4120</v>
      </c>
      <c r="S884" s="263" t="s">
        <v>4120</v>
      </c>
      <c r="T884" s="263" t="s">
        <v>4120</v>
      </c>
      <c r="U884" s="263" t="s">
        <v>4120</v>
      </c>
      <c r="V884" s="263" t="s">
        <v>4120</v>
      </c>
      <c r="W884" s="263" t="s">
        <v>4120</v>
      </c>
      <c r="X884" s="263" t="s">
        <v>4120</v>
      </c>
      <c r="Y884" s="263" t="s">
        <v>4120</v>
      </c>
      <c r="Z884" s="263" t="s">
        <v>4120</v>
      </c>
      <c r="AA884" s="263" t="s">
        <v>4120</v>
      </c>
    </row>
    <row r="885" spans="1:27" x14ac:dyDescent="0.3">
      <c r="A885" s="263">
        <v>524043</v>
      </c>
      <c r="B885" s="268" t="s">
        <v>918</v>
      </c>
      <c r="C885" s="263" t="s">
        <v>4120</v>
      </c>
      <c r="D885" s="263" t="s">
        <v>4120</v>
      </c>
      <c r="E885" s="263" t="s">
        <v>4120</v>
      </c>
      <c r="F885" s="263" t="s">
        <v>4120</v>
      </c>
      <c r="G885" s="263" t="s">
        <v>4120</v>
      </c>
      <c r="H885" s="263" t="s">
        <v>4120</v>
      </c>
      <c r="I885" s="263" t="s">
        <v>4120</v>
      </c>
      <c r="J885" s="263" t="s">
        <v>4120</v>
      </c>
      <c r="K885" s="263" t="s">
        <v>4120</v>
      </c>
      <c r="L885" s="263" t="s">
        <v>4120</v>
      </c>
      <c r="M885" s="263" t="s">
        <v>4120</v>
      </c>
      <c r="N885" s="263" t="s">
        <v>4120</v>
      </c>
      <c r="O885" s="263" t="s">
        <v>4120</v>
      </c>
      <c r="P885" s="263" t="s">
        <v>4120</v>
      </c>
      <c r="Q885" s="263" t="s">
        <v>4120</v>
      </c>
      <c r="R885" s="263" t="s">
        <v>4120</v>
      </c>
      <c r="S885" s="263" t="s">
        <v>4120</v>
      </c>
      <c r="T885" s="263" t="s">
        <v>4120</v>
      </c>
      <c r="U885" s="263" t="s">
        <v>4120</v>
      </c>
      <c r="V885" s="263" t="s">
        <v>4120</v>
      </c>
      <c r="W885" s="263" t="s">
        <v>4120</v>
      </c>
      <c r="X885" s="263" t="s">
        <v>4120</v>
      </c>
      <c r="Y885" s="263" t="s">
        <v>4120</v>
      </c>
      <c r="Z885" s="263" t="s">
        <v>4120</v>
      </c>
      <c r="AA885" s="263" t="s">
        <v>4120</v>
      </c>
    </row>
    <row r="886" spans="1:27" x14ac:dyDescent="0.3">
      <c r="A886" s="263">
        <v>524062</v>
      </c>
      <c r="B886" s="268" t="s">
        <v>918</v>
      </c>
      <c r="C886" s="263" t="s">
        <v>4120</v>
      </c>
      <c r="D886" s="263" t="s">
        <v>4120</v>
      </c>
      <c r="E886" s="263" t="s">
        <v>4120</v>
      </c>
      <c r="F886" s="263" t="s">
        <v>4120</v>
      </c>
      <c r="G886" s="263" t="s">
        <v>4120</v>
      </c>
      <c r="H886" s="263" t="s">
        <v>4120</v>
      </c>
      <c r="I886" s="263" t="s">
        <v>4120</v>
      </c>
      <c r="J886" s="263" t="s">
        <v>4120</v>
      </c>
      <c r="K886" s="263" t="s">
        <v>4120</v>
      </c>
      <c r="L886" s="263" t="s">
        <v>4120</v>
      </c>
      <c r="M886" s="263" t="s">
        <v>4120</v>
      </c>
      <c r="N886" s="263" t="s">
        <v>4120</v>
      </c>
      <c r="O886" s="263" t="s">
        <v>4120</v>
      </c>
      <c r="P886" s="263" t="s">
        <v>4120</v>
      </c>
      <c r="Q886" s="263" t="s">
        <v>4120</v>
      </c>
      <c r="R886" s="263" t="s">
        <v>4120</v>
      </c>
      <c r="S886" s="263" t="s">
        <v>4120</v>
      </c>
      <c r="T886" s="263" t="s">
        <v>4120</v>
      </c>
      <c r="U886" s="263" t="s">
        <v>4120</v>
      </c>
      <c r="V886" s="263" t="s">
        <v>4120</v>
      </c>
      <c r="W886" s="263" t="s">
        <v>4120</v>
      </c>
      <c r="X886" s="263" t="s">
        <v>4120</v>
      </c>
      <c r="Y886" s="263" t="s">
        <v>4120</v>
      </c>
      <c r="Z886" s="263" t="s">
        <v>4120</v>
      </c>
      <c r="AA886" s="263" t="s">
        <v>4120</v>
      </c>
    </row>
    <row r="887" spans="1:27" x14ac:dyDescent="0.3">
      <c r="A887" s="263">
        <v>524064</v>
      </c>
      <c r="B887" s="268" t="s">
        <v>918</v>
      </c>
      <c r="C887" s="263" t="s">
        <v>4120</v>
      </c>
      <c r="D887" s="263" t="s">
        <v>4120</v>
      </c>
      <c r="E887" s="263" t="s">
        <v>4120</v>
      </c>
      <c r="F887" s="263" t="s">
        <v>4120</v>
      </c>
      <c r="G887" s="263" t="s">
        <v>4120</v>
      </c>
      <c r="H887" s="263" t="s">
        <v>4120</v>
      </c>
      <c r="I887" s="263" t="s">
        <v>4120</v>
      </c>
      <c r="J887" s="263" t="s">
        <v>4120</v>
      </c>
      <c r="K887" s="263" t="s">
        <v>4120</v>
      </c>
      <c r="L887" s="263" t="s">
        <v>4120</v>
      </c>
      <c r="M887" s="263" t="s">
        <v>4120</v>
      </c>
      <c r="N887" s="263" t="s">
        <v>4120</v>
      </c>
      <c r="O887" s="263" t="s">
        <v>4120</v>
      </c>
      <c r="P887" s="263" t="s">
        <v>4120</v>
      </c>
      <c r="Q887" s="263" t="s">
        <v>4120</v>
      </c>
      <c r="R887" s="263" t="s">
        <v>4120</v>
      </c>
      <c r="S887" s="263" t="s">
        <v>4120</v>
      </c>
      <c r="T887" s="263" t="s">
        <v>4120</v>
      </c>
      <c r="U887" s="263" t="s">
        <v>4120</v>
      </c>
      <c r="V887" s="263" t="s">
        <v>4120</v>
      </c>
      <c r="W887" s="263" t="s">
        <v>4120</v>
      </c>
      <c r="X887" s="263" t="s">
        <v>4120</v>
      </c>
      <c r="Y887" s="263" t="s">
        <v>4120</v>
      </c>
      <c r="Z887" s="263" t="s">
        <v>4120</v>
      </c>
      <c r="AA887" s="263" t="s">
        <v>4120</v>
      </c>
    </row>
    <row r="888" spans="1:27" x14ac:dyDescent="0.3">
      <c r="A888" s="263">
        <v>524071</v>
      </c>
      <c r="B888" s="268" t="s">
        <v>918</v>
      </c>
      <c r="C888" s="263" t="s">
        <v>4120</v>
      </c>
      <c r="D888" s="263" t="s">
        <v>4120</v>
      </c>
      <c r="E888" s="263" t="s">
        <v>4120</v>
      </c>
      <c r="F888" s="263" t="s">
        <v>4120</v>
      </c>
      <c r="G888" s="263" t="s">
        <v>4120</v>
      </c>
      <c r="H888" s="263" t="s">
        <v>4120</v>
      </c>
      <c r="I888" s="263" t="s">
        <v>4120</v>
      </c>
      <c r="J888" s="263" t="s">
        <v>4120</v>
      </c>
      <c r="K888" s="263" t="s">
        <v>4120</v>
      </c>
      <c r="L888" s="263" t="s">
        <v>4120</v>
      </c>
      <c r="M888" s="263" t="s">
        <v>4120</v>
      </c>
      <c r="N888" s="263" t="s">
        <v>4120</v>
      </c>
      <c r="O888" s="263" t="s">
        <v>4120</v>
      </c>
      <c r="P888" s="263" t="s">
        <v>4120</v>
      </c>
      <c r="Q888" s="263" t="s">
        <v>4120</v>
      </c>
      <c r="R888" s="263" t="s">
        <v>4120</v>
      </c>
      <c r="S888" s="263" t="s">
        <v>4120</v>
      </c>
      <c r="T888" s="263" t="s">
        <v>4120</v>
      </c>
      <c r="U888" s="263" t="s">
        <v>4120</v>
      </c>
      <c r="V888" s="263" t="s">
        <v>4120</v>
      </c>
      <c r="W888" s="263" t="s">
        <v>4120</v>
      </c>
      <c r="X888" s="263" t="s">
        <v>4120</v>
      </c>
      <c r="Y888" s="263" t="s">
        <v>4120</v>
      </c>
      <c r="Z888" s="263" t="s">
        <v>4120</v>
      </c>
      <c r="AA888" s="263" t="s">
        <v>4120</v>
      </c>
    </row>
    <row r="889" spans="1:27" x14ac:dyDescent="0.3">
      <c r="A889" s="263">
        <v>524076</v>
      </c>
      <c r="B889" s="268" t="s">
        <v>918</v>
      </c>
      <c r="C889" s="263" t="s">
        <v>4120</v>
      </c>
      <c r="D889" s="263" t="s">
        <v>4120</v>
      </c>
      <c r="E889" s="263" t="s">
        <v>4120</v>
      </c>
      <c r="F889" s="263" t="s">
        <v>4120</v>
      </c>
      <c r="G889" s="263" t="s">
        <v>4120</v>
      </c>
      <c r="H889" s="263" t="s">
        <v>4120</v>
      </c>
      <c r="I889" s="263" t="s">
        <v>4120</v>
      </c>
      <c r="J889" s="263" t="s">
        <v>4120</v>
      </c>
      <c r="K889" s="263" t="s">
        <v>4120</v>
      </c>
      <c r="L889" s="263" t="s">
        <v>4120</v>
      </c>
      <c r="M889" s="263" t="s">
        <v>4120</v>
      </c>
      <c r="N889" s="263" t="s">
        <v>4120</v>
      </c>
      <c r="O889" s="263" t="s">
        <v>4120</v>
      </c>
      <c r="P889" s="263" t="s">
        <v>4120</v>
      </c>
      <c r="Q889" s="263" t="s">
        <v>4120</v>
      </c>
      <c r="R889" s="263" t="s">
        <v>4120</v>
      </c>
      <c r="S889" s="263" t="s">
        <v>4120</v>
      </c>
      <c r="T889" s="263" t="s">
        <v>4120</v>
      </c>
      <c r="U889" s="263" t="s">
        <v>4120</v>
      </c>
      <c r="V889" s="263" t="s">
        <v>4120</v>
      </c>
      <c r="W889" s="263" t="s">
        <v>4120</v>
      </c>
      <c r="X889" s="263" t="s">
        <v>4120</v>
      </c>
      <c r="Y889" s="263" t="s">
        <v>4120</v>
      </c>
      <c r="Z889" s="263" t="s">
        <v>4120</v>
      </c>
      <c r="AA889" s="263" t="s">
        <v>4120</v>
      </c>
    </row>
    <row r="890" spans="1:27" x14ac:dyDescent="0.3">
      <c r="A890" s="263">
        <v>524077</v>
      </c>
      <c r="B890" s="268" t="s">
        <v>918</v>
      </c>
      <c r="C890" s="263" t="s">
        <v>4120</v>
      </c>
      <c r="D890" s="263" t="s">
        <v>4120</v>
      </c>
      <c r="E890" s="263" t="s">
        <v>4120</v>
      </c>
      <c r="F890" s="263" t="s">
        <v>4120</v>
      </c>
      <c r="G890" s="263" t="s">
        <v>4120</v>
      </c>
      <c r="H890" s="263" t="s">
        <v>4120</v>
      </c>
      <c r="I890" s="263" t="s">
        <v>4120</v>
      </c>
      <c r="J890" s="263" t="s">
        <v>4120</v>
      </c>
      <c r="K890" s="263" t="s">
        <v>4120</v>
      </c>
      <c r="L890" s="263" t="s">
        <v>4120</v>
      </c>
      <c r="M890" s="263" t="s">
        <v>4120</v>
      </c>
      <c r="N890" s="263" t="s">
        <v>4120</v>
      </c>
      <c r="O890" s="263" t="s">
        <v>4120</v>
      </c>
      <c r="P890" s="263" t="s">
        <v>4120</v>
      </c>
      <c r="Q890" s="263" t="s">
        <v>4120</v>
      </c>
      <c r="R890" s="263" t="s">
        <v>4120</v>
      </c>
      <c r="S890" s="263" t="s">
        <v>4120</v>
      </c>
      <c r="T890" s="263" t="s">
        <v>4120</v>
      </c>
      <c r="U890" s="263" t="s">
        <v>4120</v>
      </c>
      <c r="V890" s="263" t="s">
        <v>4120</v>
      </c>
      <c r="W890" s="263" t="s">
        <v>4120</v>
      </c>
      <c r="X890" s="263" t="s">
        <v>4120</v>
      </c>
      <c r="Y890" s="263" t="s">
        <v>4120</v>
      </c>
      <c r="Z890" s="263" t="s">
        <v>4120</v>
      </c>
      <c r="AA890" s="263" t="s">
        <v>4120</v>
      </c>
    </row>
    <row r="891" spans="1:27" x14ac:dyDescent="0.3">
      <c r="A891" s="263">
        <v>524079</v>
      </c>
      <c r="B891" s="268" t="s">
        <v>918</v>
      </c>
      <c r="C891" s="263" t="s">
        <v>4120</v>
      </c>
      <c r="D891" s="263" t="s">
        <v>4120</v>
      </c>
      <c r="E891" s="263" t="s">
        <v>4120</v>
      </c>
      <c r="F891" s="263" t="s">
        <v>4120</v>
      </c>
      <c r="G891" s="263" t="s">
        <v>4120</v>
      </c>
      <c r="H891" s="263" t="s">
        <v>4120</v>
      </c>
      <c r="I891" s="263" t="s">
        <v>4120</v>
      </c>
      <c r="J891" s="263" t="s">
        <v>4120</v>
      </c>
      <c r="K891" s="263" t="s">
        <v>4120</v>
      </c>
      <c r="L891" s="263" t="s">
        <v>4120</v>
      </c>
      <c r="M891" s="263" t="s">
        <v>4120</v>
      </c>
      <c r="N891" s="263" t="s">
        <v>4120</v>
      </c>
      <c r="O891" s="263" t="s">
        <v>4120</v>
      </c>
      <c r="P891" s="263" t="s">
        <v>4120</v>
      </c>
      <c r="Q891" s="263" t="s">
        <v>4120</v>
      </c>
      <c r="R891" s="263" t="s">
        <v>4120</v>
      </c>
      <c r="S891" s="263" t="s">
        <v>4120</v>
      </c>
      <c r="T891" s="263" t="s">
        <v>4120</v>
      </c>
      <c r="U891" s="263" t="s">
        <v>4120</v>
      </c>
      <c r="V891" s="263" t="s">
        <v>4120</v>
      </c>
      <c r="W891" s="263" t="s">
        <v>4120</v>
      </c>
      <c r="X891" s="263" t="s">
        <v>4120</v>
      </c>
      <c r="Y891" s="263" t="s">
        <v>4120</v>
      </c>
      <c r="Z891" s="263" t="s">
        <v>4120</v>
      </c>
      <c r="AA891" s="263" t="s">
        <v>4120</v>
      </c>
    </row>
    <row r="892" spans="1:27" x14ac:dyDescent="0.3">
      <c r="A892" s="263">
        <v>524080</v>
      </c>
      <c r="B892" s="268" t="s">
        <v>918</v>
      </c>
      <c r="C892" s="263" t="s">
        <v>4120</v>
      </c>
      <c r="D892" s="263" t="s">
        <v>4120</v>
      </c>
      <c r="E892" s="263" t="s">
        <v>4120</v>
      </c>
      <c r="F892" s="263" t="s">
        <v>4120</v>
      </c>
      <c r="G892" s="263" t="s">
        <v>4120</v>
      </c>
      <c r="H892" s="263" t="s">
        <v>4120</v>
      </c>
      <c r="I892" s="263" t="s">
        <v>4120</v>
      </c>
      <c r="J892" s="263" t="s">
        <v>4120</v>
      </c>
      <c r="K892" s="263" t="s">
        <v>4120</v>
      </c>
      <c r="L892" s="263" t="s">
        <v>4120</v>
      </c>
      <c r="M892" s="263" t="s">
        <v>4120</v>
      </c>
      <c r="N892" s="263" t="s">
        <v>4120</v>
      </c>
      <c r="O892" s="263" t="s">
        <v>4120</v>
      </c>
      <c r="P892" s="263" t="s">
        <v>4120</v>
      </c>
      <c r="Q892" s="263" t="s">
        <v>4120</v>
      </c>
      <c r="R892" s="263" t="s">
        <v>4120</v>
      </c>
      <c r="S892" s="263" t="s">
        <v>4120</v>
      </c>
      <c r="T892" s="263" t="s">
        <v>4120</v>
      </c>
      <c r="U892" s="263" t="s">
        <v>4120</v>
      </c>
      <c r="V892" s="263" t="s">
        <v>4120</v>
      </c>
      <c r="W892" s="263" t="s">
        <v>4120</v>
      </c>
      <c r="X892" s="263" t="s">
        <v>4120</v>
      </c>
      <c r="Y892" s="263" t="s">
        <v>4120</v>
      </c>
      <c r="Z892" s="263" t="s">
        <v>4120</v>
      </c>
      <c r="AA892" s="263" t="s">
        <v>4120</v>
      </c>
    </row>
    <row r="893" spans="1:27" x14ac:dyDescent="0.3">
      <c r="A893" s="263">
        <v>524082</v>
      </c>
      <c r="B893" s="268" t="s">
        <v>918</v>
      </c>
      <c r="C893" s="263" t="s">
        <v>4120</v>
      </c>
      <c r="D893" s="263" t="s">
        <v>4120</v>
      </c>
      <c r="E893" s="263" t="s">
        <v>4120</v>
      </c>
      <c r="F893" s="263" t="s">
        <v>4120</v>
      </c>
      <c r="G893" s="263" t="s">
        <v>4120</v>
      </c>
      <c r="H893" s="263" t="s">
        <v>4120</v>
      </c>
      <c r="I893" s="263" t="s">
        <v>4120</v>
      </c>
      <c r="J893" s="263" t="s">
        <v>4120</v>
      </c>
      <c r="K893" s="263" t="s">
        <v>4120</v>
      </c>
      <c r="L893" s="263" t="s">
        <v>4120</v>
      </c>
      <c r="M893" s="263" t="s">
        <v>4120</v>
      </c>
      <c r="N893" s="263" t="s">
        <v>4120</v>
      </c>
      <c r="O893" s="263" t="s">
        <v>4120</v>
      </c>
      <c r="P893" s="263" t="s">
        <v>4120</v>
      </c>
      <c r="Q893" s="263" t="s">
        <v>4120</v>
      </c>
      <c r="R893" s="263" t="s">
        <v>4120</v>
      </c>
      <c r="S893" s="263" t="s">
        <v>4120</v>
      </c>
      <c r="T893" s="263" t="s">
        <v>4120</v>
      </c>
      <c r="U893" s="263" t="s">
        <v>4120</v>
      </c>
      <c r="V893" s="263" t="s">
        <v>4120</v>
      </c>
      <c r="W893" s="263" t="s">
        <v>4120</v>
      </c>
      <c r="X893" s="263" t="s">
        <v>4120</v>
      </c>
      <c r="Y893" s="263" t="s">
        <v>4120</v>
      </c>
      <c r="Z893" s="263" t="s">
        <v>4120</v>
      </c>
      <c r="AA893" s="263" t="s">
        <v>4120</v>
      </c>
    </row>
    <row r="894" spans="1:27" x14ac:dyDescent="0.3">
      <c r="A894" s="263">
        <v>524093</v>
      </c>
      <c r="B894" s="268" t="s">
        <v>918</v>
      </c>
      <c r="C894" s="263" t="s">
        <v>4120</v>
      </c>
      <c r="D894" s="263" t="s">
        <v>4120</v>
      </c>
      <c r="E894" s="263" t="s">
        <v>4120</v>
      </c>
      <c r="F894" s="263" t="s">
        <v>4120</v>
      </c>
      <c r="G894" s="263" t="s">
        <v>4120</v>
      </c>
      <c r="H894" s="263" t="s">
        <v>4120</v>
      </c>
      <c r="I894" s="263" t="s">
        <v>4120</v>
      </c>
      <c r="J894" s="263" t="s">
        <v>4120</v>
      </c>
      <c r="K894" s="263" t="s">
        <v>4120</v>
      </c>
      <c r="L894" s="263" t="s">
        <v>4120</v>
      </c>
      <c r="M894" s="263" t="s">
        <v>4120</v>
      </c>
      <c r="N894" s="263" t="s">
        <v>4120</v>
      </c>
      <c r="O894" s="263" t="s">
        <v>4120</v>
      </c>
      <c r="P894" s="263" t="s">
        <v>4120</v>
      </c>
      <c r="Q894" s="263" t="s">
        <v>4120</v>
      </c>
      <c r="R894" s="263" t="s">
        <v>4120</v>
      </c>
      <c r="S894" s="263" t="s">
        <v>4120</v>
      </c>
      <c r="T894" s="263" t="s">
        <v>4120</v>
      </c>
      <c r="U894" s="263" t="s">
        <v>4120</v>
      </c>
      <c r="V894" s="263" t="s">
        <v>4120</v>
      </c>
      <c r="W894" s="263" t="s">
        <v>4120</v>
      </c>
      <c r="X894" s="263" t="s">
        <v>4120</v>
      </c>
      <c r="Y894" s="263" t="s">
        <v>4120</v>
      </c>
      <c r="Z894" s="263" t="s">
        <v>4120</v>
      </c>
      <c r="AA894" s="263" t="s">
        <v>4120</v>
      </c>
    </row>
    <row r="895" spans="1:27" x14ac:dyDescent="0.3">
      <c r="A895" s="263">
        <v>524095</v>
      </c>
      <c r="B895" s="268" t="s">
        <v>918</v>
      </c>
      <c r="C895" s="263" t="s">
        <v>4120</v>
      </c>
      <c r="D895" s="263" t="s">
        <v>4120</v>
      </c>
      <c r="E895" s="263" t="s">
        <v>4120</v>
      </c>
      <c r="F895" s="263" t="s">
        <v>4120</v>
      </c>
      <c r="G895" s="263" t="s">
        <v>4120</v>
      </c>
      <c r="H895" s="263" t="s">
        <v>4120</v>
      </c>
      <c r="I895" s="263" t="s">
        <v>4120</v>
      </c>
      <c r="J895" s="263" t="s">
        <v>4120</v>
      </c>
      <c r="K895" s="263" t="s">
        <v>4120</v>
      </c>
      <c r="L895" s="263" t="s">
        <v>4120</v>
      </c>
      <c r="M895" s="263" t="s">
        <v>4120</v>
      </c>
      <c r="N895" s="263" t="s">
        <v>4120</v>
      </c>
      <c r="O895" s="263" t="s">
        <v>4120</v>
      </c>
      <c r="P895" s="263" t="s">
        <v>4120</v>
      </c>
      <c r="Q895" s="263" t="s">
        <v>4120</v>
      </c>
      <c r="R895" s="263" t="s">
        <v>4120</v>
      </c>
      <c r="S895" s="263" t="s">
        <v>4120</v>
      </c>
      <c r="T895" s="263" t="s">
        <v>4120</v>
      </c>
      <c r="U895" s="263" t="s">
        <v>4120</v>
      </c>
      <c r="V895" s="263" t="s">
        <v>4120</v>
      </c>
      <c r="W895" s="263" t="s">
        <v>4120</v>
      </c>
      <c r="X895" s="263" t="s">
        <v>4120</v>
      </c>
      <c r="Y895" s="263" t="s">
        <v>4120</v>
      </c>
      <c r="Z895" s="263" t="s">
        <v>4120</v>
      </c>
      <c r="AA895" s="263" t="s">
        <v>4120</v>
      </c>
    </row>
    <row r="896" spans="1:27" x14ac:dyDescent="0.3">
      <c r="A896" s="263">
        <v>524100</v>
      </c>
      <c r="B896" s="268" t="s">
        <v>918</v>
      </c>
      <c r="C896" s="263" t="s">
        <v>4120</v>
      </c>
      <c r="D896" s="263" t="s">
        <v>4120</v>
      </c>
      <c r="E896" s="263" t="s">
        <v>4120</v>
      </c>
      <c r="F896" s="263" t="s">
        <v>4120</v>
      </c>
      <c r="G896" s="263" t="s">
        <v>4120</v>
      </c>
      <c r="H896" s="263" t="s">
        <v>4120</v>
      </c>
      <c r="I896" s="263" t="s">
        <v>4120</v>
      </c>
      <c r="J896" s="263" t="s">
        <v>4120</v>
      </c>
      <c r="K896" s="263" t="s">
        <v>4120</v>
      </c>
      <c r="L896" s="263" t="s">
        <v>4120</v>
      </c>
      <c r="M896" s="263" t="s">
        <v>4120</v>
      </c>
      <c r="N896" s="263" t="s">
        <v>4120</v>
      </c>
      <c r="O896" s="263" t="s">
        <v>4120</v>
      </c>
      <c r="P896" s="263" t="s">
        <v>4120</v>
      </c>
      <c r="Q896" s="263" t="s">
        <v>4120</v>
      </c>
      <c r="R896" s="263" t="s">
        <v>4120</v>
      </c>
      <c r="S896" s="263" t="s">
        <v>4120</v>
      </c>
      <c r="T896" s="263" t="s">
        <v>4120</v>
      </c>
      <c r="U896" s="263" t="s">
        <v>4120</v>
      </c>
      <c r="V896" s="263" t="s">
        <v>4120</v>
      </c>
      <c r="W896" s="263" t="s">
        <v>4120</v>
      </c>
      <c r="X896" s="263" t="s">
        <v>4120</v>
      </c>
      <c r="Y896" s="263" t="s">
        <v>4120</v>
      </c>
      <c r="Z896" s="263" t="s">
        <v>4120</v>
      </c>
      <c r="AA896" s="263" t="s">
        <v>4120</v>
      </c>
    </row>
    <row r="897" spans="1:27" x14ac:dyDescent="0.3">
      <c r="A897" s="263">
        <v>524109</v>
      </c>
      <c r="B897" s="268" t="s">
        <v>918</v>
      </c>
      <c r="C897" s="263" t="s">
        <v>4120</v>
      </c>
      <c r="D897" s="263" t="s">
        <v>4120</v>
      </c>
      <c r="E897" s="263" t="s">
        <v>4120</v>
      </c>
      <c r="F897" s="263" t="s">
        <v>4120</v>
      </c>
      <c r="G897" s="263" t="s">
        <v>4120</v>
      </c>
      <c r="H897" s="263" t="s">
        <v>4120</v>
      </c>
      <c r="I897" s="263" t="s">
        <v>4120</v>
      </c>
      <c r="J897" s="263" t="s">
        <v>4120</v>
      </c>
      <c r="K897" s="263" t="s">
        <v>4120</v>
      </c>
      <c r="L897" s="263" t="s">
        <v>4120</v>
      </c>
      <c r="M897" s="263" t="s">
        <v>4120</v>
      </c>
      <c r="N897" s="263" t="s">
        <v>4120</v>
      </c>
      <c r="O897" s="263" t="s">
        <v>4120</v>
      </c>
      <c r="P897" s="263" t="s">
        <v>4120</v>
      </c>
      <c r="Q897" s="263" t="s">
        <v>4120</v>
      </c>
      <c r="R897" s="263" t="s">
        <v>4120</v>
      </c>
      <c r="S897" s="263" t="s">
        <v>4120</v>
      </c>
      <c r="T897" s="263" t="s">
        <v>4120</v>
      </c>
      <c r="U897" s="263" t="s">
        <v>4120</v>
      </c>
      <c r="V897" s="263" t="s">
        <v>4120</v>
      </c>
      <c r="W897" s="263" t="s">
        <v>4120</v>
      </c>
      <c r="X897" s="263" t="s">
        <v>4120</v>
      </c>
      <c r="Y897" s="263" t="s">
        <v>4120</v>
      </c>
      <c r="Z897" s="263" t="s">
        <v>4120</v>
      </c>
      <c r="AA897" s="263" t="s">
        <v>4120</v>
      </c>
    </row>
    <row r="898" spans="1:27" x14ac:dyDescent="0.3">
      <c r="A898" s="263">
        <v>524113</v>
      </c>
      <c r="B898" s="268" t="s">
        <v>918</v>
      </c>
      <c r="C898" s="263" t="s">
        <v>4120</v>
      </c>
      <c r="D898" s="263" t="s">
        <v>4120</v>
      </c>
      <c r="E898" s="263" t="s">
        <v>4120</v>
      </c>
      <c r="F898" s="263" t="s">
        <v>4120</v>
      </c>
      <c r="G898" s="263" t="s">
        <v>4120</v>
      </c>
      <c r="H898" s="263" t="s">
        <v>4120</v>
      </c>
      <c r="I898" s="263" t="s">
        <v>4120</v>
      </c>
      <c r="J898" s="263" t="s">
        <v>4120</v>
      </c>
      <c r="K898" s="263" t="s">
        <v>4120</v>
      </c>
      <c r="L898" s="263" t="s">
        <v>4120</v>
      </c>
      <c r="M898" s="263" t="s">
        <v>4120</v>
      </c>
      <c r="N898" s="263" t="s">
        <v>4120</v>
      </c>
      <c r="O898" s="263" t="s">
        <v>4120</v>
      </c>
      <c r="P898" s="263" t="s">
        <v>4120</v>
      </c>
      <c r="Q898" s="263" t="s">
        <v>4120</v>
      </c>
      <c r="R898" s="263" t="s">
        <v>4120</v>
      </c>
      <c r="S898" s="263" t="s">
        <v>4120</v>
      </c>
      <c r="T898" s="263" t="s">
        <v>4120</v>
      </c>
      <c r="U898" s="263" t="s">
        <v>4120</v>
      </c>
      <c r="V898" s="263" t="s">
        <v>4120</v>
      </c>
      <c r="W898" s="263" t="s">
        <v>4120</v>
      </c>
      <c r="X898" s="263" t="s">
        <v>4120</v>
      </c>
      <c r="Y898" s="263" t="s">
        <v>4120</v>
      </c>
      <c r="Z898" s="263" t="s">
        <v>4120</v>
      </c>
      <c r="AA898" s="263" t="s">
        <v>4120</v>
      </c>
    </row>
    <row r="899" spans="1:27" x14ac:dyDescent="0.3">
      <c r="A899" s="263">
        <v>524118</v>
      </c>
      <c r="B899" s="268" t="s">
        <v>918</v>
      </c>
      <c r="C899" s="263" t="s">
        <v>4120</v>
      </c>
      <c r="D899" s="263" t="s">
        <v>4120</v>
      </c>
      <c r="E899" s="263" t="s">
        <v>4120</v>
      </c>
      <c r="F899" s="263" t="s">
        <v>4120</v>
      </c>
      <c r="G899" s="263" t="s">
        <v>4120</v>
      </c>
      <c r="H899" s="263" t="s">
        <v>4120</v>
      </c>
      <c r="I899" s="263" t="s">
        <v>4120</v>
      </c>
      <c r="J899" s="263" t="s">
        <v>4120</v>
      </c>
      <c r="K899" s="263" t="s">
        <v>4120</v>
      </c>
      <c r="L899" s="263" t="s">
        <v>4120</v>
      </c>
      <c r="M899" s="263" t="s">
        <v>4120</v>
      </c>
      <c r="N899" s="263" t="s">
        <v>4120</v>
      </c>
      <c r="O899" s="263" t="s">
        <v>4120</v>
      </c>
      <c r="P899" s="263" t="s">
        <v>4120</v>
      </c>
      <c r="Q899" s="263" t="s">
        <v>4120</v>
      </c>
      <c r="R899" s="263" t="s">
        <v>4120</v>
      </c>
      <c r="S899" s="263" t="s">
        <v>4120</v>
      </c>
      <c r="T899" s="263" t="s">
        <v>4120</v>
      </c>
      <c r="U899" s="263" t="s">
        <v>4120</v>
      </c>
      <c r="V899" s="263" t="s">
        <v>4120</v>
      </c>
      <c r="W899" s="263" t="s">
        <v>4120</v>
      </c>
      <c r="X899" s="263" t="s">
        <v>4120</v>
      </c>
      <c r="Y899" s="263" t="s">
        <v>4120</v>
      </c>
      <c r="Z899" s="263" t="s">
        <v>4120</v>
      </c>
      <c r="AA899" s="263" t="s">
        <v>4120</v>
      </c>
    </row>
    <row r="900" spans="1:27" x14ac:dyDescent="0.3">
      <c r="A900" s="263">
        <v>524122</v>
      </c>
      <c r="B900" s="268" t="s">
        <v>918</v>
      </c>
      <c r="C900" s="263" t="s">
        <v>4120</v>
      </c>
      <c r="D900" s="263" t="s">
        <v>4120</v>
      </c>
      <c r="E900" s="263" t="s">
        <v>4120</v>
      </c>
      <c r="F900" s="263" t="s">
        <v>4120</v>
      </c>
      <c r="G900" s="263" t="s">
        <v>4120</v>
      </c>
      <c r="H900" s="263" t="s">
        <v>4120</v>
      </c>
      <c r="I900" s="263" t="s">
        <v>4120</v>
      </c>
      <c r="J900" s="263" t="s">
        <v>4120</v>
      </c>
      <c r="K900" s="263" t="s">
        <v>4120</v>
      </c>
      <c r="L900" s="263" t="s">
        <v>4120</v>
      </c>
      <c r="M900" s="263" t="s">
        <v>4120</v>
      </c>
      <c r="N900" s="263" t="s">
        <v>4120</v>
      </c>
      <c r="O900" s="263" t="s">
        <v>4120</v>
      </c>
      <c r="P900" s="263" t="s">
        <v>4120</v>
      </c>
      <c r="Q900" s="263" t="s">
        <v>4120</v>
      </c>
      <c r="R900" s="263" t="s">
        <v>4120</v>
      </c>
      <c r="S900" s="263" t="s">
        <v>4120</v>
      </c>
      <c r="T900" s="263" t="s">
        <v>4120</v>
      </c>
      <c r="U900" s="263" t="s">
        <v>4120</v>
      </c>
      <c r="V900" s="263" t="s">
        <v>4120</v>
      </c>
      <c r="W900" s="263" t="s">
        <v>4120</v>
      </c>
      <c r="X900" s="263" t="s">
        <v>4120</v>
      </c>
      <c r="Y900" s="263" t="s">
        <v>4120</v>
      </c>
      <c r="Z900" s="263" t="s">
        <v>4120</v>
      </c>
      <c r="AA900" s="263" t="s">
        <v>4120</v>
      </c>
    </row>
    <row r="901" spans="1:27" x14ac:dyDescent="0.3">
      <c r="A901" s="263">
        <v>524125</v>
      </c>
      <c r="B901" s="268" t="s">
        <v>918</v>
      </c>
      <c r="C901" s="263" t="s">
        <v>4120</v>
      </c>
      <c r="D901" s="263" t="s">
        <v>4120</v>
      </c>
      <c r="E901" s="263" t="s">
        <v>4120</v>
      </c>
      <c r="F901" s="263" t="s">
        <v>4120</v>
      </c>
      <c r="G901" s="263" t="s">
        <v>4120</v>
      </c>
      <c r="H901" s="263" t="s">
        <v>4120</v>
      </c>
      <c r="I901" s="263" t="s">
        <v>4120</v>
      </c>
      <c r="J901" s="263" t="s">
        <v>4120</v>
      </c>
      <c r="K901" s="263" t="s">
        <v>4120</v>
      </c>
      <c r="L901" s="263" t="s">
        <v>4120</v>
      </c>
      <c r="M901" s="263" t="s">
        <v>4120</v>
      </c>
      <c r="N901" s="263" t="s">
        <v>4120</v>
      </c>
      <c r="O901" s="263" t="s">
        <v>4120</v>
      </c>
      <c r="P901" s="263" t="s">
        <v>4120</v>
      </c>
      <c r="Q901" s="263" t="s">
        <v>4120</v>
      </c>
      <c r="R901" s="263" t="s">
        <v>4120</v>
      </c>
      <c r="S901" s="263" t="s">
        <v>4120</v>
      </c>
      <c r="T901" s="263" t="s">
        <v>4120</v>
      </c>
      <c r="U901" s="263" t="s">
        <v>4120</v>
      </c>
      <c r="V901" s="263" t="s">
        <v>4120</v>
      </c>
      <c r="W901" s="263" t="s">
        <v>4120</v>
      </c>
      <c r="X901" s="263" t="s">
        <v>4120</v>
      </c>
      <c r="Y901" s="263" t="s">
        <v>4120</v>
      </c>
      <c r="Z901" s="263" t="s">
        <v>4120</v>
      </c>
      <c r="AA901" s="263" t="s">
        <v>4120</v>
      </c>
    </row>
    <row r="902" spans="1:27" x14ac:dyDescent="0.3">
      <c r="A902" s="263">
        <v>524132</v>
      </c>
      <c r="B902" s="268" t="s">
        <v>918</v>
      </c>
      <c r="C902" s="263" t="s">
        <v>4120</v>
      </c>
      <c r="D902" s="263" t="s">
        <v>4120</v>
      </c>
      <c r="E902" s="263" t="s">
        <v>4120</v>
      </c>
      <c r="F902" s="263" t="s">
        <v>4120</v>
      </c>
      <c r="G902" s="263" t="s">
        <v>4120</v>
      </c>
      <c r="H902" s="263" t="s">
        <v>4120</v>
      </c>
      <c r="I902" s="263" t="s">
        <v>4120</v>
      </c>
      <c r="J902" s="263" t="s">
        <v>4120</v>
      </c>
      <c r="K902" s="263" t="s">
        <v>4120</v>
      </c>
      <c r="L902" s="263" t="s">
        <v>4120</v>
      </c>
      <c r="M902" s="263" t="s">
        <v>4120</v>
      </c>
      <c r="N902" s="263" t="s">
        <v>4120</v>
      </c>
      <c r="O902" s="263" t="s">
        <v>4120</v>
      </c>
      <c r="P902" s="263" t="s">
        <v>4120</v>
      </c>
      <c r="Q902" s="263" t="s">
        <v>4120</v>
      </c>
      <c r="R902" s="263" t="s">
        <v>4120</v>
      </c>
      <c r="S902" s="263" t="s">
        <v>4120</v>
      </c>
      <c r="T902" s="263" t="s">
        <v>4120</v>
      </c>
      <c r="U902" s="263" t="s">
        <v>4120</v>
      </c>
      <c r="V902" s="263" t="s">
        <v>4120</v>
      </c>
      <c r="W902" s="263" t="s">
        <v>4120</v>
      </c>
      <c r="X902" s="263" t="s">
        <v>4120</v>
      </c>
      <c r="Y902" s="263" t="s">
        <v>4120</v>
      </c>
      <c r="Z902" s="263" t="s">
        <v>4120</v>
      </c>
      <c r="AA902" s="263" t="s">
        <v>4120</v>
      </c>
    </row>
    <row r="903" spans="1:27" x14ac:dyDescent="0.3">
      <c r="A903" s="263">
        <v>524135</v>
      </c>
      <c r="B903" s="268" t="s">
        <v>918</v>
      </c>
      <c r="C903" s="263" t="s">
        <v>4120</v>
      </c>
      <c r="D903" s="263" t="s">
        <v>4120</v>
      </c>
      <c r="E903" s="263" t="s">
        <v>4120</v>
      </c>
      <c r="F903" s="263" t="s">
        <v>4120</v>
      </c>
      <c r="G903" s="263" t="s">
        <v>4120</v>
      </c>
      <c r="H903" s="263" t="s">
        <v>4120</v>
      </c>
      <c r="I903" s="263" t="s">
        <v>4120</v>
      </c>
      <c r="J903" s="263" t="s">
        <v>4120</v>
      </c>
      <c r="K903" s="263" t="s">
        <v>4120</v>
      </c>
      <c r="L903" s="263" t="s">
        <v>4120</v>
      </c>
      <c r="M903" s="263" t="s">
        <v>4120</v>
      </c>
      <c r="N903" s="263" t="s">
        <v>4120</v>
      </c>
      <c r="O903" s="263" t="s">
        <v>4120</v>
      </c>
      <c r="P903" s="263" t="s">
        <v>4120</v>
      </c>
      <c r="Q903" s="263" t="s">
        <v>4120</v>
      </c>
      <c r="R903" s="263" t="s">
        <v>4120</v>
      </c>
      <c r="S903" s="263" t="s">
        <v>4120</v>
      </c>
      <c r="T903" s="263" t="s">
        <v>4120</v>
      </c>
      <c r="U903" s="263" t="s">
        <v>4120</v>
      </c>
      <c r="V903" s="263" t="s">
        <v>4120</v>
      </c>
      <c r="W903" s="263" t="s">
        <v>4120</v>
      </c>
      <c r="X903" s="263" t="s">
        <v>4120</v>
      </c>
      <c r="Y903" s="263" t="s">
        <v>4120</v>
      </c>
      <c r="Z903" s="263" t="s">
        <v>4120</v>
      </c>
      <c r="AA903" s="263" t="s">
        <v>4120</v>
      </c>
    </row>
    <row r="904" spans="1:27" x14ac:dyDescent="0.3">
      <c r="A904" s="263">
        <v>524151</v>
      </c>
      <c r="B904" s="268" t="s">
        <v>918</v>
      </c>
      <c r="C904" s="263" t="s">
        <v>4120</v>
      </c>
      <c r="D904" s="263" t="s">
        <v>4120</v>
      </c>
      <c r="E904" s="263" t="s">
        <v>4120</v>
      </c>
      <c r="F904" s="263" t="s">
        <v>4120</v>
      </c>
      <c r="G904" s="263" t="s">
        <v>4120</v>
      </c>
      <c r="H904" s="263" t="s">
        <v>4120</v>
      </c>
      <c r="I904" s="263" t="s">
        <v>4120</v>
      </c>
      <c r="J904" s="263" t="s">
        <v>4120</v>
      </c>
      <c r="K904" s="263" t="s">
        <v>4120</v>
      </c>
      <c r="L904" s="263" t="s">
        <v>4120</v>
      </c>
      <c r="M904" s="263" t="s">
        <v>4120</v>
      </c>
      <c r="N904" s="263" t="s">
        <v>4120</v>
      </c>
      <c r="O904" s="263" t="s">
        <v>4120</v>
      </c>
      <c r="P904" s="263" t="s">
        <v>4120</v>
      </c>
      <c r="Q904" s="263" t="s">
        <v>4120</v>
      </c>
      <c r="R904" s="263" t="s">
        <v>4120</v>
      </c>
      <c r="S904" s="263" t="s">
        <v>4120</v>
      </c>
      <c r="T904" s="263" t="s">
        <v>4120</v>
      </c>
      <c r="U904" s="263" t="s">
        <v>4120</v>
      </c>
      <c r="V904" s="263" t="s">
        <v>4120</v>
      </c>
      <c r="W904" s="263" t="s">
        <v>4120</v>
      </c>
      <c r="X904" s="263" t="s">
        <v>4120</v>
      </c>
      <c r="Y904" s="263" t="s">
        <v>4120</v>
      </c>
      <c r="Z904" s="263" t="s">
        <v>4120</v>
      </c>
      <c r="AA904" s="263" t="s">
        <v>4120</v>
      </c>
    </row>
    <row r="905" spans="1:27" x14ac:dyDescent="0.3">
      <c r="A905" s="263">
        <v>524152</v>
      </c>
      <c r="B905" s="268" t="s">
        <v>918</v>
      </c>
      <c r="C905" s="263" t="s">
        <v>4120</v>
      </c>
      <c r="D905" s="263" t="s">
        <v>4120</v>
      </c>
      <c r="E905" s="263" t="s">
        <v>4120</v>
      </c>
      <c r="F905" s="263" t="s">
        <v>4120</v>
      </c>
      <c r="G905" s="263" t="s">
        <v>4120</v>
      </c>
      <c r="H905" s="263" t="s">
        <v>4120</v>
      </c>
      <c r="I905" s="263" t="s">
        <v>4120</v>
      </c>
      <c r="J905" s="263" t="s">
        <v>4120</v>
      </c>
      <c r="K905" s="263" t="s">
        <v>4120</v>
      </c>
      <c r="L905" s="263" t="s">
        <v>4120</v>
      </c>
      <c r="M905" s="263" t="s">
        <v>4120</v>
      </c>
      <c r="N905" s="263" t="s">
        <v>4120</v>
      </c>
      <c r="O905" s="263" t="s">
        <v>4120</v>
      </c>
      <c r="P905" s="263" t="s">
        <v>4120</v>
      </c>
      <c r="Q905" s="263" t="s">
        <v>4120</v>
      </c>
      <c r="R905" s="263" t="s">
        <v>4120</v>
      </c>
      <c r="S905" s="263" t="s">
        <v>4120</v>
      </c>
      <c r="T905" s="263" t="s">
        <v>4120</v>
      </c>
      <c r="U905" s="263" t="s">
        <v>4120</v>
      </c>
      <c r="V905" s="263" t="s">
        <v>4120</v>
      </c>
      <c r="W905" s="263" t="s">
        <v>4120</v>
      </c>
      <c r="X905" s="263" t="s">
        <v>4120</v>
      </c>
      <c r="Y905" s="263" t="s">
        <v>4120</v>
      </c>
      <c r="Z905" s="263" t="s">
        <v>4120</v>
      </c>
      <c r="AA905" s="263" t="s">
        <v>4120</v>
      </c>
    </row>
    <row r="906" spans="1:27" x14ac:dyDescent="0.3">
      <c r="A906" s="263">
        <v>524158</v>
      </c>
      <c r="B906" s="268" t="s">
        <v>918</v>
      </c>
      <c r="C906" s="263" t="s">
        <v>4120</v>
      </c>
      <c r="D906" s="263" t="s">
        <v>4120</v>
      </c>
      <c r="E906" s="263" t="s">
        <v>4120</v>
      </c>
      <c r="F906" s="263" t="s">
        <v>4120</v>
      </c>
      <c r="G906" s="263" t="s">
        <v>4120</v>
      </c>
      <c r="H906" s="263" t="s">
        <v>4120</v>
      </c>
      <c r="I906" s="263" t="s">
        <v>4120</v>
      </c>
      <c r="J906" s="263" t="s">
        <v>4120</v>
      </c>
      <c r="K906" s="263" t="s">
        <v>4120</v>
      </c>
      <c r="L906" s="263" t="s">
        <v>4120</v>
      </c>
      <c r="M906" s="263" t="s">
        <v>4120</v>
      </c>
      <c r="N906" s="263" t="s">
        <v>4120</v>
      </c>
      <c r="O906" s="263" t="s">
        <v>4120</v>
      </c>
      <c r="P906" s="263" t="s">
        <v>4120</v>
      </c>
      <c r="Q906" s="263" t="s">
        <v>4120</v>
      </c>
      <c r="R906" s="263" t="s">
        <v>4120</v>
      </c>
      <c r="S906" s="263" t="s">
        <v>4120</v>
      </c>
      <c r="T906" s="263" t="s">
        <v>4120</v>
      </c>
      <c r="U906" s="263" t="s">
        <v>4120</v>
      </c>
      <c r="V906" s="263" t="s">
        <v>4120</v>
      </c>
      <c r="W906" s="263" t="s">
        <v>4120</v>
      </c>
      <c r="X906" s="263" t="s">
        <v>4120</v>
      </c>
      <c r="Y906" s="263" t="s">
        <v>4120</v>
      </c>
      <c r="Z906" s="263" t="s">
        <v>4120</v>
      </c>
      <c r="AA906" s="263" t="s">
        <v>4120</v>
      </c>
    </row>
    <row r="907" spans="1:27" x14ac:dyDescent="0.3">
      <c r="A907" s="263">
        <v>524163</v>
      </c>
      <c r="B907" s="268" t="s">
        <v>918</v>
      </c>
      <c r="C907" s="263" t="s">
        <v>4120</v>
      </c>
      <c r="D907" s="263" t="s">
        <v>4120</v>
      </c>
      <c r="E907" s="263" t="s">
        <v>4120</v>
      </c>
      <c r="F907" s="263" t="s">
        <v>4120</v>
      </c>
      <c r="G907" s="263" t="s">
        <v>4120</v>
      </c>
      <c r="H907" s="263" t="s">
        <v>4120</v>
      </c>
      <c r="I907" s="263" t="s">
        <v>4120</v>
      </c>
      <c r="J907" s="263" t="s">
        <v>4120</v>
      </c>
      <c r="K907" s="263" t="s">
        <v>4120</v>
      </c>
      <c r="L907" s="263" t="s">
        <v>4120</v>
      </c>
      <c r="M907" s="263" t="s">
        <v>4120</v>
      </c>
      <c r="N907" s="263" t="s">
        <v>4120</v>
      </c>
      <c r="O907" s="263" t="s">
        <v>4120</v>
      </c>
      <c r="P907" s="263" t="s">
        <v>4120</v>
      </c>
      <c r="Q907" s="263" t="s">
        <v>4120</v>
      </c>
      <c r="R907" s="263" t="s">
        <v>4120</v>
      </c>
      <c r="S907" s="263" t="s">
        <v>4120</v>
      </c>
      <c r="T907" s="263" t="s">
        <v>4120</v>
      </c>
      <c r="U907" s="263" t="s">
        <v>4120</v>
      </c>
      <c r="V907" s="263" t="s">
        <v>4120</v>
      </c>
      <c r="W907" s="263" t="s">
        <v>4120</v>
      </c>
      <c r="X907" s="263" t="s">
        <v>4120</v>
      </c>
      <c r="Y907" s="263" t="s">
        <v>4120</v>
      </c>
      <c r="Z907" s="263" t="s">
        <v>4120</v>
      </c>
      <c r="AA907" s="263" t="s">
        <v>4120</v>
      </c>
    </row>
    <row r="908" spans="1:27" x14ac:dyDescent="0.3">
      <c r="A908" s="263">
        <v>524173</v>
      </c>
      <c r="B908" s="268" t="s">
        <v>918</v>
      </c>
      <c r="C908" s="263" t="s">
        <v>4120</v>
      </c>
      <c r="D908" s="263" t="s">
        <v>4120</v>
      </c>
      <c r="E908" s="263" t="s">
        <v>4120</v>
      </c>
      <c r="F908" s="263" t="s">
        <v>4120</v>
      </c>
      <c r="G908" s="263" t="s">
        <v>4120</v>
      </c>
      <c r="H908" s="263" t="s">
        <v>4120</v>
      </c>
      <c r="I908" s="263" t="s">
        <v>4120</v>
      </c>
      <c r="J908" s="263" t="s">
        <v>4120</v>
      </c>
      <c r="K908" s="263" t="s">
        <v>4120</v>
      </c>
      <c r="L908" s="263" t="s">
        <v>4120</v>
      </c>
      <c r="M908" s="263" t="s">
        <v>4120</v>
      </c>
      <c r="N908" s="263" t="s">
        <v>4120</v>
      </c>
      <c r="O908" s="263" t="s">
        <v>4120</v>
      </c>
      <c r="P908" s="263" t="s">
        <v>4120</v>
      </c>
      <c r="Q908" s="263" t="s">
        <v>4120</v>
      </c>
      <c r="R908" s="263" t="s">
        <v>4120</v>
      </c>
      <c r="S908" s="263" t="s">
        <v>4120</v>
      </c>
      <c r="T908" s="263" t="s">
        <v>4120</v>
      </c>
      <c r="U908" s="263" t="s">
        <v>4120</v>
      </c>
      <c r="V908" s="263" t="s">
        <v>4120</v>
      </c>
      <c r="W908" s="263" t="s">
        <v>4120</v>
      </c>
      <c r="X908" s="263" t="s">
        <v>4120</v>
      </c>
      <c r="Y908" s="263" t="s">
        <v>4120</v>
      </c>
      <c r="Z908" s="263" t="s">
        <v>4120</v>
      </c>
      <c r="AA908" s="263" t="s">
        <v>4120</v>
      </c>
    </row>
    <row r="909" spans="1:27" x14ac:dyDescent="0.3">
      <c r="A909" s="263">
        <v>524174</v>
      </c>
      <c r="B909" s="268" t="s">
        <v>918</v>
      </c>
      <c r="C909" s="263" t="s">
        <v>4120</v>
      </c>
      <c r="D909" s="263" t="s">
        <v>4120</v>
      </c>
      <c r="E909" s="263" t="s">
        <v>4120</v>
      </c>
      <c r="F909" s="263" t="s">
        <v>4120</v>
      </c>
      <c r="G909" s="263" t="s">
        <v>4120</v>
      </c>
      <c r="H909" s="263" t="s">
        <v>4120</v>
      </c>
      <c r="I909" s="263" t="s">
        <v>4120</v>
      </c>
      <c r="J909" s="263" t="s">
        <v>4120</v>
      </c>
      <c r="K909" s="263" t="s">
        <v>4120</v>
      </c>
      <c r="L909" s="263" t="s">
        <v>4120</v>
      </c>
      <c r="M909" s="263" t="s">
        <v>4120</v>
      </c>
      <c r="N909" s="263" t="s">
        <v>4120</v>
      </c>
      <c r="O909" s="263" t="s">
        <v>4120</v>
      </c>
      <c r="P909" s="263" t="s">
        <v>4120</v>
      </c>
      <c r="Q909" s="263" t="s">
        <v>4120</v>
      </c>
      <c r="R909" s="263" t="s">
        <v>4120</v>
      </c>
      <c r="S909" s="263" t="s">
        <v>4120</v>
      </c>
      <c r="T909" s="263" t="s">
        <v>4120</v>
      </c>
      <c r="U909" s="263" t="s">
        <v>4120</v>
      </c>
      <c r="V909" s="263" t="s">
        <v>4120</v>
      </c>
      <c r="W909" s="263" t="s">
        <v>4120</v>
      </c>
      <c r="X909" s="263" t="s">
        <v>4120</v>
      </c>
      <c r="Y909" s="263" t="s">
        <v>4120</v>
      </c>
      <c r="Z909" s="263" t="s">
        <v>4120</v>
      </c>
      <c r="AA909" s="263" t="s">
        <v>4120</v>
      </c>
    </row>
    <row r="910" spans="1:27" x14ac:dyDescent="0.3">
      <c r="A910" s="263">
        <v>524185</v>
      </c>
      <c r="B910" s="268" t="s">
        <v>918</v>
      </c>
      <c r="C910" s="263" t="s">
        <v>4120</v>
      </c>
      <c r="D910" s="263" t="s">
        <v>4120</v>
      </c>
      <c r="E910" s="263" t="s">
        <v>4120</v>
      </c>
      <c r="F910" s="263" t="s">
        <v>4120</v>
      </c>
      <c r="G910" s="263" t="s">
        <v>4120</v>
      </c>
      <c r="H910" s="263" t="s">
        <v>4120</v>
      </c>
      <c r="I910" s="263" t="s">
        <v>4120</v>
      </c>
      <c r="J910" s="263" t="s">
        <v>4120</v>
      </c>
      <c r="K910" s="263" t="s">
        <v>4120</v>
      </c>
      <c r="L910" s="263" t="s">
        <v>4120</v>
      </c>
      <c r="M910" s="263" t="s">
        <v>4120</v>
      </c>
      <c r="N910" s="263" t="s">
        <v>4120</v>
      </c>
      <c r="O910" s="263" t="s">
        <v>4120</v>
      </c>
      <c r="P910" s="263" t="s">
        <v>4120</v>
      </c>
      <c r="Q910" s="263" t="s">
        <v>4120</v>
      </c>
      <c r="R910" s="263" t="s">
        <v>4120</v>
      </c>
      <c r="S910" s="263" t="s">
        <v>4120</v>
      </c>
      <c r="T910" s="263" t="s">
        <v>4120</v>
      </c>
      <c r="U910" s="263" t="s">
        <v>4120</v>
      </c>
      <c r="V910" s="263" t="s">
        <v>4120</v>
      </c>
      <c r="W910" s="263" t="s">
        <v>4120</v>
      </c>
      <c r="X910" s="263" t="s">
        <v>4120</v>
      </c>
      <c r="Y910" s="263" t="s">
        <v>4120</v>
      </c>
      <c r="Z910" s="263" t="s">
        <v>4120</v>
      </c>
      <c r="AA910" s="263" t="s">
        <v>4120</v>
      </c>
    </row>
    <row r="911" spans="1:27" x14ac:dyDescent="0.3">
      <c r="A911" s="263">
        <v>524188</v>
      </c>
      <c r="B911" s="268" t="s">
        <v>918</v>
      </c>
      <c r="C911" s="263" t="s">
        <v>4120</v>
      </c>
      <c r="D911" s="263" t="s">
        <v>4120</v>
      </c>
      <c r="E911" s="263" t="s">
        <v>4120</v>
      </c>
      <c r="F911" s="263" t="s">
        <v>4120</v>
      </c>
      <c r="G911" s="263" t="s">
        <v>4120</v>
      </c>
      <c r="H911" s="263" t="s">
        <v>4120</v>
      </c>
      <c r="I911" s="263" t="s">
        <v>4120</v>
      </c>
      <c r="J911" s="263" t="s">
        <v>4120</v>
      </c>
      <c r="K911" s="263" t="s">
        <v>4120</v>
      </c>
      <c r="L911" s="263" t="s">
        <v>4120</v>
      </c>
      <c r="M911" s="263" t="s">
        <v>4120</v>
      </c>
      <c r="N911" s="263" t="s">
        <v>4120</v>
      </c>
      <c r="O911" s="263" t="s">
        <v>4120</v>
      </c>
      <c r="P911" s="263" t="s">
        <v>4120</v>
      </c>
      <c r="Q911" s="263" t="s">
        <v>4120</v>
      </c>
      <c r="R911" s="263" t="s">
        <v>4120</v>
      </c>
      <c r="S911" s="263" t="s">
        <v>4120</v>
      </c>
      <c r="T911" s="263" t="s">
        <v>4120</v>
      </c>
      <c r="U911" s="263" t="s">
        <v>4120</v>
      </c>
      <c r="V911" s="263" t="s">
        <v>4120</v>
      </c>
      <c r="W911" s="263" t="s">
        <v>4120</v>
      </c>
      <c r="X911" s="263" t="s">
        <v>4120</v>
      </c>
      <c r="Y911" s="263" t="s">
        <v>4120</v>
      </c>
      <c r="Z911" s="263" t="s">
        <v>4120</v>
      </c>
      <c r="AA911" s="263" t="s">
        <v>4120</v>
      </c>
    </row>
    <row r="912" spans="1:27" x14ac:dyDescent="0.3">
      <c r="A912" s="263">
        <v>524202</v>
      </c>
      <c r="B912" s="268" t="s">
        <v>918</v>
      </c>
      <c r="C912" s="263" t="s">
        <v>4120</v>
      </c>
      <c r="D912" s="263" t="s">
        <v>4120</v>
      </c>
      <c r="E912" s="263" t="s">
        <v>4120</v>
      </c>
      <c r="F912" s="263" t="s">
        <v>4120</v>
      </c>
      <c r="G912" s="263" t="s">
        <v>4120</v>
      </c>
      <c r="H912" s="263" t="s">
        <v>4120</v>
      </c>
      <c r="I912" s="263" t="s">
        <v>4120</v>
      </c>
      <c r="J912" s="263" t="s">
        <v>4120</v>
      </c>
      <c r="K912" s="263" t="s">
        <v>4120</v>
      </c>
      <c r="L912" s="263" t="s">
        <v>4120</v>
      </c>
      <c r="M912" s="263" t="s">
        <v>4120</v>
      </c>
      <c r="N912" s="263" t="s">
        <v>4120</v>
      </c>
      <c r="O912" s="263" t="s">
        <v>4120</v>
      </c>
      <c r="P912" s="263" t="s">
        <v>4120</v>
      </c>
      <c r="Q912" s="263" t="s">
        <v>4120</v>
      </c>
      <c r="R912" s="263" t="s">
        <v>4120</v>
      </c>
      <c r="S912" s="263" t="s">
        <v>4120</v>
      </c>
      <c r="T912" s="263" t="s">
        <v>4120</v>
      </c>
      <c r="U912" s="263" t="s">
        <v>4120</v>
      </c>
      <c r="V912" s="263" t="s">
        <v>4120</v>
      </c>
      <c r="W912" s="263" t="s">
        <v>4120</v>
      </c>
      <c r="X912" s="263" t="s">
        <v>4120</v>
      </c>
      <c r="Y912" s="263" t="s">
        <v>4120</v>
      </c>
      <c r="Z912" s="263" t="s">
        <v>4120</v>
      </c>
      <c r="AA912" s="263" t="s">
        <v>4120</v>
      </c>
    </row>
    <row r="913" spans="1:27" x14ac:dyDescent="0.3">
      <c r="A913" s="263">
        <v>524203</v>
      </c>
      <c r="B913" s="268" t="s">
        <v>918</v>
      </c>
      <c r="C913" s="263" t="s">
        <v>4120</v>
      </c>
      <c r="D913" s="263" t="s">
        <v>4120</v>
      </c>
      <c r="E913" s="263" t="s">
        <v>4120</v>
      </c>
      <c r="F913" s="263" t="s">
        <v>4120</v>
      </c>
      <c r="G913" s="263" t="s">
        <v>4120</v>
      </c>
      <c r="H913" s="263" t="s">
        <v>4120</v>
      </c>
      <c r="I913" s="263" t="s">
        <v>4120</v>
      </c>
      <c r="J913" s="263" t="s">
        <v>4120</v>
      </c>
      <c r="K913" s="263" t="s">
        <v>4120</v>
      </c>
      <c r="L913" s="263" t="s">
        <v>4120</v>
      </c>
      <c r="M913" s="263" t="s">
        <v>4120</v>
      </c>
      <c r="N913" s="263" t="s">
        <v>4120</v>
      </c>
      <c r="O913" s="263" t="s">
        <v>4120</v>
      </c>
      <c r="P913" s="263" t="s">
        <v>4120</v>
      </c>
      <c r="Q913" s="263" t="s">
        <v>4120</v>
      </c>
      <c r="R913" s="263" t="s">
        <v>4120</v>
      </c>
      <c r="S913" s="263" t="s">
        <v>4120</v>
      </c>
      <c r="T913" s="263" t="s">
        <v>4120</v>
      </c>
      <c r="U913" s="263" t="s">
        <v>4120</v>
      </c>
      <c r="V913" s="263" t="s">
        <v>4120</v>
      </c>
      <c r="W913" s="263" t="s">
        <v>4120</v>
      </c>
      <c r="X913" s="263" t="s">
        <v>4120</v>
      </c>
      <c r="Y913" s="263" t="s">
        <v>4120</v>
      </c>
      <c r="Z913" s="263" t="s">
        <v>4120</v>
      </c>
      <c r="AA913" s="263" t="s">
        <v>4120</v>
      </c>
    </row>
    <row r="914" spans="1:27" x14ac:dyDescent="0.3">
      <c r="A914" s="263">
        <v>524207</v>
      </c>
      <c r="B914" s="268" t="s">
        <v>918</v>
      </c>
      <c r="C914" s="263" t="s">
        <v>4120</v>
      </c>
      <c r="D914" s="263" t="s">
        <v>4120</v>
      </c>
      <c r="E914" s="263" t="s">
        <v>4120</v>
      </c>
      <c r="F914" s="263" t="s">
        <v>4120</v>
      </c>
      <c r="G914" s="263" t="s">
        <v>4120</v>
      </c>
      <c r="H914" s="263" t="s">
        <v>4120</v>
      </c>
      <c r="I914" s="263" t="s">
        <v>4120</v>
      </c>
      <c r="J914" s="263" t="s">
        <v>4120</v>
      </c>
      <c r="K914" s="263" t="s">
        <v>4120</v>
      </c>
      <c r="L914" s="263" t="s">
        <v>4120</v>
      </c>
      <c r="M914" s="263" t="s">
        <v>4120</v>
      </c>
      <c r="N914" s="263" t="s">
        <v>4120</v>
      </c>
      <c r="O914" s="263" t="s">
        <v>4120</v>
      </c>
      <c r="P914" s="263" t="s">
        <v>4120</v>
      </c>
      <c r="Q914" s="263" t="s">
        <v>4120</v>
      </c>
      <c r="R914" s="263" t="s">
        <v>4120</v>
      </c>
      <c r="S914" s="263" t="s">
        <v>4120</v>
      </c>
      <c r="T914" s="263" t="s">
        <v>4120</v>
      </c>
      <c r="U914" s="263" t="s">
        <v>4120</v>
      </c>
      <c r="V914" s="263" t="s">
        <v>4120</v>
      </c>
      <c r="W914" s="263" t="s">
        <v>4120</v>
      </c>
      <c r="X914" s="263" t="s">
        <v>4120</v>
      </c>
      <c r="Y914" s="263" t="s">
        <v>4120</v>
      </c>
      <c r="Z914" s="263" t="s">
        <v>4120</v>
      </c>
      <c r="AA914" s="263" t="s">
        <v>4120</v>
      </c>
    </row>
    <row r="915" spans="1:27" x14ac:dyDescent="0.3">
      <c r="A915" s="263">
        <v>524210</v>
      </c>
      <c r="B915" s="268" t="s">
        <v>918</v>
      </c>
      <c r="C915" s="263" t="s">
        <v>4120</v>
      </c>
      <c r="D915" s="263" t="s">
        <v>4120</v>
      </c>
      <c r="E915" s="263" t="s">
        <v>4120</v>
      </c>
      <c r="F915" s="263" t="s">
        <v>4120</v>
      </c>
      <c r="G915" s="263" t="s">
        <v>4120</v>
      </c>
      <c r="H915" s="263" t="s">
        <v>4120</v>
      </c>
      <c r="I915" s="263" t="s">
        <v>4120</v>
      </c>
      <c r="J915" s="263" t="s">
        <v>4120</v>
      </c>
      <c r="K915" s="263" t="s">
        <v>4120</v>
      </c>
      <c r="L915" s="263" t="s">
        <v>4120</v>
      </c>
      <c r="M915" s="263" t="s">
        <v>4120</v>
      </c>
      <c r="N915" s="263" t="s">
        <v>4120</v>
      </c>
      <c r="O915" s="263" t="s">
        <v>4120</v>
      </c>
      <c r="P915" s="263" t="s">
        <v>4120</v>
      </c>
      <c r="Q915" s="263" t="s">
        <v>4120</v>
      </c>
      <c r="R915" s="263" t="s">
        <v>4120</v>
      </c>
      <c r="S915" s="263" t="s">
        <v>4120</v>
      </c>
      <c r="T915" s="263" t="s">
        <v>4120</v>
      </c>
      <c r="U915" s="263" t="s">
        <v>4120</v>
      </c>
      <c r="V915" s="263" t="s">
        <v>4120</v>
      </c>
      <c r="W915" s="263" t="s">
        <v>4120</v>
      </c>
      <c r="X915" s="263" t="s">
        <v>4120</v>
      </c>
      <c r="Y915" s="263" t="s">
        <v>4120</v>
      </c>
      <c r="Z915" s="263" t="s">
        <v>4120</v>
      </c>
      <c r="AA915" s="263" t="s">
        <v>4120</v>
      </c>
    </row>
    <row r="916" spans="1:27" x14ac:dyDescent="0.3">
      <c r="A916" s="263">
        <v>524212</v>
      </c>
      <c r="B916" s="268" t="s">
        <v>918</v>
      </c>
      <c r="C916" s="263" t="s">
        <v>4120</v>
      </c>
      <c r="D916" s="263" t="s">
        <v>4120</v>
      </c>
      <c r="E916" s="263" t="s">
        <v>4120</v>
      </c>
      <c r="F916" s="263" t="s">
        <v>4120</v>
      </c>
      <c r="G916" s="263" t="s">
        <v>4120</v>
      </c>
      <c r="H916" s="263" t="s">
        <v>4120</v>
      </c>
      <c r="I916" s="263" t="s">
        <v>4120</v>
      </c>
      <c r="J916" s="263" t="s">
        <v>4120</v>
      </c>
      <c r="K916" s="263" t="s">
        <v>4120</v>
      </c>
      <c r="L916" s="263" t="s">
        <v>4120</v>
      </c>
      <c r="M916" s="263" t="s">
        <v>4120</v>
      </c>
      <c r="N916" s="263" t="s">
        <v>4120</v>
      </c>
      <c r="O916" s="263" t="s">
        <v>4120</v>
      </c>
      <c r="P916" s="263" t="s">
        <v>4120</v>
      </c>
      <c r="Q916" s="263" t="s">
        <v>4120</v>
      </c>
      <c r="R916" s="263" t="s">
        <v>4120</v>
      </c>
      <c r="S916" s="263" t="s">
        <v>4120</v>
      </c>
      <c r="T916" s="263" t="s">
        <v>4120</v>
      </c>
      <c r="U916" s="263" t="s">
        <v>4120</v>
      </c>
      <c r="V916" s="263" t="s">
        <v>4120</v>
      </c>
      <c r="W916" s="263" t="s">
        <v>4120</v>
      </c>
      <c r="X916" s="263" t="s">
        <v>4120</v>
      </c>
      <c r="Y916" s="263" t="s">
        <v>4120</v>
      </c>
      <c r="Z916" s="263" t="s">
        <v>4120</v>
      </c>
      <c r="AA916" s="263" t="s">
        <v>4120</v>
      </c>
    </row>
    <row r="917" spans="1:27" x14ac:dyDescent="0.3">
      <c r="A917" s="263">
        <v>524215</v>
      </c>
      <c r="B917" s="268" t="s">
        <v>918</v>
      </c>
      <c r="C917" s="263" t="s">
        <v>4120</v>
      </c>
      <c r="D917" s="263" t="s">
        <v>4120</v>
      </c>
      <c r="E917" s="263" t="s">
        <v>4120</v>
      </c>
      <c r="F917" s="263" t="s">
        <v>4120</v>
      </c>
      <c r="G917" s="263" t="s">
        <v>4120</v>
      </c>
      <c r="H917" s="263" t="s">
        <v>4120</v>
      </c>
      <c r="I917" s="263" t="s">
        <v>4120</v>
      </c>
      <c r="J917" s="263" t="s">
        <v>4120</v>
      </c>
      <c r="K917" s="263" t="s">
        <v>4120</v>
      </c>
      <c r="L917" s="263" t="s">
        <v>4120</v>
      </c>
      <c r="M917" s="263" t="s">
        <v>4120</v>
      </c>
      <c r="N917" s="263" t="s">
        <v>4120</v>
      </c>
      <c r="O917" s="263" t="s">
        <v>4120</v>
      </c>
      <c r="P917" s="263" t="s">
        <v>4120</v>
      </c>
      <c r="Q917" s="263" t="s">
        <v>4120</v>
      </c>
      <c r="R917" s="263" t="s">
        <v>4120</v>
      </c>
      <c r="S917" s="263" t="s">
        <v>4120</v>
      </c>
      <c r="T917" s="263" t="s">
        <v>4120</v>
      </c>
      <c r="U917" s="263" t="s">
        <v>4120</v>
      </c>
      <c r="V917" s="263" t="s">
        <v>4120</v>
      </c>
      <c r="W917" s="263" t="s">
        <v>4120</v>
      </c>
      <c r="X917" s="263" t="s">
        <v>4120</v>
      </c>
      <c r="Y917" s="263" t="s">
        <v>4120</v>
      </c>
      <c r="Z917" s="263" t="s">
        <v>4120</v>
      </c>
      <c r="AA917" s="263" t="s">
        <v>4120</v>
      </c>
    </row>
    <row r="918" spans="1:27" x14ac:dyDescent="0.3">
      <c r="A918" s="263">
        <v>524217</v>
      </c>
      <c r="B918" s="268" t="s">
        <v>918</v>
      </c>
      <c r="C918" s="263" t="s">
        <v>4120</v>
      </c>
      <c r="D918" s="263" t="s">
        <v>4120</v>
      </c>
      <c r="E918" s="263" t="s">
        <v>4120</v>
      </c>
      <c r="F918" s="263" t="s">
        <v>4120</v>
      </c>
      <c r="G918" s="263" t="s">
        <v>4120</v>
      </c>
      <c r="H918" s="263" t="s">
        <v>4120</v>
      </c>
      <c r="I918" s="263" t="s">
        <v>4120</v>
      </c>
      <c r="J918" s="263" t="s">
        <v>4120</v>
      </c>
      <c r="K918" s="263" t="s">
        <v>4120</v>
      </c>
      <c r="L918" s="263" t="s">
        <v>4120</v>
      </c>
      <c r="M918" s="263" t="s">
        <v>4120</v>
      </c>
      <c r="N918" s="263" t="s">
        <v>4120</v>
      </c>
      <c r="O918" s="263" t="s">
        <v>4120</v>
      </c>
      <c r="P918" s="263" t="s">
        <v>4120</v>
      </c>
      <c r="Q918" s="263" t="s">
        <v>4120</v>
      </c>
      <c r="R918" s="263" t="s">
        <v>4120</v>
      </c>
      <c r="S918" s="263" t="s">
        <v>4120</v>
      </c>
      <c r="T918" s="263" t="s">
        <v>4120</v>
      </c>
      <c r="U918" s="263" t="s">
        <v>4120</v>
      </c>
      <c r="V918" s="263" t="s">
        <v>4120</v>
      </c>
      <c r="W918" s="263" t="s">
        <v>4120</v>
      </c>
      <c r="X918" s="263" t="s">
        <v>4120</v>
      </c>
      <c r="Y918" s="263" t="s">
        <v>4120</v>
      </c>
      <c r="Z918" s="263" t="s">
        <v>4120</v>
      </c>
      <c r="AA918" s="263" t="s">
        <v>4120</v>
      </c>
    </row>
    <row r="919" spans="1:27" x14ac:dyDescent="0.3">
      <c r="A919" s="263">
        <v>524224</v>
      </c>
      <c r="B919" s="268" t="s">
        <v>918</v>
      </c>
      <c r="C919" s="263" t="s">
        <v>4120</v>
      </c>
      <c r="D919" s="263" t="s">
        <v>4120</v>
      </c>
      <c r="E919" s="263" t="s">
        <v>4120</v>
      </c>
      <c r="F919" s="263" t="s">
        <v>4120</v>
      </c>
      <c r="G919" s="263" t="s">
        <v>4120</v>
      </c>
      <c r="H919" s="263" t="s">
        <v>4120</v>
      </c>
      <c r="I919" s="263" t="s">
        <v>4120</v>
      </c>
      <c r="J919" s="263" t="s">
        <v>4120</v>
      </c>
      <c r="K919" s="263" t="s">
        <v>4120</v>
      </c>
      <c r="L919" s="263" t="s">
        <v>4120</v>
      </c>
      <c r="M919" s="263" t="s">
        <v>4120</v>
      </c>
      <c r="N919" s="263" t="s">
        <v>4120</v>
      </c>
      <c r="O919" s="263" t="s">
        <v>4120</v>
      </c>
      <c r="P919" s="263" t="s">
        <v>4120</v>
      </c>
      <c r="Q919" s="263" t="s">
        <v>4120</v>
      </c>
      <c r="R919" s="263" t="s">
        <v>4120</v>
      </c>
      <c r="S919" s="263" t="s">
        <v>4120</v>
      </c>
      <c r="T919" s="263" t="s">
        <v>4120</v>
      </c>
      <c r="U919" s="263" t="s">
        <v>4120</v>
      </c>
      <c r="V919" s="263" t="s">
        <v>4120</v>
      </c>
      <c r="W919" s="263" t="s">
        <v>4120</v>
      </c>
      <c r="X919" s="263" t="s">
        <v>4120</v>
      </c>
      <c r="Y919" s="263" t="s">
        <v>4120</v>
      </c>
      <c r="Z919" s="263" t="s">
        <v>4120</v>
      </c>
      <c r="AA919" s="263" t="s">
        <v>4120</v>
      </c>
    </row>
    <row r="920" spans="1:27" x14ac:dyDescent="0.3">
      <c r="A920" s="263">
        <v>524230</v>
      </c>
      <c r="B920" s="268" t="s">
        <v>918</v>
      </c>
      <c r="C920" s="263" t="s">
        <v>4120</v>
      </c>
      <c r="D920" s="263" t="s">
        <v>4120</v>
      </c>
      <c r="E920" s="263" t="s">
        <v>4120</v>
      </c>
      <c r="F920" s="263" t="s">
        <v>4120</v>
      </c>
      <c r="G920" s="263" t="s">
        <v>4120</v>
      </c>
      <c r="H920" s="263" t="s">
        <v>4120</v>
      </c>
      <c r="I920" s="263" t="s">
        <v>4120</v>
      </c>
      <c r="J920" s="263" t="s">
        <v>4120</v>
      </c>
      <c r="K920" s="263" t="s">
        <v>4120</v>
      </c>
      <c r="L920" s="263" t="s">
        <v>4120</v>
      </c>
      <c r="M920" s="263" t="s">
        <v>4120</v>
      </c>
      <c r="N920" s="263" t="s">
        <v>4120</v>
      </c>
      <c r="O920" s="263" t="s">
        <v>4120</v>
      </c>
      <c r="P920" s="263" t="s">
        <v>4120</v>
      </c>
      <c r="Q920" s="263" t="s">
        <v>4120</v>
      </c>
      <c r="R920" s="263" t="s">
        <v>4120</v>
      </c>
      <c r="S920" s="263" t="s">
        <v>4120</v>
      </c>
      <c r="T920" s="263" t="s">
        <v>4120</v>
      </c>
      <c r="U920" s="263" t="s">
        <v>4120</v>
      </c>
      <c r="V920" s="263" t="s">
        <v>4120</v>
      </c>
      <c r="W920" s="263" t="s">
        <v>4120</v>
      </c>
      <c r="X920" s="263" t="s">
        <v>4120</v>
      </c>
      <c r="Y920" s="263" t="s">
        <v>4120</v>
      </c>
      <c r="Z920" s="263" t="s">
        <v>4120</v>
      </c>
      <c r="AA920" s="263" t="s">
        <v>4120</v>
      </c>
    </row>
    <row r="921" spans="1:27" x14ac:dyDescent="0.3">
      <c r="A921" s="263">
        <v>524231</v>
      </c>
      <c r="B921" s="268" t="s">
        <v>918</v>
      </c>
      <c r="C921" s="263" t="s">
        <v>4120</v>
      </c>
      <c r="D921" s="263" t="s">
        <v>4120</v>
      </c>
      <c r="E921" s="263" t="s">
        <v>4120</v>
      </c>
      <c r="F921" s="263" t="s">
        <v>4120</v>
      </c>
      <c r="G921" s="263" t="s">
        <v>4120</v>
      </c>
      <c r="H921" s="263" t="s">
        <v>4120</v>
      </c>
      <c r="I921" s="263" t="s">
        <v>4120</v>
      </c>
      <c r="J921" s="263" t="s">
        <v>4120</v>
      </c>
      <c r="K921" s="263" t="s">
        <v>4120</v>
      </c>
      <c r="L921" s="263" t="s">
        <v>4120</v>
      </c>
      <c r="M921" s="263" t="s">
        <v>4120</v>
      </c>
      <c r="N921" s="263" t="s">
        <v>4120</v>
      </c>
      <c r="O921" s="263" t="s">
        <v>4120</v>
      </c>
      <c r="P921" s="263" t="s">
        <v>4120</v>
      </c>
      <c r="Q921" s="263" t="s">
        <v>4120</v>
      </c>
      <c r="R921" s="263" t="s">
        <v>4120</v>
      </c>
      <c r="S921" s="263" t="s">
        <v>4120</v>
      </c>
      <c r="T921" s="263" t="s">
        <v>4120</v>
      </c>
      <c r="U921" s="263" t="s">
        <v>4120</v>
      </c>
      <c r="V921" s="263" t="s">
        <v>4120</v>
      </c>
      <c r="W921" s="263" t="s">
        <v>4120</v>
      </c>
      <c r="X921" s="263" t="s">
        <v>4120</v>
      </c>
      <c r="Y921" s="263" t="s">
        <v>4120</v>
      </c>
      <c r="Z921" s="263" t="s">
        <v>4120</v>
      </c>
      <c r="AA921" s="263" t="s">
        <v>4120</v>
      </c>
    </row>
    <row r="922" spans="1:27" x14ac:dyDescent="0.3">
      <c r="A922" s="263">
        <v>524232</v>
      </c>
      <c r="B922" s="268" t="s">
        <v>918</v>
      </c>
      <c r="C922" s="263" t="s">
        <v>4120</v>
      </c>
      <c r="D922" s="263" t="s">
        <v>4120</v>
      </c>
      <c r="E922" s="263" t="s">
        <v>4120</v>
      </c>
      <c r="F922" s="263" t="s">
        <v>4120</v>
      </c>
      <c r="G922" s="263" t="s">
        <v>4120</v>
      </c>
      <c r="H922" s="263" t="s">
        <v>4120</v>
      </c>
      <c r="I922" s="263" t="s">
        <v>4120</v>
      </c>
      <c r="J922" s="263" t="s">
        <v>4120</v>
      </c>
      <c r="K922" s="263" t="s">
        <v>4120</v>
      </c>
      <c r="L922" s="263" t="s">
        <v>4120</v>
      </c>
      <c r="M922" s="263" t="s">
        <v>4120</v>
      </c>
      <c r="N922" s="263" t="s">
        <v>4120</v>
      </c>
      <c r="O922" s="263" t="s">
        <v>4120</v>
      </c>
      <c r="P922" s="263" t="s">
        <v>4120</v>
      </c>
      <c r="Q922" s="263" t="s">
        <v>4120</v>
      </c>
      <c r="R922" s="263" t="s">
        <v>4120</v>
      </c>
      <c r="S922" s="263" t="s">
        <v>4120</v>
      </c>
      <c r="T922" s="263" t="s">
        <v>4120</v>
      </c>
      <c r="U922" s="263" t="s">
        <v>4120</v>
      </c>
      <c r="V922" s="263" t="s">
        <v>4120</v>
      </c>
      <c r="W922" s="263" t="s">
        <v>4120</v>
      </c>
      <c r="X922" s="263" t="s">
        <v>4120</v>
      </c>
      <c r="Y922" s="263" t="s">
        <v>4120</v>
      </c>
      <c r="Z922" s="263" t="s">
        <v>4120</v>
      </c>
      <c r="AA922" s="263" t="s">
        <v>4120</v>
      </c>
    </row>
    <row r="923" spans="1:27" x14ac:dyDescent="0.3">
      <c r="A923" s="263">
        <v>524234</v>
      </c>
      <c r="B923" s="268" t="s">
        <v>918</v>
      </c>
      <c r="C923" s="263" t="s">
        <v>4120</v>
      </c>
      <c r="D923" s="263" t="s">
        <v>4120</v>
      </c>
      <c r="E923" s="263" t="s">
        <v>4120</v>
      </c>
      <c r="F923" s="263" t="s">
        <v>4120</v>
      </c>
      <c r="G923" s="263" t="s">
        <v>4120</v>
      </c>
      <c r="H923" s="263" t="s">
        <v>4120</v>
      </c>
      <c r="I923" s="263" t="s">
        <v>4120</v>
      </c>
      <c r="J923" s="263" t="s">
        <v>4120</v>
      </c>
      <c r="K923" s="263" t="s">
        <v>4120</v>
      </c>
      <c r="L923" s="263" t="s">
        <v>4120</v>
      </c>
      <c r="M923" s="263" t="s">
        <v>4120</v>
      </c>
      <c r="N923" s="263" t="s">
        <v>4120</v>
      </c>
      <c r="O923" s="263" t="s">
        <v>4120</v>
      </c>
      <c r="P923" s="263" t="s">
        <v>4120</v>
      </c>
      <c r="Q923" s="263" t="s">
        <v>4120</v>
      </c>
      <c r="R923" s="263" t="s">
        <v>4120</v>
      </c>
      <c r="S923" s="263" t="s">
        <v>4120</v>
      </c>
      <c r="T923" s="263" t="s">
        <v>4120</v>
      </c>
      <c r="U923" s="263" t="s">
        <v>4120</v>
      </c>
      <c r="V923" s="263" t="s">
        <v>4120</v>
      </c>
      <c r="W923" s="263" t="s">
        <v>4120</v>
      </c>
      <c r="X923" s="263" t="s">
        <v>4120</v>
      </c>
      <c r="Y923" s="263" t="s">
        <v>4120</v>
      </c>
      <c r="Z923" s="263" t="s">
        <v>4120</v>
      </c>
      <c r="AA923" s="263" t="s">
        <v>4120</v>
      </c>
    </row>
    <row r="924" spans="1:27" x14ac:dyDescent="0.3">
      <c r="A924" s="263">
        <v>524240</v>
      </c>
      <c r="B924" s="268" t="s">
        <v>918</v>
      </c>
      <c r="C924" s="263" t="s">
        <v>4120</v>
      </c>
      <c r="D924" s="263" t="s">
        <v>4120</v>
      </c>
      <c r="E924" s="263" t="s">
        <v>4120</v>
      </c>
      <c r="F924" s="263" t="s">
        <v>4120</v>
      </c>
      <c r="G924" s="263" t="s">
        <v>4120</v>
      </c>
      <c r="H924" s="263" t="s">
        <v>4120</v>
      </c>
      <c r="I924" s="263" t="s">
        <v>4120</v>
      </c>
      <c r="J924" s="263" t="s">
        <v>4120</v>
      </c>
      <c r="K924" s="263" t="s">
        <v>4120</v>
      </c>
      <c r="L924" s="263" t="s">
        <v>4120</v>
      </c>
      <c r="M924" s="263" t="s">
        <v>4120</v>
      </c>
      <c r="N924" s="263" t="s">
        <v>4120</v>
      </c>
      <c r="O924" s="263" t="s">
        <v>4120</v>
      </c>
      <c r="P924" s="263" t="s">
        <v>4120</v>
      </c>
      <c r="Q924" s="263" t="s">
        <v>4120</v>
      </c>
      <c r="R924" s="263" t="s">
        <v>4120</v>
      </c>
      <c r="S924" s="263" t="s">
        <v>4120</v>
      </c>
      <c r="T924" s="263" t="s">
        <v>4120</v>
      </c>
      <c r="U924" s="263" t="s">
        <v>4120</v>
      </c>
      <c r="V924" s="263" t="s">
        <v>4120</v>
      </c>
      <c r="W924" s="263" t="s">
        <v>4120</v>
      </c>
      <c r="X924" s="263" t="s">
        <v>4120</v>
      </c>
      <c r="Y924" s="263" t="s">
        <v>4120</v>
      </c>
      <c r="Z924" s="263" t="s">
        <v>4120</v>
      </c>
      <c r="AA924" s="263" t="s">
        <v>4120</v>
      </c>
    </row>
    <row r="925" spans="1:27" x14ac:dyDescent="0.3">
      <c r="A925" s="263">
        <v>524241</v>
      </c>
      <c r="B925" s="268" t="s">
        <v>918</v>
      </c>
      <c r="C925" s="263" t="s">
        <v>4120</v>
      </c>
      <c r="D925" s="263" t="s">
        <v>4120</v>
      </c>
      <c r="E925" s="263" t="s">
        <v>4120</v>
      </c>
      <c r="F925" s="263" t="s">
        <v>4120</v>
      </c>
      <c r="G925" s="263" t="s">
        <v>4120</v>
      </c>
      <c r="H925" s="263" t="s">
        <v>4120</v>
      </c>
      <c r="I925" s="263" t="s">
        <v>4120</v>
      </c>
      <c r="J925" s="263" t="s">
        <v>4120</v>
      </c>
      <c r="K925" s="263" t="s">
        <v>4120</v>
      </c>
      <c r="L925" s="263" t="s">
        <v>4120</v>
      </c>
      <c r="M925" s="263" t="s">
        <v>4120</v>
      </c>
      <c r="N925" s="263" t="s">
        <v>4120</v>
      </c>
      <c r="O925" s="263" t="s">
        <v>4120</v>
      </c>
      <c r="P925" s="263" t="s">
        <v>4120</v>
      </c>
      <c r="Q925" s="263" t="s">
        <v>4120</v>
      </c>
      <c r="R925" s="263" t="s">
        <v>4120</v>
      </c>
      <c r="S925" s="263" t="s">
        <v>4120</v>
      </c>
      <c r="T925" s="263" t="s">
        <v>4120</v>
      </c>
      <c r="U925" s="263" t="s">
        <v>4120</v>
      </c>
      <c r="V925" s="263" t="s">
        <v>4120</v>
      </c>
      <c r="W925" s="263" t="s">
        <v>4120</v>
      </c>
      <c r="X925" s="263" t="s">
        <v>4120</v>
      </c>
      <c r="Y925" s="263" t="s">
        <v>4120</v>
      </c>
      <c r="Z925" s="263" t="s">
        <v>4120</v>
      </c>
      <c r="AA925" s="263" t="s">
        <v>4120</v>
      </c>
    </row>
    <row r="926" spans="1:27" x14ac:dyDescent="0.3">
      <c r="A926" s="263">
        <v>524245</v>
      </c>
      <c r="B926" s="268" t="s">
        <v>918</v>
      </c>
      <c r="C926" s="263" t="s">
        <v>4120</v>
      </c>
      <c r="D926" s="263" t="s">
        <v>4120</v>
      </c>
      <c r="E926" s="263" t="s">
        <v>4120</v>
      </c>
      <c r="F926" s="263" t="s">
        <v>4120</v>
      </c>
      <c r="G926" s="263" t="s">
        <v>4120</v>
      </c>
      <c r="H926" s="263" t="s">
        <v>4120</v>
      </c>
      <c r="I926" s="263" t="s">
        <v>4120</v>
      </c>
      <c r="J926" s="263" t="s">
        <v>4120</v>
      </c>
      <c r="K926" s="263" t="s">
        <v>4120</v>
      </c>
      <c r="L926" s="263" t="s">
        <v>4120</v>
      </c>
      <c r="M926" s="263" t="s">
        <v>4120</v>
      </c>
      <c r="N926" s="263" t="s">
        <v>4120</v>
      </c>
      <c r="O926" s="263" t="s">
        <v>4120</v>
      </c>
      <c r="P926" s="263" t="s">
        <v>4120</v>
      </c>
      <c r="Q926" s="263" t="s">
        <v>4120</v>
      </c>
      <c r="R926" s="263" t="s">
        <v>4120</v>
      </c>
      <c r="S926" s="263" t="s">
        <v>4120</v>
      </c>
      <c r="T926" s="263" t="s">
        <v>4120</v>
      </c>
      <c r="U926" s="263" t="s">
        <v>4120</v>
      </c>
      <c r="V926" s="263" t="s">
        <v>4120</v>
      </c>
      <c r="W926" s="263" t="s">
        <v>4120</v>
      </c>
      <c r="X926" s="263" t="s">
        <v>4120</v>
      </c>
      <c r="Y926" s="263" t="s">
        <v>4120</v>
      </c>
      <c r="Z926" s="263" t="s">
        <v>4120</v>
      </c>
      <c r="AA926" s="263" t="s">
        <v>4120</v>
      </c>
    </row>
    <row r="927" spans="1:27" x14ac:dyDescent="0.3">
      <c r="A927" s="263">
        <v>524247</v>
      </c>
      <c r="B927" s="268" t="s">
        <v>918</v>
      </c>
      <c r="C927" s="263" t="s">
        <v>4120</v>
      </c>
      <c r="D927" s="263" t="s">
        <v>4120</v>
      </c>
      <c r="E927" s="263" t="s">
        <v>4120</v>
      </c>
      <c r="F927" s="263" t="s">
        <v>4120</v>
      </c>
      <c r="G927" s="263" t="s">
        <v>4120</v>
      </c>
      <c r="H927" s="263" t="s">
        <v>4120</v>
      </c>
      <c r="I927" s="263" t="s">
        <v>4120</v>
      </c>
      <c r="J927" s="263" t="s">
        <v>4120</v>
      </c>
      <c r="K927" s="263" t="s">
        <v>4120</v>
      </c>
      <c r="L927" s="263" t="s">
        <v>4120</v>
      </c>
      <c r="M927" s="263" t="s">
        <v>4120</v>
      </c>
      <c r="N927" s="263" t="s">
        <v>4120</v>
      </c>
      <c r="O927" s="263" t="s">
        <v>4120</v>
      </c>
      <c r="P927" s="263" t="s">
        <v>4120</v>
      </c>
      <c r="Q927" s="263" t="s">
        <v>4120</v>
      </c>
      <c r="R927" s="263" t="s">
        <v>4120</v>
      </c>
      <c r="S927" s="263" t="s">
        <v>4120</v>
      </c>
      <c r="T927" s="263" t="s">
        <v>4120</v>
      </c>
      <c r="U927" s="263" t="s">
        <v>4120</v>
      </c>
      <c r="V927" s="263" t="s">
        <v>4120</v>
      </c>
      <c r="W927" s="263" t="s">
        <v>4120</v>
      </c>
      <c r="X927" s="263" t="s">
        <v>4120</v>
      </c>
      <c r="Y927" s="263" t="s">
        <v>4120</v>
      </c>
      <c r="Z927" s="263" t="s">
        <v>4120</v>
      </c>
      <c r="AA927" s="263" t="s">
        <v>4120</v>
      </c>
    </row>
    <row r="928" spans="1:27" x14ac:dyDescent="0.3">
      <c r="A928" s="263">
        <v>524250</v>
      </c>
      <c r="B928" s="268" t="s">
        <v>918</v>
      </c>
      <c r="C928" s="263" t="s">
        <v>4120</v>
      </c>
      <c r="D928" s="263" t="s">
        <v>4120</v>
      </c>
      <c r="E928" s="263" t="s">
        <v>4120</v>
      </c>
      <c r="F928" s="263" t="s">
        <v>4120</v>
      </c>
      <c r="G928" s="263" t="s">
        <v>4120</v>
      </c>
      <c r="H928" s="263" t="s">
        <v>4120</v>
      </c>
      <c r="I928" s="263" t="s">
        <v>4120</v>
      </c>
      <c r="J928" s="263" t="s">
        <v>4120</v>
      </c>
      <c r="K928" s="263" t="s">
        <v>4120</v>
      </c>
      <c r="L928" s="263" t="s">
        <v>4120</v>
      </c>
      <c r="M928" s="263" t="s">
        <v>4120</v>
      </c>
      <c r="N928" s="263" t="s">
        <v>4120</v>
      </c>
      <c r="O928" s="263" t="s">
        <v>4120</v>
      </c>
      <c r="P928" s="263" t="s">
        <v>4120</v>
      </c>
      <c r="Q928" s="263" t="s">
        <v>4120</v>
      </c>
      <c r="R928" s="263" t="s">
        <v>4120</v>
      </c>
      <c r="S928" s="263" t="s">
        <v>4120</v>
      </c>
      <c r="T928" s="263" t="s">
        <v>4120</v>
      </c>
      <c r="U928" s="263" t="s">
        <v>4120</v>
      </c>
      <c r="V928" s="263" t="s">
        <v>4120</v>
      </c>
      <c r="W928" s="263" t="s">
        <v>4120</v>
      </c>
      <c r="X928" s="263" t="s">
        <v>4120</v>
      </c>
      <c r="Y928" s="263" t="s">
        <v>4120</v>
      </c>
      <c r="Z928" s="263" t="s">
        <v>4120</v>
      </c>
      <c r="AA928" s="263" t="s">
        <v>4120</v>
      </c>
    </row>
    <row r="929" spans="1:27" x14ac:dyDescent="0.3">
      <c r="A929" s="263">
        <v>524251</v>
      </c>
      <c r="B929" s="268" t="s">
        <v>918</v>
      </c>
      <c r="C929" s="263" t="s">
        <v>4120</v>
      </c>
      <c r="D929" s="263" t="s">
        <v>4120</v>
      </c>
      <c r="E929" s="263" t="s">
        <v>4120</v>
      </c>
      <c r="F929" s="263" t="s">
        <v>4120</v>
      </c>
      <c r="G929" s="263" t="s">
        <v>4120</v>
      </c>
      <c r="H929" s="263" t="s">
        <v>4120</v>
      </c>
      <c r="I929" s="263" t="s">
        <v>4120</v>
      </c>
      <c r="J929" s="263" t="s">
        <v>4120</v>
      </c>
      <c r="K929" s="263" t="s">
        <v>4120</v>
      </c>
      <c r="L929" s="263" t="s">
        <v>4120</v>
      </c>
      <c r="M929" s="263" t="s">
        <v>4120</v>
      </c>
      <c r="N929" s="263" t="s">
        <v>4120</v>
      </c>
      <c r="O929" s="263" t="s">
        <v>4120</v>
      </c>
      <c r="P929" s="263" t="s">
        <v>4120</v>
      </c>
      <c r="Q929" s="263" t="s">
        <v>4120</v>
      </c>
      <c r="R929" s="263" t="s">
        <v>4120</v>
      </c>
      <c r="S929" s="263" t="s">
        <v>4120</v>
      </c>
      <c r="T929" s="263" t="s">
        <v>4120</v>
      </c>
      <c r="U929" s="263" t="s">
        <v>4120</v>
      </c>
      <c r="V929" s="263" t="s">
        <v>4120</v>
      </c>
      <c r="W929" s="263" t="s">
        <v>4120</v>
      </c>
      <c r="X929" s="263" t="s">
        <v>4120</v>
      </c>
      <c r="Y929" s="263" t="s">
        <v>4120</v>
      </c>
      <c r="Z929" s="263" t="s">
        <v>4120</v>
      </c>
      <c r="AA929" s="263" t="s">
        <v>4120</v>
      </c>
    </row>
    <row r="930" spans="1:27" x14ac:dyDescent="0.3">
      <c r="A930" s="263">
        <v>524252</v>
      </c>
      <c r="B930" s="268" t="s">
        <v>918</v>
      </c>
      <c r="C930" s="263" t="s">
        <v>4120</v>
      </c>
      <c r="D930" s="263" t="s">
        <v>4120</v>
      </c>
      <c r="E930" s="263" t="s">
        <v>4120</v>
      </c>
      <c r="F930" s="263" t="s">
        <v>4120</v>
      </c>
      <c r="G930" s="263" t="s">
        <v>4120</v>
      </c>
      <c r="H930" s="263" t="s">
        <v>4120</v>
      </c>
      <c r="I930" s="263" t="s">
        <v>4120</v>
      </c>
      <c r="J930" s="263" t="s">
        <v>4120</v>
      </c>
      <c r="K930" s="263" t="s">
        <v>4120</v>
      </c>
      <c r="L930" s="263" t="s">
        <v>4120</v>
      </c>
      <c r="M930" s="263" t="s">
        <v>4120</v>
      </c>
      <c r="N930" s="263" t="s">
        <v>4120</v>
      </c>
      <c r="O930" s="263" t="s">
        <v>4120</v>
      </c>
      <c r="P930" s="263" t="s">
        <v>4120</v>
      </c>
      <c r="Q930" s="263" t="s">
        <v>4120</v>
      </c>
      <c r="R930" s="263" t="s">
        <v>4120</v>
      </c>
      <c r="S930" s="263" t="s">
        <v>4120</v>
      </c>
      <c r="T930" s="263" t="s">
        <v>4120</v>
      </c>
      <c r="U930" s="263" t="s">
        <v>4120</v>
      </c>
      <c r="V930" s="263" t="s">
        <v>4120</v>
      </c>
      <c r="W930" s="263" t="s">
        <v>4120</v>
      </c>
      <c r="X930" s="263" t="s">
        <v>4120</v>
      </c>
      <c r="Y930" s="263" t="s">
        <v>4120</v>
      </c>
      <c r="Z930" s="263" t="s">
        <v>4120</v>
      </c>
      <c r="AA930" s="263" t="s">
        <v>4120</v>
      </c>
    </row>
    <row r="931" spans="1:27" x14ac:dyDescent="0.3">
      <c r="A931" s="263">
        <v>524253</v>
      </c>
      <c r="B931" s="268" t="s">
        <v>918</v>
      </c>
      <c r="C931" s="263" t="s">
        <v>4120</v>
      </c>
      <c r="D931" s="263" t="s">
        <v>4120</v>
      </c>
      <c r="E931" s="263" t="s">
        <v>4120</v>
      </c>
      <c r="F931" s="263" t="s">
        <v>4120</v>
      </c>
      <c r="G931" s="263" t="s">
        <v>4120</v>
      </c>
      <c r="H931" s="263" t="s">
        <v>4120</v>
      </c>
      <c r="I931" s="263" t="s">
        <v>4120</v>
      </c>
      <c r="J931" s="263" t="s">
        <v>4120</v>
      </c>
      <c r="K931" s="263" t="s">
        <v>4120</v>
      </c>
      <c r="L931" s="263" t="s">
        <v>4120</v>
      </c>
      <c r="M931" s="263" t="s">
        <v>4120</v>
      </c>
      <c r="N931" s="263" t="s">
        <v>4120</v>
      </c>
      <c r="O931" s="263" t="s">
        <v>4120</v>
      </c>
      <c r="P931" s="263" t="s">
        <v>4120</v>
      </c>
      <c r="Q931" s="263" t="s">
        <v>4120</v>
      </c>
      <c r="R931" s="263" t="s">
        <v>4120</v>
      </c>
      <c r="S931" s="263" t="s">
        <v>4120</v>
      </c>
      <c r="T931" s="263" t="s">
        <v>4120</v>
      </c>
      <c r="U931" s="263" t="s">
        <v>4120</v>
      </c>
      <c r="V931" s="263" t="s">
        <v>4120</v>
      </c>
      <c r="W931" s="263" t="s">
        <v>4120</v>
      </c>
      <c r="X931" s="263" t="s">
        <v>4120</v>
      </c>
      <c r="Y931" s="263" t="s">
        <v>4120</v>
      </c>
      <c r="Z931" s="263" t="s">
        <v>4120</v>
      </c>
      <c r="AA931" s="263" t="s">
        <v>4120</v>
      </c>
    </row>
    <row r="932" spans="1:27" x14ac:dyDescent="0.3">
      <c r="A932" s="263">
        <v>524262</v>
      </c>
      <c r="B932" s="268" t="s">
        <v>918</v>
      </c>
      <c r="C932" s="263" t="s">
        <v>4120</v>
      </c>
      <c r="D932" s="263" t="s">
        <v>4120</v>
      </c>
      <c r="E932" s="263" t="s">
        <v>4120</v>
      </c>
      <c r="F932" s="263" t="s">
        <v>4120</v>
      </c>
      <c r="G932" s="263" t="s">
        <v>4120</v>
      </c>
      <c r="H932" s="263" t="s">
        <v>4120</v>
      </c>
      <c r="I932" s="263" t="s">
        <v>4120</v>
      </c>
      <c r="J932" s="263" t="s">
        <v>4120</v>
      </c>
      <c r="K932" s="263" t="s">
        <v>4120</v>
      </c>
      <c r="L932" s="263" t="s">
        <v>4120</v>
      </c>
      <c r="M932" s="263" t="s">
        <v>4120</v>
      </c>
      <c r="N932" s="263" t="s">
        <v>4120</v>
      </c>
      <c r="O932" s="263" t="s">
        <v>4120</v>
      </c>
      <c r="P932" s="263" t="s">
        <v>4120</v>
      </c>
      <c r="Q932" s="263" t="s">
        <v>4120</v>
      </c>
      <c r="R932" s="263" t="s">
        <v>4120</v>
      </c>
      <c r="S932" s="263" t="s">
        <v>4120</v>
      </c>
      <c r="T932" s="263" t="s">
        <v>4120</v>
      </c>
      <c r="U932" s="263" t="s">
        <v>4120</v>
      </c>
      <c r="V932" s="263" t="s">
        <v>4120</v>
      </c>
      <c r="W932" s="263" t="s">
        <v>4120</v>
      </c>
      <c r="X932" s="263" t="s">
        <v>4120</v>
      </c>
      <c r="Y932" s="263" t="s">
        <v>4120</v>
      </c>
      <c r="Z932" s="263" t="s">
        <v>4120</v>
      </c>
      <c r="AA932" s="263" t="s">
        <v>4120</v>
      </c>
    </row>
    <row r="933" spans="1:27" x14ac:dyDescent="0.3">
      <c r="A933" s="263">
        <v>524265</v>
      </c>
      <c r="B933" s="268" t="s">
        <v>918</v>
      </c>
      <c r="C933" s="263" t="s">
        <v>4120</v>
      </c>
      <c r="D933" s="263" t="s">
        <v>4120</v>
      </c>
      <c r="E933" s="263" t="s">
        <v>4120</v>
      </c>
      <c r="F933" s="263" t="s">
        <v>4120</v>
      </c>
      <c r="G933" s="263" t="s">
        <v>4120</v>
      </c>
      <c r="H933" s="263" t="s">
        <v>4120</v>
      </c>
      <c r="I933" s="263" t="s">
        <v>4120</v>
      </c>
      <c r="J933" s="263" t="s">
        <v>4120</v>
      </c>
      <c r="K933" s="263" t="s">
        <v>4120</v>
      </c>
      <c r="L933" s="263" t="s">
        <v>4120</v>
      </c>
      <c r="M933" s="263" t="s">
        <v>4120</v>
      </c>
      <c r="N933" s="263" t="s">
        <v>4120</v>
      </c>
      <c r="O933" s="263" t="s">
        <v>4120</v>
      </c>
      <c r="P933" s="263" t="s">
        <v>4120</v>
      </c>
      <c r="Q933" s="263" t="s">
        <v>4120</v>
      </c>
      <c r="R933" s="263" t="s">
        <v>4120</v>
      </c>
      <c r="S933" s="263" t="s">
        <v>4120</v>
      </c>
      <c r="T933" s="263" t="s">
        <v>4120</v>
      </c>
      <c r="U933" s="263" t="s">
        <v>4120</v>
      </c>
      <c r="V933" s="263" t="s">
        <v>4120</v>
      </c>
      <c r="W933" s="263" t="s">
        <v>4120</v>
      </c>
      <c r="X933" s="263" t="s">
        <v>4120</v>
      </c>
      <c r="Y933" s="263" t="s">
        <v>4120</v>
      </c>
      <c r="Z933" s="263" t="s">
        <v>4120</v>
      </c>
      <c r="AA933" s="263" t="s">
        <v>4120</v>
      </c>
    </row>
    <row r="934" spans="1:27" x14ac:dyDescent="0.3">
      <c r="A934" s="263">
        <v>524269</v>
      </c>
      <c r="B934" s="268" t="s">
        <v>918</v>
      </c>
      <c r="C934" s="263" t="s">
        <v>4120</v>
      </c>
      <c r="D934" s="263" t="s">
        <v>4120</v>
      </c>
      <c r="E934" s="263" t="s">
        <v>4120</v>
      </c>
      <c r="F934" s="263" t="s">
        <v>4120</v>
      </c>
      <c r="G934" s="263" t="s">
        <v>4120</v>
      </c>
      <c r="H934" s="263" t="s">
        <v>4120</v>
      </c>
      <c r="I934" s="263" t="s">
        <v>4120</v>
      </c>
      <c r="J934" s="263" t="s">
        <v>4120</v>
      </c>
      <c r="K934" s="263" t="s">
        <v>4120</v>
      </c>
      <c r="L934" s="263" t="s">
        <v>4120</v>
      </c>
      <c r="M934" s="263" t="s">
        <v>4120</v>
      </c>
      <c r="N934" s="263" t="s">
        <v>4120</v>
      </c>
      <c r="O934" s="263" t="s">
        <v>4120</v>
      </c>
      <c r="P934" s="263" t="s">
        <v>4120</v>
      </c>
      <c r="Q934" s="263" t="s">
        <v>4120</v>
      </c>
      <c r="R934" s="263" t="s">
        <v>4120</v>
      </c>
      <c r="S934" s="263" t="s">
        <v>4120</v>
      </c>
      <c r="T934" s="263" t="s">
        <v>4120</v>
      </c>
      <c r="U934" s="263" t="s">
        <v>4120</v>
      </c>
      <c r="V934" s="263" t="s">
        <v>4120</v>
      </c>
      <c r="W934" s="263" t="s">
        <v>4120</v>
      </c>
      <c r="X934" s="263" t="s">
        <v>4120</v>
      </c>
      <c r="Y934" s="263" t="s">
        <v>4120</v>
      </c>
      <c r="Z934" s="263" t="s">
        <v>4120</v>
      </c>
      <c r="AA934" s="263" t="s">
        <v>4120</v>
      </c>
    </row>
    <row r="935" spans="1:27" x14ac:dyDescent="0.3">
      <c r="A935" s="263">
        <v>524278</v>
      </c>
      <c r="B935" s="268" t="s">
        <v>918</v>
      </c>
      <c r="C935" s="263" t="s">
        <v>4120</v>
      </c>
      <c r="D935" s="263" t="s">
        <v>4120</v>
      </c>
      <c r="E935" s="263" t="s">
        <v>4120</v>
      </c>
      <c r="F935" s="263" t="s">
        <v>4120</v>
      </c>
      <c r="G935" s="263" t="s">
        <v>4120</v>
      </c>
      <c r="H935" s="263" t="s">
        <v>4120</v>
      </c>
      <c r="I935" s="263" t="s">
        <v>4120</v>
      </c>
      <c r="J935" s="263" t="s">
        <v>4120</v>
      </c>
      <c r="K935" s="263" t="s">
        <v>4120</v>
      </c>
      <c r="L935" s="263" t="s">
        <v>4120</v>
      </c>
      <c r="M935" s="263" t="s">
        <v>4120</v>
      </c>
      <c r="N935" s="263" t="s">
        <v>4120</v>
      </c>
      <c r="O935" s="263" t="s">
        <v>4120</v>
      </c>
      <c r="P935" s="263" t="s">
        <v>4120</v>
      </c>
      <c r="Q935" s="263" t="s">
        <v>4120</v>
      </c>
      <c r="R935" s="263" t="s">
        <v>4120</v>
      </c>
      <c r="S935" s="263" t="s">
        <v>4120</v>
      </c>
      <c r="T935" s="263" t="s">
        <v>4120</v>
      </c>
      <c r="U935" s="263" t="s">
        <v>4120</v>
      </c>
      <c r="V935" s="263" t="s">
        <v>4120</v>
      </c>
      <c r="W935" s="263" t="s">
        <v>4120</v>
      </c>
      <c r="X935" s="263" t="s">
        <v>4120</v>
      </c>
      <c r="Y935" s="263" t="s">
        <v>4120</v>
      </c>
      <c r="Z935" s="263" t="s">
        <v>4120</v>
      </c>
      <c r="AA935" s="263" t="s">
        <v>4120</v>
      </c>
    </row>
    <row r="936" spans="1:27" x14ac:dyDescent="0.3">
      <c r="A936" s="263">
        <v>524279</v>
      </c>
      <c r="B936" s="268" t="s">
        <v>918</v>
      </c>
      <c r="C936" s="263" t="s">
        <v>4120</v>
      </c>
      <c r="D936" s="263" t="s">
        <v>4120</v>
      </c>
      <c r="E936" s="263" t="s">
        <v>4120</v>
      </c>
      <c r="F936" s="263" t="s">
        <v>4120</v>
      </c>
      <c r="G936" s="263" t="s">
        <v>4120</v>
      </c>
      <c r="H936" s="263" t="s">
        <v>4120</v>
      </c>
      <c r="I936" s="263" t="s">
        <v>4120</v>
      </c>
      <c r="J936" s="263" t="s">
        <v>4120</v>
      </c>
      <c r="K936" s="263" t="s">
        <v>4120</v>
      </c>
      <c r="L936" s="263" t="s">
        <v>4120</v>
      </c>
      <c r="M936" s="263" t="s">
        <v>4120</v>
      </c>
      <c r="N936" s="263" t="s">
        <v>4120</v>
      </c>
      <c r="O936" s="263" t="s">
        <v>4120</v>
      </c>
      <c r="P936" s="263" t="s">
        <v>4120</v>
      </c>
      <c r="Q936" s="263" t="s">
        <v>4120</v>
      </c>
      <c r="R936" s="263" t="s">
        <v>4120</v>
      </c>
      <c r="S936" s="263" t="s">
        <v>4120</v>
      </c>
      <c r="T936" s="263" t="s">
        <v>4120</v>
      </c>
      <c r="U936" s="263" t="s">
        <v>4120</v>
      </c>
      <c r="V936" s="263" t="s">
        <v>4120</v>
      </c>
      <c r="W936" s="263" t="s">
        <v>4120</v>
      </c>
      <c r="X936" s="263" t="s">
        <v>4120</v>
      </c>
      <c r="Y936" s="263" t="s">
        <v>4120</v>
      </c>
      <c r="Z936" s="263" t="s">
        <v>4120</v>
      </c>
      <c r="AA936" s="263" t="s">
        <v>4120</v>
      </c>
    </row>
    <row r="937" spans="1:27" x14ac:dyDescent="0.3">
      <c r="A937" s="263">
        <v>524280</v>
      </c>
      <c r="B937" s="268" t="s">
        <v>918</v>
      </c>
      <c r="C937" s="263" t="s">
        <v>4120</v>
      </c>
      <c r="D937" s="263" t="s">
        <v>4120</v>
      </c>
      <c r="E937" s="263" t="s">
        <v>4120</v>
      </c>
      <c r="F937" s="263" t="s">
        <v>4120</v>
      </c>
      <c r="G937" s="263" t="s">
        <v>4120</v>
      </c>
      <c r="H937" s="263" t="s">
        <v>4120</v>
      </c>
      <c r="I937" s="263" t="s">
        <v>4120</v>
      </c>
      <c r="J937" s="263" t="s">
        <v>4120</v>
      </c>
      <c r="K937" s="263" t="s">
        <v>4120</v>
      </c>
      <c r="L937" s="263" t="s">
        <v>4120</v>
      </c>
      <c r="M937" s="263" t="s">
        <v>4120</v>
      </c>
      <c r="N937" s="263" t="s">
        <v>4120</v>
      </c>
      <c r="O937" s="263" t="s">
        <v>4120</v>
      </c>
      <c r="P937" s="263" t="s">
        <v>4120</v>
      </c>
      <c r="Q937" s="263" t="s">
        <v>4120</v>
      </c>
      <c r="R937" s="263" t="s">
        <v>4120</v>
      </c>
      <c r="S937" s="263" t="s">
        <v>4120</v>
      </c>
      <c r="T937" s="263" t="s">
        <v>4120</v>
      </c>
      <c r="U937" s="263" t="s">
        <v>4120</v>
      </c>
      <c r="V937" s="263" t="s">
        <v>4120</v>
      </c>
      <c r="W937" s="263" t="s">
        <v>4120</v>
      </c>
      <c r="X937" s="263" t="s">
        <v>4120</v>
      </c>
      <c r="Y937" s="263" t="s">
        <v>4120</v>
      </c>
      <c r="Z937" s="263" t="s">
        <v>4120</v>
      </c>
      <c r="AA937" s="263" t="s">
        <v>4120</v>
      </c>
    </row>
    <row r="938" spans="1:27" x14ac:dyDescent="0.3">
      <c r="A938" s="263">
        <v>524283</v>
      </c>
      <c r="B938" s="268" t="s">
        <v>918</v>
      </c>
      <c r="C938" s="263" t="s">
        <v>4120</v>
      </c>
      <c r="D938" s="263" t="s">
        <v>4120</v>
      </c>
      <c r="E938" s="263" t="s">
        <v>4120</v>
      </c>
      <c r="F938" s="263" t="s">
        <v>4120</v>
      </c>
      <c r="G938" s="263" t="s">
        <v>4120</v>
      </c>
      <c r="H938" s="263" t="s">
        <v>4120</v>
      </c>
      <c r="I938" s="263" t="s">
        <v>4120</v>
      </c>
      <c r="J938" s="263" t="s">
        <v>4120</v>
      </c>
      <c r="K938" s="263" t="s">
        <v>4120</v>
      </c>
      <c r="L938" s="263" t="s">
        <v>4120</v>
      </c>
      <c r="M938" s="263" t="s">
        <v>4120</v>
      </c>
      <c r="N938" s="263" t="s">
        <v>4120</v>
      </c>
      <c r="O938" s="263" t="s">
        <v>4120</v>
      </c>
      <c r="P938" s="263" t="s">
        <v>4120</v>
      </c>
      <c r="Q938" s="263" t="s">
        <v>4120</v>
      </c>
      <c r="R938" s="263" t="s">
        <v>4120</v>
      </c>
      <c r="S938" s="263" t="s">
        <v>4120</v>
      </c>
      <c r="T938" s="263" t="s">
        <v>4120</v>
      </c>
      <c r="U938" s="263" t="s">
        <v>4120</v>
      </c>
      <c r="V938" s="263" t="s">
        <v>4120</v>
      </c>
      <c r="W938" s="263" t="s">
        <v>4120</v>
      </c>
      <c r="X938" s="263" t="s">
        <v>4120</v>
      </c>
      <c r="Y938" s="263" t="s">
        <v>4120</v>
      </c>
      <c r="Z938" s="263" t="s">
        <v>4120</v>
      </c>
      <c r="AA938" s="263" t="s">
        <v>4120</v>
      </c>
    </row>
    <row r="939" spans="1:27" x14ac:dyDescent="0.3">
      <c r="A939" s="263">
        <v>524287</v>
      </c>
      <c r="B939" s="268" t="s">
        <v>918</v>
      </c>
      <c r="C939" s="263" t="s">
        <v>4120</v>
      </c>
      <c r="D939" s="263" t="s">
        <v>4120</v>
      </c>
      <c r="E939" s="263" t="s">
        <v>4120</v>
      </c>
      <c r="F939" s="263" t="s">
        <v>4120</v>
      </c>
      <c r="G939" s="263" t="s">
        <v>4120</v>
      </c>
      <c r="H939" s="263" t="s">
        <v>4120</v>
      </c>
      <c r="I939" s="263" t="s">
        <v>4120</v>
      </c>
      <c r="J939" s="263" t="s">
        <v>4120</v>
      </c>
      <c r="K939" s="263" t="s">
        <v>4120</v>
      </c>
      <c r="L939" s="263" t="s">
        <v>4120</v>
      </c>
      <c r="M939" s="263" t="s">
        <v>4120</v>
      </c>
      <c r="N939" s="263" t="s">
        <v>4120</v>
      </c>
      <c r="O939" s="263" t="s">
        <v>4120</v>
      </c>
      <c r="P939" s="263" t="s">
        <v>4120</v>
      </c>
      <c r="Q939" s="263" t="s">
        <v>4120</v>
      </c>
      <c r="R939" s="263" t="s">
        <v>4120</v>
      </c>
      <c r="S939" s="263" t="s">
        <v>4120</v>
      </c>
      <c r="T939" s="263" t="s">
        <v>4120</v>
      </c>
      <c r="U939" s="263" t="s">
        <v>4120</v>
      </c>
      <c r="V939" s="263" t="s">
        <v>4120</v>
      </c>
      <c r="W939" s="263" t="s">
        <v>4120</v>
      </c>
      <c r="X939" s="263" t="s">
        <v>4120</v>
      </c>
      <c r="Y939" s="263" t="s">
        <v>4120</v>
      </c>
      <c r="Z939" s="263" t="s">
        <v>4120</v>
      </c>
      <c r="AA939" s="263" t="s">
        <v>4120</v>
      </c>
    </row>
    <row r="940" spans="1:27" x14ac:dyDescent="0.3">
      <c r="A940" s="263">
        <v>524298</v>
      </c>
      <c r="B940" s="268" t="s">
        <v>918</v>
      </c>
      <c r="C940" s="263" t="s">
        <v>4120</v>
      </c>
      <c r="D940" s="263" t="s">
        <v>4120</v>
      </c>
      <c r="E940" s="263" t="s">
        <v>4120</v>
      </c>
      <c r="F940" s="263" t="s">
        <v>4120</v>
      </c>
      <c r="G940" s="263" t="s">
        <v>4120</v>
      </c>
      <c r="H940" s="263" t="s">
        <v>4120</v>
      </c>
      <c r="I940" s="263" t="s">
        <v>4120</v>
      </c>
      <c r="J940" s="263" t="s">
        <v>4120</v>
      </c>
      <c r="K940" s="263" t="s">
        <v>4120</v>
      </c>
      <c r="L940" s="263" t="s">
        <v>4120</v>
      </c>
      <c r="M940" s="263" t="s">
        <v>4120</v>
      </c>
      <c r="N940" s="263" t="s">
        <v>4120</v>
      </c>
      <c r="O940" s="263" t="s">
        <v>4120</v>
      </c>
      <c r="P940" s="263" t="s">
        <v>4120</v>
      </c>
      <c r="Q940" s="263" t="s">
        <v>4120</v>
      </c>
      <c r="R940" s="263" t="s">
        <v>4120</v>
      </c>
      <c r="S940" s="263" t="s">
        <v>4120</v>
      </c>
      <c r="T940" s="263" t="s">
        <v>4120</v>
      </c>
      <c r="U940" s="263" t="s">
        <v>4120</v>
      </c>
      <c r="V940" s="263" t="s">
        <v>4120</v>
      </c>
      <c r="W940" s="263" t="s">
        <v>4120</v>
      </c>
      <c r="X940" s="263" t="s">
        <v>4120</v>
      </c>
      <c r="Y940" s="263" t="s">
        <v>4120</v>
      </c>
      <c r="Z940" s="263" t="s">
        <v>4120</v>
      </c>
      <c r="AA940" s="263" t="s">
        <v>4120</v>
      </c>
    </row>
    <row r="941" spans="1:27" x14ac:dyDescent="0.3">
      <c r="A941" s="263">
        <v>524300</v>
      </c>
      <c r="B941" s="268" t="s">
        <v>918</v>
      </c>
      <c r="C941" s="263" t="s">
        <v>4120</v>
      </c>
      <c r="D941" s="263" t="s">
        <v>4120</v>
      </c>
      <c r="E941" s="263" t="s">
        <v>4120</v>
      </c>
      <c r="F941" s="263" t="s">
        <v>4120</v>
      </c>
      <c r="G941" s="263" t="s">
        <v>4120</v>
      </c>
      <c r="H941" s="263" t="s">
        <v>4120</v>
      </c>
      <c r="I941" s="263" t="s">
        <v>4120</v>
      </c>
      <c r="J941" s="263" t="s">
        <v>4120</v>
      </c>
      <c r="K941" s="263" t="s">
        <v>4120</v>
      </c>
      <c r="L941" s="263" t="s">
        <v>4120</v>
      </c>
      <c r="M941" s="263" t="s">
        <v>4120</v>
      </c>
      <c r="N941" s="263" t="s">
        <v>4120</v>
      </c>
      <c r="O941" s="263" t="s">
        <v>4120</v>
      </c>
      <c r="P941" s="263" t="s">
        <v>4120</v>
      </c>
      <c r="Q941" s="263" t="s">
        <v>4120</v>
      </c>
      <c r="R941" s="263" t="s">
        <v>4120</v>
      </c>
      <c r="S941" s="263" t="s">
        <v>4120</v>
      </c>
      <c r="T941" s="263" t="s">
        <v>4120</v>
      </c>
      <c r="U941" s="263" t="s">
        <v>4120</v>
      </c>
      <c r="V941" s="263" t="s">
        <v>4120</v>
      </c>
      <c r="W941" s="263" t="s">
        <v>4120</v>
      </c>
      <c r="X941" s="263" t="s">
        <v>4120</v>
      </c>
      <c r="Y941" s="263" t="s">
        <v>4120</v>
      </c>
      <c r="Z941" s="263" t="s">
        <v>4120</v>
      </c>
      <c r="AA941" s="263" t="s">
        <v>4120</v>
      </c>
    </row>
    <row r="942" spans="1:27" x14ac:dyDescent="0.3">
      <c r="A942" s="263">
        <v>524301</v>
      </c>
      <c r="B942" s="268" t="s">
        <v>918</v>
      </c>
      <c r="C942" s="263" t="s">
        <v>4120</v>
      </c>
      <c r="D942" s="263" t="s">
        <v>4120</v>
      </c>
      <c r="E942" s="263" t="s">
        <v>4120</v>
      </c>
      <c r="F942" s="263" t="s">
        <v>4120</v>
      </c>
      <c r="G942" s="263" t="s">
        <v>4120</v>
      </c>
      <c r="H942" s="263" t="s">
        <v>4120</v>
      </c>
      <c r="I942" s="263" t="s">
        <v>4120</v>
      </c>
      <c r="J942" s="263" t="s">
        <v>4120</v>
      </c>
      <c r="K942" s="263" t="s">
        <v>4120</v>
      </c>
      <c r="L942" s="263" t="s">
        <v>4120</v>
      </c>
      <c r="M942" s="263" t="s">
        <v>4120</v>
      </c>
      <c r="N942" s="263" t="s">
        <v>4120</v>
      </c>
      <c r="O942" s="263" t="s">
        <v>4120</v>
      </c>
      <c r="P942" s="263" t="s">
        <v>4120</v>
      </c>
      <c r="Q942" s="263" t="s">
        <v>4120</v>
      </c>
      <c r="R942" s="263" t="s">
        <v>4120</v>
      </c>
      <c r="S942" s="263" t="s">
        <v>4120</v>
      </c>
      <c r="T942" s="263" t="s">
        <v>4120</v>
      </c>
      <c r="U942" s="263" t="s">
        <v>4120</v>
      </c>
      <c r="V942" s="263" t="s">
        <v>4120</v>
      </c>
      <c r="W942" s="263" t="s">
        <v>4120</v>
      </c>
      <c r="X942" s="263" t="s">
        <v>4120</v>
      </c>
      <c r="Y942" s="263" t="s">
        <v>4120</v>
      </c>
      <c r="Z942" s="263" t="s">
        <v>4120</v>
      </c>
      <c r="AA942" s="263" t="s">
        <v>4120</v>
      </c>
    </row>
    <row r="943" spans="1:27" x14ac:dyDescent="0.3">
      <c r="A943" s="263">
        <v>524307</v>
      </c>
      <c r="B943" s="268" t="s">
        <v>918</v>
      </c>
      <c r="C943" s="263" t="s">
        <v>4120</v>
      </c>
      <c r="D943" s="263" t="s">
        <v>4120</v>
      </c>
      <c r="E943" s="263" t="s">
        <v>4120</v>
      </c>
      <c r="F943" s="263" t="s">
        <v>4120</v>
      </c>
      <c r="G943" s="263" t="s">
        <v>4120</v>
      </c>
      <c r="H943" s="263" t="s">
        <v>4120</v>
      </c>
      <c r="I943" s="263" t="s">
        <v>4120</v>
      </c>
      <c r="J943" s="263" t="s">
        <v>4120</v>
      </c>
      <c r="K943" s="263" t="s">
        <v>4120</v>
      </c>
      <c r="L943" s="263" t="s">
        <v>4120</v>
      </c>
      <c r="M943" s="263" t="s">
        <v>4120</v>
      </c>
      <c r="N943" s="263" t="s">
        <v>4120</v>
      </c>
      <c r="O943" s="263" t="s">
        <v>4120</v>
      </c>
      <c r="P943" s="263" t="s">
        <v>4120</v>
      </c>
      <c r="Q943" s="263" t="s">
        <v>4120</v>
      </c>
      <c r="R943" s="263" t="s">
        <v>4120</v>
      </c>
      <c r="S943" s="263" t="s">
        <v>4120</v>
      </c>
      <c r="T943" s="263" t="s">
        <v>4120</v>
      </c>
      <c r="U943" s="263" t="s">
        <v>4120</v>
      </c>
      <c r="V943" s="263" t="s">
        <v>4120</v>
      </c>
      <c r="W943" s="263" t="s">
        <v>4120</v>
      </c>
      <c r="X943" s="263" t="s">
        <v>4120</v>
      </c>
      <c r="Y943" s="263" t="s">
        <v>4120</v>
      </c>
      <c r="Z943" s="263" t="s">
        <v>4120</v>
      </c>
      <c r="AA943" s="263" t="s">
        <v>4120</v>
      </c>
    </row>
    <row r="944" spans="1:27" x14ac:dyDescent="0.3">
      <c r="A944" s="263">
        <v>524311</v>
      </c>
      <c r="B944" s="268" t="s">
        <v>918</v>
      </c>
      <c r="C944" s="263" t="s">
        <v>4120</v>
      </c>
      <c r="D944" s="263" t="s">
        <v>4120</v>
      </c>
      <c r="E944" s="263" t="s">
        <v>4120</v>
      </c>
      <c r="F944" s="263" t="s">
        <v>4120</v>
      </c>
      <c r="G944" s="263" t="s">
        <v>4120</v>
      </c>
      <c r="H944" s="263" t="s">
        <v>4120</v>
      </c>
      <c r="I944" s="263" t="s">
        <v>4120</v>
      </c>
      <c r="J944" s="263" t="s">
        <v>4120</v>
      </c>
      <c r="K944" s="263" t="s">
        <v>4120</v>
      </c>
      <c r="L944" s="263" t="s">
        <v>4120</v>
      </c>
      <c r="M944" s="263" t="s">
        <v>4120</v>
      </c>
      <c r="N944" s="263" t="s">
        <v>4120</v>
      </c>
      <c r="O944" s="263" t="s">
        <v>4120</v>
      </c>
      <c r="P944" s="263" t="s">
        <v>4120</v>
      </c>
      <c r="Q944" s="263" t="s">
        <v>4120</v>
      </c>
      <c r="R944" s="263" t="s">
        <v>4120</v>
      </c>
      <c r="S944" s="263" t="s">
        <v>4120</v>
      </c>
      <c r="T944" s="263" t="s">
        <v>4120</v>
      </c>
      <c r="U944" s="263" t="s">
        <v>4120</v>
      </c>
      <c r="V944" s="263" t="s">
        <v>4120</v>
      </c>
      <c r="W944" s="263" t="s">
        <v>4120</v>
      </c>
      <c r="X944" s="263" t="s">
        <v>4120</v>
      </c>
      <c r="Y944" s="263" t="s">
        <v>4120</v>
      </c>
      <c r="Z944" s="263" t="s">
        <v>4120</v>
      </c>
      <c r="AA944" s="263" t="s">
        <v>4120</v>
      </c>
    </row>
    <row r="945" spans="1:27" x14ac:dyDescent="0.3">
      <c r="A945" s="263">
        <v>524314</v>
      </c>
      <c r="B945" s="268" t="s">
        <v>918</v>
      </c>
      <c r="C945" s="263" t="s">
        <v>4120</v>
      </c>
      <c r="D945" s="263" t="s">
        <v>4120</v>
      </c>
      <c r="E945" s="263" t="s">
        <v>4120</v>
      </c>
      <c r="F945" s="263" t="s">
        <v>4120</v>
      </c>
      <c r="G945" s="263" t="s">
        <v>4120</v>
      </c>
      <c r="H945" s="263" t="s">
        <v>4120</v>
      </c>
      <c r="I945" s="263" t="s">
        <v>4120</v>
      </c>
      <c r="J945" s="263" t="s">
        <v>4120</v>
      </c>
      <c r="K945" s="263" t="s">
        <v>4120</v>
      </c>
      <c r="L945" s="263" t="s">
        <v>4120</v>
      </c>
      <c r="M945" s="263" t="s">
        <v>4120</v>
      </c>
      <c r="N945" s="263" t="s">
        <v>4120</v>
      </c>
      <c r="O945" s="263" t="s">
        <v>4120</v>
      </c>
      <c r="P945" s="263" t="s">
        <v>4120</v>
      </c>
      <c r="Q945" s="263" t="s">
        <v>4120</v>
      </c>
      <c r="R945" s="263" t="s">
        <v>4120</v>
      </c>
      <c r="S945" s="263" t="s">
        <v>4120</v>
      </c>
      <c r="T945" s="263" t="s">
        <v>4120</v>
      </c>
      <c r="U945" s="263" t="s">
        <v>4120</v>
      </c>
      <c r="V945" s="263" t="s">
        <v>4120</v>
      </c>
      <c r="W945" s="263" t="s">
        <v>4120</v>
      </c>
      <c r="X945" s="263" t="s">
        <v>4120</v>
      </c>
      <c r="Y945" s="263" t="s">
        <v>4120</v>
      </c>
      <c r="Z945" s="263" t="s">
        <v>4120</v>
      </c>
      <c r="AA945" s="263" t="s">
        <v>4120</v>
      </c>
    </row>
    <row r="946" spans="1:27" x14ac:dyDescent="0.3">
      <c r="A946" s="263">
        <v>524317</v>
      </c>
      <c r="B946" s="268" t="s">
        <v>918</v>
      </c>
      <c r="C946" s="263" t="s">
        <v>4120</v>
      </c>
      <c r="D946" s="263" t="s">
        <v>4120</v>
      </c>
      <c r="E946" s="263" t="s">
        <v>4120</v>
      </c>
      <c r="F946" s="263" t="s">
        <v>4120</v>
      </c>
      <c r="G946" s="263" t="s">
        <v>4120</v>
      </c>
      <c r="H946" s="263" t="s">
        <v>4120</v>
      </c>
      <c r="I946" s="263" t="s">
        <v>4120</v>
      </c>
      <c r="J946" s="263" t="s">
        <v>4120</v>
      </c>
      <c r="K946" s="263" t="s">
        <v>4120</v>
      </c>
      <c r="L946" s="263" t="s">
        <v>4120</v>
      </c>
      <c r="M946" s="263" t="s">
        <v>4120</v>
      </c>
      <c r="N946" s="263" t="s">
        <v>4120</v>
      </c>
      <c r="O946" s="263" t="s">
        <v>4120</v>
      </c>
      <c r="P946" s="263" t="s">
        <v>4120</v>
      </c>
      <c r="Q946" s="263" t="s">
        <v>4120</v>
      </c>
      <c r="R946" s="263" t="s">
        <v>4120</v>
      </c>
      <c r="S946" s="263" t="s">
        <v>4120</v>
      </c>
      <c r="T946" s="263" t="s">
        <v>4120</v>
      </c>
      <c r="U946" s="263" t="s">
        <v>4120</v>
      </c>
      <c r="V946" s="263" t="s">
        <v>4120</v>
      </c>
      <c r="W946" s="263" t="s">
        <v>4120</v>
      </c>
      <c r="X946" s="263" t="s">
        <v>4120</v>
      </c>
      <c r="Y946" s="263" t="s">
        <v>4120</v>
      </c>
      <c r="Z946" s="263" t="s">
        <v>4120</v>
      </c>
      <c r="AA946" s="263" t="s">
        <v>4120</v>
      </c>
    </row>
    <row r="947" spans="1:27" x14ac:dyDescent="0.3">
      <c r="A947" s="263">
        <v>524318</v>
      </c>
      <c r="B947" s="268" t="s">
        <v>918</v>
      </c>
      <c r="C947" s="263" t="s">
        <v>4120</v>
      </c>
      <c r="D947" s="263" t="s">
        <v>4120</v>
      </c>
      <c r="E947" s="263" t="s">
        <v>4120</v>
      </c>
      <c r="F947" s="263" t="s">
        <v>4120</v>
      </c>
      <c r="G947" s="263" t="s">
        <v>4120</v>
      </c>
      <c r="H947" s="263" t="s">
        <v>4120</v>
      </c>
      <c r="I947" s="263" t="s">
        <v>4120</v>
      </c>
      <c r="J947" s="263" t="s">
        <v>4120</v>
      </c>
      <c r="K947" s="263" t="s">
        <v>4120</v>
      </c>
      <c r="L947" s="263" t="s">
        <v>4120</v>
      </c>
      <c r="M947" s="263" t="s">
        <v>4120</v>
      </c>
      <c r="N947" s="263" t="s">
        <v>4120</v>
      </c>
      <c r="O947" s="263" t="s">
        <v>4120</v>
      </c>
      <c r="P947" s="263" t="s">
        <v>4120</v>
      </c>
      <c r="Q947" s="263" t="s">
        <v>4120</v>
      </c>
      <c r="R947" s="263" t="s">
        <v>4120</v>
      </c>
      <c r="S947" s="263" t="s">
        <v>4120</v>
      </c>
      <c r="T947" s="263" t="s">
        <v>4120</v>
      </c>
      <c r="U947" s="263" t="s">
        <v>4120</v>
      </c>
      <c r="V947" s="263" t="s">
        <v>4120</v>
      </c>
      <c r="W947" s="263" t="s">
        <v>4120</v>
      </c>
      <c r="X947" s="263" t="s">
        <v>4120</v>
      </c>
      <c r="Y947" s="263" t="s">
        <v>4120</v>
      </c>
      <c r="Z947" s="263" t="s">
        <v>4120</v>
      </c>
      <c r="AA947" s="263" t="s">
        <v>4120</v>
      </c>
    </row>
    <row r="948" spans="1:27" x14ac:dyDescent="0.3">
      <c r="A948" s="263">
        <v>524324</v>
      </c>
      <c r="B948" s="268" t="s">
        <v>918</v>
      </c>
      <c r="C948" s="263" t="s">
        <v>4120</v>
      </c>
      <c r="D948" s="263" t="s">
        <v>4120</v>
      </c>
      <c r="E948" s="263" t="s">
        <v>4120</v>
      </c>
      <c r="F948" s="263" t="s">
        <v>4120</v>
      </c>
      <c r="G948" s="263" t="s">
        <v>4120</v>
      </c>
      <c r="H948" s="263" t="s">
        <v>4120</v>
      </c>
      <c r="I948" s="263" t="s">
        <v>4120</v>
      </c>
      <c r="J948" s="263" t="s">
        <v>4120</v>
      </c>
      <c r="K948" s="263" t="s">
        <v>4120</v>
      </c>
      <c r="L948" s="263" t="s">
        <v>4120</v>
      </c>
      <c r="M948" s="263" t="s">
        <v>4120</v>
      </c>
      <c r="N948" s="263" t="s">
        <v>4120</v>
      </c>
      <c r="O948" s="263" t="s">
        <v>4120</v>
      </c>
      <c r="P948" s="263" t="s">
        <v>4120</v>
      </c>
      <c r="Q948" s="263" t="s">
        <v>4120</v>
      </c>
      <c r="R948" s="263" t="s">
        <v>4120</v>
      </c>
      <c r="S948" s="263" t="s">
        <v>4120</v>
      </c>
      <c r="T948" s="263" t="s">
        <v>4120</v>
      </c>
      <c r="U948" s="263" t="s">
        <v>4120</v>
      </c>
      <c r="V948" s="263" t="s">
        <v>4120</v>
      </c>
      <c r="W948" s="263" t="s">
        <v>4120</v>
      </c>
      <c r="X948" s="263" t="s">
        <v>4120</v>
      </c>
      <c r="Y948" s="263" t="s">
        <v>4120</v>
      </c>
      <c r="Z948" s="263" t="s">
        <v>4120</v>
      </c>
      <c r="AA948" s="263" t="s">
        <v>4120</v>
      </c>
    </row>
    <row r="949" spans="1:27" x14ac:dyDescent="0.3">
      <c r="A949" s="263">
        <v>524326</v>
      </c>
      <c r="B949" s="268" t="s">
        <v>918</v>
      </c>
      <c r="C949" s="263" t="s">
        <v>4120</v>
      </c>
      <c r="D949" s="263" t="s">
        <v>4120</v>
      </c>
      <c r="E949" s="263" t="s">
        <v>4120</v>
      </c>
      <c r="F949" s="263" t="s">
        <v>4120</v>
      </c>
      <c r="G949" s="263" t="s">
        <v>4120</v>
      </c>
      <c r="H949" s="263" t="s">
        <v>4120</v>
      </c>
      <c r="I949" s="263" t="s">
        <v>4120</v>
      </c>
      <c r="J949" s="263" t="s">
        <v>4120</v>
      </c>
      <c r="K949" s="263" t="s">
        <v>4120</v>
      </c>
      <c r="L949" s="263" t="s">
        <v>4120</v>
      </c>
      <c r="M949" s="263" t="s">
        <v>4120</v>
      </c>
      <c r="N949" s="263" t="s">
        <v>4120</v>
      </c>
      <c r="O949" s="263" t="s">
        <v>4120</v>
      </c>
      <c r="P949" s="263" t="s">
        <v>4120</v>
      </c>
      <c r="Q949" s="263" t="s">
        <v>4120</v>
      </c>
      <c r="R949" s="263" t="s">
        <v>4120</v>
      </c>
      <c r="S949" s="263" t="s">
        <v>4120</v>
      </c>
      <c r="T949" s="263" t="s">
        <v>4120</v>
      </c>
      <c r="U949" s="263" t="s">
        <v>4120</v>
      </c>
      <c r="V949" s="263" t="s">
        <v>4120</v>
      </c>
      <c r="W949" s="263" t="s">
        <v>4120</v>
      </c>
      <c r="X949" s="263" t="s">
        <v>4120</v>
      </c>
      <c r="Y949" s="263" t="s">
        <v>4120</v>
      </c>
      <c r="Z949" s="263" t="s">
        <v>4120</v>
      </c>
      <c r="AA949" s="263" t="s">
        <v>4120</v>
      </c>
    </row>
    <row r="950" spans="1:27" x14ac:dyDescent="0.3">
      <c r="A950" s="263">
        <v>524335</v>
      </c>
      <c r="B950" s="268" t="s">
        <v>918</v>
      </c>
      <c r="C950" s="263" t="s">
        <v>4120</v>
      </c>
      <c r="D950" s="263" t="s">
        <v>4120</v>
      </c>
      <c r="E950" s="263" t="s">
        <v>4120</v>
      </c>
      <c r="F950" s="263" t="s">
        <v>4120</v>
      </c>
      <c r="G950" s="263" t="s">
        <v>4120</v>
      </c>
      <c r="H950" s="263" t="s">
        <v>4120</v>
      </c>
      <c r="I950" s="263" t="s">
        <v>4120</v>
      </c>
      <c r="J950" s="263" t="s">
        <v>4120</v>
      </c>
      <c r="K950" s="263" t="s">
        <v>4120</v>
      </c>
      <c r="L950" s="263" t="s">
        <v>4120</v>
      </c>
      <c r="M950" s="263" t="s">
        <v>4120</v>
      </c>
      <c r="N950" s="263" t="s">
        <v>4120</v>
      </c>
      <c r="O950" s="263" t="s">
        <v>4120</v>
      </c>
      <c r="P950" s="263" t="s">
        <v>4120</v>
      </c>
      <c r="Q950" s="263" t="s">
        <v>4120</v>
      </c>
      <c r="R950" s="263" t="s">
        <v>4120</v>
      </c>
      <c r="S950" s="263" t="s">
        <v>4120</v>
      </c>
      <c r="T950" s="263" t="s">
        <v>4120</v>
      </c>
      <c r="U950" s="263" t="s">
        <v>4120</v>
      </c>
      <c r="V950" s="263" t="s">
        <v>4120</v>
      </c>
      <c r="W950" s="263" t="s">
        <v>4120</v>
      </c>
      <c r="X950" s="263" t="s">
        <v>4120</v>
      </c>
      <c r="Y950" s="263" t="s">
        <v>4120</v>
      </c>
      <c r="Z950" s="263" t="s">
        <v>4120</v>
      </c>
      <c r="AA950" s="263" t="s">
        <v>4120</v>
      </c>
    </row>
    <row r="951" spans="1:27" x14ac:dyDescent="0.3">
      <c r="A951" s="263">
        <v>524337</v>
      </c>
      <c r="B951" s="268" t="s">
        <v>918</v>
      </c>
      <c r="C951" s="263" t="s">
        <v>4120</v>
      </c>
      <c r="D951" s="263" t="s">
        <v>4120</v>
      </c>
      <c r="E951" s="263" t="s">
        <v>4120</v>
      </c>
      <c r="F951" s="263" t="s">
        <v>4120</v>
      </c>
      <c r="G951" s="263" t="s">
        <v>4120</v>
      </c>
      <c r="H951" s="263" t="s">
        <v>4120</v>
      </c>
      <c r="I951" s="263" t="s">
        <v>4120</v>
      </c>
      <c r="J951" s="263" t="s">
        <v>4120</v>
      </c>
      <c r="K951" s="263" t="s">
        <v>4120</v>
      </c>
      <c r="L951" s="263" t="s">
        <v>4120</v>
      </c>
      <c r="M951" s="263" t="s">
        <v>4120</v>
      </c>
      <c r="N951" s="263" t="s">
        <v>4120</v>
      </c>
      <c r="O951" s="263" t="s">
        <v>4120</v>
      </c>
      <c r="P951" s="263" t="s">
        <v>4120</v>
      </c>
      <c r="Q951" s="263" t="s">
        <v>4120</v>
      </c>
      <c r="R951" s="263" t="s">
        <v>4120</v>
      </c>
      <c r="S951" s="263" t="s">
        <v>4120</v>
      </c>
      <c r="T951" s="263" t="s">
        <v>4120</v>
      </c>
      <c r="U951" s="263" t="s">
        <v>4120</v>
      </c>
      <c r="V951" s="263" t="s">
        <v>4120</v>
      </c>
      <c r="W951" s="263" t="s">
        <v>4120</v>
      </c>
      <c r="X951" s="263" t="s">
        <v>4120</v>
      </c>
      <c r="Y951" s="263" t="s">
        <v>4120</v>
      </c>
      <c r="Z951" s="263" t="s">
        <v>4120</v>
      </c>
      <c r="AA951" s="263" t="s">
        <v>4120</v>
      </c>
    </row>
    <row r="952" spans="1:27" x14ac:dyDescent="0.3">
      <c r="A952" s="263">
        <v>524342</v>
      </c>
      <c r="B952" s="268" t="s">
        <v>918</v>
      </c>
      <c r="C952" s="263" t="s">
        <v>4120</v>
      </c>
      <c r="D952" s="263" t="s">
        <v>4120</v>
      </c>
      <c r="E952" s="263" t="s">
        <v>4120</v>
      </c>
      <c r="F952" s="263" t="s">
        <v>4120</v>
      </c>
      <c r="G952" s="263" t="s">
        <v>4120</v>
      </c>
      <c r="H952" s="263" t="s">
        <v>4120</v>
      </c>
      <c r="I952" s="263" t="s">
        <v>4120</v>
      </c>
      <c r="J952" s="263" t="s">
        <v>4120</v>
      </c>
      <c r="K952" s="263" t="s">
        <v>4120</v>
      </c>
      <c r="L952" s="263" t="s">
        <v>4120</v>
      </c>
      <c r="M952" s="263" t="s">
        <v>4120</v>
      </c>
      <c r="N952" s="263" t="s">
        <v>4120</v>
      </c>
      <c r="O952" s="263" t="s">
        <v>4120</v>
      </c>
      <c r="P952" s="263" t="s">
        <v>4120</v>
      </c>
      <c r="Q952" s="263" t="s">
        <v>4120</v>
      </c>
      <c r="R952" s="263" t="s">
        <v>4120</v>
      </c>
      <c r="S952" s="263" t="s">
        <v>4120</v>
      </c>
      <c r="T952" s="263" t="s">
        <v>4120</v>
      </c>
      <c r="U952" s="263" t="s">
        <v>4120</v>
      </c>
      <c r="V952" s="263" t="s">
        <v>4120</v>
      </c>
      <c r="W952" s="263" t="s">
        <v>4120</v>
      </c>
      <c r="X952" s="263" t="s">
        <v>4120</v>
      </c>
      <c r="Y952" s="263" t="s">
        <v>4120</v>
      </c>
      <c r="Z952" s="263" t="s">
        <v>4120</v>
      </c>
      <c r="AA952" s="263" t="s">
        <v>4120</v>
      </c>
    </row>
    <row r="953" spans="1:27" x14ac:dyDescent="0.3">
      <c r="A953" s="263">
        <v>524343</v>
      </c>
      <c r="B953" s="268" t="s">
        <v>918</v>
      </c>
      <c r="C953" s="263" t="s">
        <v>4120</v>
      </c>
      <c r="D953" s="263" t="s">
        <v>4120</v>
      </c>
      <c r="E953" s="263" t="s">
        <v>4120</v>
      </c>
      <c r="F953" s="263" t="s">
        <v>4120</v>
      </c>
      <c r="G953" s="263" t="s">
        <v>4120</v>
      </c>
      <c r="H953" s="263" t="s">
        <v>4120</v>
      </c>
      <c r="I953" s="263" t="s">
        <v>4120</v>
      </c>
      <c r="J953" s="263" t="s">
        <v>4120</v>
      </c>
      <c r="K953" s="263" t="s">
        <v>4120</v>
      </c>
      <c r="L953" s="263" t="s">
        <v>4120</v>
      </c>
      <c r="M953" s="263" t="s">
        <v>4120</v>
      </c>
      <c r="N953" s="263" t="s">
        <v>4120</v>
      </c>
      <c r="O953" s="263" t="s">
        <v>4120</v>
      </c>
      <c r="P953" s="263" t="s">
        <v>4120</v>
      </c>
      <c r="Q953" s="263" t="s">
        <v>4120</v>
      </c>
      <c r="R953" s="263" t="s">
        <v>4120</v>
      </c>
      <c r="S953" s="263" t="s">
        <v>4120</v>
      </c>
      <c r="T953" s="263" t="s">
        <v>4120</v>
      </c>
      <c r="U953" s="263" t="s">
        <v>4120</v>
      </c>
      <c r="V953" s="263" t="s">
        <v>4120</v>
      </c>
      <c r="W953" s="263" t="s">
        <v>4120</v>
      </c>
      <c r="X953" s="263" t="s">
        <v>4120</v>
      </c>
      <c r="Y953" s="263" t="s">
        <v>4120</v>
      </c>
      <c r="Z953" s="263" t="s">
        <v>4120</v>
      </c>
      <c r="AA953" s="263" t="s">
        <v>4120</v>
      </c>
    </row>
    <row r="954" spans="1:27" x14ac:dyDescent="0.3">
      <c r="A954" s="263">
        <v>524347</v>
      </c>
      <c r="B954" s="268" t="s">
        <v>918</v>
      </c>
      <c r="C954" s="263" t="s">
        <v>4120</v>
      </c>
      <c r="D954" s="263" t="s">
        <v>4120</v>
      </c>
      <c r="E954" s="263" t="s">
        <v>4120</v>
      </c>
      <c r="F954" s="263" t="s">
        <v>4120</v>
      </c>
      <c r="G954" s="263" t="s">
        <v>4120</v>
      </c>
      <c r="H954" s="263" t="s">
        <v>4120</v>
      </c>
      <c r="I954" s="263" t="s">
        <v>4120</v>
      </c>
      <c r="J954" s="263" t="s">
        <v>4120</v>
      </c>
      <c r="K954" s="263" t="s">
        <v>4120</v>
      </c>
      <c r="L954" s="263" t="s">
        <v>4120</v>
      </c>
      <c r="M954" s="263" t="s">
        <v>4120</v>
      </c>
      <c r="N954" s="263" t="s">
        <v>4120</v>
      </c>
      <c r="O954" s="263" t="s">
        <v>4120</v>
      </c>
      <c r="P954" s="263" t="s">
        <v>4120</v>
      </c>
      <c r="Q954" s="263" t="s">
        <v>4120</v>
      </c>
      <c r="R954" s="263" t="s">
        <v>4120</v>
      </c>
      <c r="S954" s="263" t="s">
        <v>4120</v>
      </c>
      <c r="T954" s="263" t="s">
        <v>4120</v>
      </c>
      <c r="U954" s="263" t="s">
        <v>4120</v>
      </c>
      <c r="V954" s="263" t="s">
        <v>4120</v>
      </c>
      <c r="W954" s="263" t="s">
        <v>4120</v>
      </c>
      <c r="X954" s="263" t="s">
        <v>4120</v>
      </c>
      <c r="Y954" s="263" t="s">
        <v>4120</v>
      </c>
      <c r="Z954" s="263" t="s">
        <v>4120</v>
      </c>
      <c r="AA954" s="263" t="s">
        <v>4120</v>
      </c>
    </row>
    <row r="955" spans="1:27" x14ac:dyDescent="0.3">
      <c r="A955" s="263">
        <v>524349</v>
      </c>
      <c r="B955" s="268" t="s">
        <v>918</v>
      </c>
      <c r="C955" s="263" t="s">
        <v>4120</v>
      </c>
      <c r="D955" s="263" t="s">
        <v>4120</v>
      </c>
      <c r="E955" s="263" t="s">
        <v>4120</v>
      </c>
      <c r="F955" s="263" t="s">
        <v>4120</v>
      </c>
      <c r="G955" s="263" t="s">
        <v>4120</v>
      </c>
      <c r="H955" s="263" t="s">
        <v>4120</v>
      </c>
      <c r="I955" s="263" t="s">
        <v>4120</v>
      </c>
      <c r="J955" s="263" t="s">
        <v>4120</v>
      </c>
      <c r="K955" s="263" t="s">
        <v>4120</v>
      </c>
      <c r="L955" s="263" t="s">
        <v>4120</v>
      </c>
      <c r="M955" s="263" t="s">
        <v>4120</v>
      </c>
      <c r="N955" s="263" t="s">
        <v>4120</v>
      </c>
      <c r="O955" s="263" t="s">
        <v>4120</v>
      </c>
      <c r="P955" s="263" t="s">
        <v>4120</v>
      </c>
      <c r="Q955" s="263" t="s">
        <v>4120</v>
      </c>
      <c r="R955" s="263" t="s">
        <v>4120</v>
      </c>
      <c r="S955" s="263" t="s">
        <v>4120</v>
      </c>
      <c r="T955" s="263" t="s">
        <v>4120</v>
      </c>
      <c r="U955" s="263" t="s">
        <v>4120</v>
      </c>
      <c r="V955" s="263" t="s">
        <v>4120</v>
      </c>
      <c r="W955" s="263" t="s">
        <v>4120</v>
      </c>
      <c r="X955" s="263" t="s">
        <v>4120</v>
      </c>
      <c r="Y955" s="263" t="s">
        <v>4120</v>
      </c>
      <c r="Z955" s="263" t="s">
        <v>4120</v>
      </c>
      <c r="AA955" s="263" t="s">
        <v>4120</v>
      </c>
    </row>
    <row r="956" spans="1:27" x14ac:dyDescent="0.3">
      <c r="A956" s="263">
        <v>524350</v>
      </c>
      <c r="B956" s="268" t="s">
        <v>918</v>
      </c>
      <c r="C956" s="263" t="s">
        <v>4120</v>
      </c>
      <c r="D956" s="263" t="s">
        <v>4120</v>
      </c>
      <c r="E956" s="263" t="s">
        <v>4120</v>
      </c>
      <c r="F956" s="263" t="s">
        <v>4120</v>
      </c>
      <c r="G956" s="263" t="s">
        <v>4120</v>
      </c>
      <c r="H956" s="263" t="s">
        <v>4120</v>
      </c>
      <c r="I956" s="263" t="s">
        <v>4120</v>
      </c>
      <c r="J956" s="263" t="s">
        <v>4120</v>
      </c>
      <c r="K956" s="263" t="s">
        <v>4120</v>
      </c>
      <c r="L956" s="263" t="s">
        <v>4120</v>
      </c>
      <c r="M956" s="263" t="s">
        <v>4120</v>
      </c>
      <c r="N956" s="263" t="s">
        <v>4120</v>
      </c>
      <c r="O956" s="263" t="s">
        <v>4120</v>
      </c>
      <c r="P956" s="263" t="s">
        <v>4120</v>
      </c>
      <c r="Q956" s="263" t="s">
        <v>4120</v>
      </c>
      <c r="R956" s="263" t="s">
        <v>4120</v>
      </c>
      <c r="S956" s="263" t="s">
        <v>4120</v>
      </c>
      <c r="T956" s="263" t="s">
        <v>4120</v>
      </c>
      <c r="U956" s="263" t="s">
        <v>4120</v>
      </c>
      <c r="V956" s="263" t="s">
        <v>4120</v>
      </c>
      <c r="W956" s="263" t="s">
        <v>4120</v>
      </c>
      <c r="X956" s="263" t="s">
        <v>4120</v>
      </c>
      <c r="Y956" s="263" t="s">
        <v>4120</v>
      </c>
      <c r="Z956" s="263" t="s">
        <v>4120</v>
      </c>
      <c r="AA956" s="263" t="s">
        <v>4120</v>
      </c>
    </row>
    <row r="957" spans="1:27" x14ac:dyDescent="0.3">
      <c r="A957" s="263">
        <v>524352</v>
      </c>
      <c r="B957" s="268" t="s">
        <v>918</v>
      </c>
      <c r="C957" s="263" t="s">
        <v>4120</v>
      </c>
      <c r="D957" s="263" t="s">
        <v>4120</v>
      </c>
      <c r="E957" s="263" t="s">
        <v>4120</v>
      </c>
      <c r="F957" s="263" t="s">
        <v>4120</v>
      </c>
      <c r="G957" s="263" t="s">
        <v>4120</v>
      </c>
      <c r="H957" s="263" t="s">
        <v>4120</v>
      </c>
      <c r="I957" s="263" t="s">
        <v>4120</v>
      </c>
      <c r="J957" s="263" t="s">
        <v>4120</v>
      </c>
      <c r="K957" s="263" t="s">
        <v>4120</v>
      </c>
      <c r="L957" s="263" t="s">
        <v>4120</v>
      </c>
      <c r="M957" s="263" t="s">
        <v>4120</v>
      </c>
      <c r="N957" s="263" t="s">
        <v>4120</v>
      </c>
      <c r="O957" s="263" t="s">
        <v>4120</v>
      </c>
      <c r="P957" s="263" t="s">
        <v>4120</v>
      </c>
      <c r="Q957" s="263" t="s">
        <v>4120</v>
      </c>
      <c r="R957" s="263" t="s">
        <v>4120</v>
      </c>
      <c r="S957" s="263" t="s">
        <v>4120</v>
      </c>
      <c r="T957" s="263" t="s">
        <v>4120</v>
      </c>
      <c r="U957" s="263" t="s">
        <v>4120</v>
      </c>
      <c r="V957" s="263" t="s">
        <v>4120</v>
      </c>
      <c r="W957" s="263" t="s">
        <v>4120</v>
      </c>
      <c r="X957" s="263" t="s">
        <v>4120</v>
      </c>
      <c r="Y957" s="263" t="s">
        <v>4120</v>
      </c>
      <c r="Z957" s="263" t="s">
        <v>4120</v>
      </c>
      <c r="AA957" s="263" t="s">
        <v>4120</v>
      </c>
    </row>
    <row r="958" spans="1:27" x14ac:dyDescent="0.3">
      <c r="A958" s="263">
        <v>524359</v>
      </c>
      <c r="B958" s="268" t="s">
        <v>918</v>
      </c>
      <c r="C958" s="263" t="s">
        <v>4120</v>
      </c>
      <c r="D958" s="263" t="s">
        <v>4120</v>
      </c>
      <c r="E958" s="263" t="s">
        <v>4120</v>
      </c>
      <c r="F958" s="263" t="s">
        <v>4120</v>
      </c>
      <c r="G958" s="263" t="s">
        <v>4120</v>
      </c>
      <c r="H958" s="263" t="s">
        <v>4120</v>
      </c>
      <c r="I958" s="263" t="s">
        <v>4120</v>
      </c>
      <c r="J958" s="263" t="s">
        <v>4120</v>
      </c>
      <c r="K958" s="263" t="s">
        <v>4120</v>
      </c>
      <c r="L958" s="263" t="s">
        <v>4120</v>
      </c>
      <c r="M958" s="263" t="s">
        <v>4120</v>
      </c>
      <c r="N958" s="263" t="s">
        <v>4120</v>
      </c>
      <c r="O958" s="263" t="s">
        <v>4120</v>
      </c>
      <c r="P958" s="263" t="s">
        <v>4120</v>
      </c>
      <c r="Q958" s="263" t="s">
        <v>4120</v>
      </c>
      <c r="R958" s="263" t="s">
        <v>4120</v>
      </c>
      <c r="S958" s="263" t="s">
        <v>4120</v>
      </c>
      <c r="T958" s="263" t="s">
        <v>4120</v>
      </c>
      <c r="U958" s="263" t="s">
        <v>4120</v>
      </c>
      <c r="V958" s="263" t="s">
        <v>4120</v>
      </c>
      <c r="W958" s="263" t="s">
        <v>4120</v>
      </c>
      <c r="X958" s="263" t="s">
        <v>4120</v>
      </c>
      <c r="Y958" s="263" t="s">
        <v>4120</v>
      </c>
      <c r="Z958" s="263" t="s">
        <v>4120</v>
      </c>
      <c r="AA958" s="263" t="s">
        <v>4120</v>
      </c>
    </row>
    <row r="959" spans="1:27" x14ac:dyDescent="0.3">
      <c r="A959" s="263">
        <v>524363</v>
      </c>
      <c r="B959" s="268" t="s">
        <v>918</v>
      </c>
      <c r="C959" s="263" t="s">
        <v>4120</v>
      </c>
      <c r="D959" s="263" t="s">
        <v>4120</v>
      </c>
      <c r="E959" s="263" t="s">
        <v>4120</v>
      </c>
      <c r="F959" s="263" t="s">
        <v>4120</v>
      </c>
      <c r="G959" s="263" t="s">
        <v>4120</v>
      </c>
      <c r="H959" s="263" t="s">
        <v>4120</v>
      </c>
      <c r="I959" s="263" t="s">
        <v>4120</v>
      </c>
      <c r="J959" s="263" t="s">
        <v>4120</v>
      </c>
      <c r="K959" s="263" t="s">
        <v>4120</v>
      </c>
      <c r="L959" s="263" t="s">
        <v>4120</v>
      </c>
      <c r="M959" s="263" t="s">
        <v>4120</v>
      </c>
      <c r="N959" s="263" t="s">
        <v>4120</v>
      </c>
      <c r="O959" s="263" t="s">
        <v>4120</v>
      </c>
      <c r="P959" s="263" t="s">
        <v>4120</v>
      </c>
      <c r="Q959" s="263" t="s">
        <v>4120</v>
      </c>
      <c r="R959" s="263" t="s">
        <v>4120</v>
      </c>
      <c r="S959" s="263" t="s">
        <v>4120</v>
      </c>
      <c r="T959" s="263" t="s">
        <v>4120</v>
      </c>
      <c r="U959" s="263" t="s">
        <v>4120</v>
      </c>
      <c r="V959" s="263" t="s">
        <v>4120</v>
      </c>
      <c r="W959" s="263" t="s">
        <v>4120</v>
      </c>
      <c r="X959" s="263" t="s">
        <v>4120</v>
      </c>
      <c r="Y959" s="263" t="s">
        <v>4120</v>
      </c>
      <c r="Z959" s="263" t="s">
        <v>4120</v>
      </c>
      <c r="AA959" s="263" t="s">
        <v>4120</v>
      </c>
    </row>
    <row r="960" spans="1:27" x14ac:dyDescent="0.3">
      <c r="A960" s="263">
        <v>524364</v>
      </c>
      <c r="B960" s="268" t="s">
        <v>918</v>
      </c>
      <c r="C960" s="263" t="s">
        <v>4120</v>
      </c>
      <c r="D960" s="263" t="s">
        <v>4120</v>
      </c>
      <c r="E960" s="263" t="s">
        <v>4120</v>
      </c>
      <c r="F960" s="263" t="s">
        <v>4120</v>
      </c>
      <c r="G960" s="263" t="s">
        <v>4120</v>
      </c>
      <c r="H960" s="263" t="s">
        <v>4120</v>
      </c>
      <c r="I960" s="263" t="s">
        <v>4120</v>
      </c>
      <c r="J960" s="263" t="s">
        <v>4120</v>
      </c>
      <c r="K960" s="263" t="s">
        <v>4120</v>
      </c>
      <c r="L960" s="263" t="s">
        <v>4120</v>
      </c>
      <c r="M960" s="263" t="s">
        <v>4120</v>
      </c>
      <c r="N960" s="263" t="s">
        <v>4120</v>
      </c>
      <c r="O960" s="263" t="s">
        <v>4120</v>
      </c>
      <c r="P960" s="263" t="s">
        <v>4120</v>
      </c>
      <c r="Q960" s="263" t="s">
        <v>4120</v>
      </c>
      <c r="R960" s="263" t="s">
        <v>4120</v>
      </c>
      <c r="S960" s="263" t="s">
        <v>4120</v>
      </c>
      <c r="T960" s="263" t="s">
        <v>4120</v>
      </c>
      <c r="U960" s="263" t="s">
        <v>4120</v>
      </c>
      <c r="V960" s="263" t="s">
        <v>4120</v>
      </c>
      <c r="W960" s="263" t="s">
        <v>4120</v>
      </c>
      <c r="X960" s="263" t="s">
        <v>4120</v>
      </c>
      <c r="Y960" s="263" t="s">
        <v>4120</v>
      </c>
      <c r="Z960" s="263" t="s">
        <v>4120</v>
      </c>
      <c r="AA960" s="263" t="s">
        <v>4120</v>
      </c>
    </row>
    <row r="961" spans="1:27" x14ac:dyDescent="0.3">
      <c r="A961" s="263">
        <v>524365</v>
      </c>
      <c r="B961" s="268" t="s">
        <v>918</v>
      </c>
      <c r="C961" s="263" t="s">
        <v>4120</v>
      </c>
      <c r="D961" s="263" t="s">
        <v>4120</v>
      </c>
      <c r="E961" s="263" t="s">
        <v>4120</v>
      </c>
      <c r="F961" s="263" t="s">
        <v>4120</v>
      </c>
      <c r="G961" s="263" t="s">
        <v>4120</v>
      </c>
      <c r="H961" s="263" t="s">
        <v>4120</v>
      </c>
      <c r="I961" s="263" t="s">
        <v>4120</v>
      </c>
      <c r="J961" s="263" t="s">
        <v>4120</v>
      </c>
      <c r="K961" s="263" t="s">
        <v>4120</v>
      </c>
      <c r="L961" s="263" t="s">
        <v>4120</v>
      </c>
      <c r="M961" s="263" t="s">
        <v>4120</v>
      </c>
      <c r="N961" s="263" t="s">
        <v>4120</v>
      </c>
      <c r="O961" s="263" t="s">
        <v>4120</v>
      </c>
      <c r="P961" s="263" t="s">
        <v>4120</v>
      </c>
      <c r="Q961" s="263" t="s">
        <v>4120</v>
      </c>
      <c r="R961" s="263" t="s">
        <v>4120</v>
      </c>
      <c r="S961" s="263" t="s">
        <v>4120</v>
      </c>
      <c r="T961" s="263" t="s">
        <v>4120</v>
      </c>
      <c r="U961" s="263" t="s">
        <v>4120</v>
      </c>
      <c r="V961" s="263" t="s">
        <v>4120</v>
      </c>
      <c r="W961" s="263" t="s">
        <v>4120</v>
      </c>
      <c r="X961" s="263" t="s">
        <v>4120</v>
      </c>
      <c r="Y961" s="263" t="s">
        <v>4120</v>
      </c>
      <c r="Z961" s="263" t="s">
        <v>4120</v>
      </c>
      <c r="AA961" s="263" t="s">
        <v>4120</v>
      </c>
    </row>
    <row r="962" spans="1:27" x14ac:dyDescent="0.3">
      <c r="A962" s="263">
        <v>524367</v>
      </c>
      <c r="B962" s="268" t="s">
        <v>918</v>
      </c>
      <c r="C962" s="263" t="s">
        <v>4120</v>
      </c>
      <c r="D962" s="263" t="s">
        <v>4120</v>
      </c>
      <c r="E962" s="263" t="s">
        <v>4120</v>
      </c>
      <c r="F962" s="263" t="s">
        <v>4120</v>
      </c>
      <c r="G962" s="263" t="s">
        <v>4120</v>
      </c>
      <c r="H962" s="263" t="s">
        <v>4120</v>
      </c>
      <c r="I962" s="263" t="s">
        <v>4120</v>
      </c>
      <c r="J962" s="263" t="s">
        <v>4120</v>
      </c>
      <c r="K962" s="263" t="s">
        <v>4120</v>
      </c>
      <c r="L962" s="263" t="s">
        <v>4120</v>
      </c>
      <c r="M962" s="263" t="s">
        <v>4120</v>
      </c>
      <c r="N962" s="263" t="s">
        <v>4120</v>
      </c>
      <c r="O962" s="263" t="s">
        <v>4120</v>
      </c>
      <c r="P962" s="263" t="s">
        <v>4120</v>
      </c>
      <c r="Q962" s="263" t="s">
        <v>4120</v>
      </c>
      <c r="R962" s="263" t="s">
        <v>4120</v>
      </c>
      <c r="S962" s="263" t="s">
        <v>4120</v>
      </c>
      <c r="T962" s="263" t="s">
        <v>4120</v>
      </c>
      <c r="U962" s="263" t="s">
        <v>4120</v>
      </c>
      <c r="V962" s="263" t="s">
        <v>4120</v>
      </c>
      <c r="W962" s="263" t="s">
        <v>4120</v>
      </c>
      <c r="X962" s="263" t="s">
        <v>4120</v>
      </c>
      <c r="Y962" s="263" t="s">
        <v>4120</v>
      </c>
      <c r="Z962" s="263" t="s">
        <v>4120</v>
      </c>
      <c r="AA962" s="263" t="s">
        <v>4120</v>
      </c>
    </row>
    <row r="963" spans="1:27" x14ac:dyDescent="0.3">
      <c r="A963" s="263">
        <v>524368</v>
      </c>
      <c r="B963" s="268" t="s">
        <v>918</v>
      </c>
      <c r="C963" s="263" t="s">
        <v>4120</v>
      </c>
      <c r="D963" s="263" t="s">
        <v>4120</v>
      </c>
      <c r="E963" s="263" t="s">
        <v>4120</v>
      </c>
      <c r="F963" s="263" t="s">
        <v>4120</v>
      </c>
      <c r="G963" s="263" t="s">
        <v>4120</v>
      </c>
      <c r="H963" s="263" t="s">
        <v>4120</v>
      </c>
      <c r="I963" s="263" t="s">
        <v>4120</v>
      </c>
      <c r="J963" s="263" t="s">
        <v>4120</v>
      </c>
      <c r="K963" s="263" t="s">
        <v>4120</v>
      </c>
      <c r="L963" s="263" t="s">
        <v>4120</v>
      </c>
      <c r="M963" s="263" t="s">
        <v>4120</v>
      </c>
      <c r="N963" s="263" t="s">
        <v>4120</v>
      </c>
      <c r="O963" s="263" t="s">
        <v>4120</v>
      </c>
      <c r="P963" s="263" t="s">
        <v>4120</v>
      </c>
      <c r="Q963" s="263" t="s">
        <v>4120</v>
      </c>
      <c r="R963" s="263" t="s">
        <v>4120</v>
      </c>
      <c r="S963" s="263" t="s">
        <v>4120</v>
      </c>
      <c r="T963" s="263" t="s">
        <v>4120</v>
      </c>
      <c r="U963" s="263" t="s">
        <v>4120</v>
      </c>
      <c r="V963" s="263" t="s">
        <v>4120</v>
      </c>
      <c r="W963" s="263" t="s">
        <v>4120</v>
      </c>
      <c r="X963" s="263" t="s">
        <v>4120</v>
      </c>
      <c r="Y963" s="263" t="s">
        <v>4120</v>
      </c>
      <c r="Z963" s="263" t="s">
        <v>4120</v>
      </c>
      <c r="AA963" s="263" t="s">
        <v>4120</v>
      </c>
    </row>
    <row r="964" spans="1:27" x14ac:dyDescent="0.3">
      <c r="A964" s="263">
        <v>524372</v>
      </c>
      <c r="B964" s="268" t="s">
        <v>918</v>
      </c>
      <c r="C964" s="263" t="s">
        <v>4120</v>
      </c>
      <c r="D964" s="263" t="s">
        <v>4120</v>
      </c>
      <c r="E964" s="263" t="s">
        <v>4120</v>
      </c>
      <c r="F964" s="263" t="s">
        <v>4120</v>
      </c>
      <c r="G964" s="263" t="s">
        <v>4120</v>
      </c>
      <c r="H964" s="263" t="s">
        <v>4120</v>
      </c>
      <c r="I964" s="263" t="s">
        <v>4120</v>
      </c>
      <c r="J964" s="263" t="s">
        <v>4120</v>
      </c>
      <c r="K964" s="263" t="s">
        <v>4120</v>
      </c>
      <c r="L964" s="263" t="s">
        <v>4120</v>
      </c>
      <c r="M964" s="263" t="s">
        <v>4120</v>
      </c>
      <c r="N964" s="263" t="s">
        <v>4120</v>
      </c>
      <c r="O964" s="263" t="s">
        <v>4120</v>
      </c>
      <c r="P964" s="263" t="s">
        <v>4120</v>
      </c>
      <c r="Q964" s="263" t="s">
        <v>4120</v>
      </c>
      <c r="R964" s="263" t="s">
        <v>4120</v>
      </c>
      <c r="S964" s="263" t="s">
        <v>4120</v>
      </c>
      <c r="T964" s="263" t="s">
        <v>4120</v>
      </c>
      <c r="U964" s="263" t="s">
        <v>4120</v>
      </c>
      <c r="V964" s="263" t="s">
        <v>4120</v>
      </c>
      <c r="W964" s="263" t="s">
        <v>4120</v>
      </c>
      <c r="X964" s="263" t="s">
        <v>4120</v>
      </c>
      <c r="Y964" s="263" t="s">
        <v>4120</v>
      </c>
      <c r="Z964" s="263" t="s">
        <v>4120</v>
      </c>
      <c r="AA964" s="263" t="s">
        <v>4120</v>
      </c>
    </row>
    <row r="965" spans="1:27" x14ac:dyDescent="0.3">
      <c r="A965" s="263">
        <v>524377</v>
      </c>
      <c r="B965" s="268" t="s">
        <v>918</v>
      </c>
      <c r="C965" s="263" t="s">
        <v>4120</v>
      </c>
      <c r="D965" s="263" t="s">
        <v>4120</v>
      </c>
      <c r="E965" s="263" t="s">
        <v>4120</v>
      </c>
      <c r="F965" s="263" t="s">
        <v>4120</v>
      </c>
      <c r="G965" s="263" t="s">
        <v>4120</v>
      </c>
      <c r="H965" s="263" t="s">
        <v>4120</v>
      </c>
      <c r="I965" s="263" t="s">
        <v>4120</v>
      </c>
      <c r="J965" s="263" t="s">
        <v>4120</v>
      </c>
      <c r="K965" s="263" t="s">
        <v>4120</v>
      </c>
      <c r="L965" s="263" t="s">
        <v>4120</v>
      </c>
      <c r="M965" s="263" t="s">
        <v>4120</v>
      </c>
      <c r="N965" s="263" t="s">
        <v>4120</v>
      </c>
      <c r="O965" s="263" t="s">
        <v>4120</v>
      </c>
      <c r="P965" s="263" t="s">
        <v>4120</v>
      </c>
      <c r="Q965" s="263" t="s">
        <v>4120</v>
      </c>
      <c r="R965" s="263" t="s">
        <v>4120</v>
      </c>
      <c r="S965" s="263" t="s">
        <v>4120</v>
      </c>
      <c r="T965" s="263" t="s">
        <v>4120</v>
      </c>
      <c r="U965" s="263" t="s">
        <v>4120</v>
      </c>
      <c r="V965" s="263" t="s">
        <v>4120</v>
      </c>
      <c r="W965" s="263" t="s">
        <v>4120</v>
      </c>
      <c r="X965" s="263" t="s">
        <v>4120</v>
      </c>
      <c r="Y965" s="263" t="s">
        <v>4120</v>
      </c>
      <c r="Z965" s="263" t="s">
        <v>4120</v>
      </c>
      <c r="AA965" s="263" t="s">
        <v>4120</v>
      </c>
    </row>
    <row r="966" spans="1:27" x14ac:dyDescent="0.3">
      <c r="A966" s="263">
        <v>524380</v>
      </c>
      <c r="B966" s="268" t="s">
        <v>918</v>
      </c>
      <c r="C966" s="263" t="s">
        <v>4120</v>
      </c>
      <c r="D966" s="263" t="s">
        <v>4120</v>
      </c>
      <c r="E966" s="263" t="s">
        <v>4120</v>
      </c>
      <c r="F966" s="263" t="s">
        <v>4120</v>
      </c>
      <c r="G966" s="263" t="s">
        <v>4120</v>
      </c>
      <c r="H966" s="263" t="s">
        <v>4120</v>
      </c>
      <c r="I966" s="263" t="s">
        <v>4120</v>
      </c>
      <c r="J966" s="263" t="s">
        <v>4120</v>
      </c>
      <c r="K966" s="263" t="s">
        <v>4120</v>
      </c>
      <c r="L966" s="263" t="s">
        <v>4120</v>
      </c>
      <c r="M966" s="263" t="s">
        <v>4120</v>
      </c>
      <c r="N966" s="263" t="s">
        <v>4120</v>
      </c>
      <c r="O966" s="263" t="s">
        <v>4120</v>
      </c>
      <c r="P966" s="263" t="s">
        <v>4120</v>
      </c>
      <c r="Q966" s="263" t="s">
        <v>4120</v>
      </c>
      <c r="R966" s="263" t="s">
        <v>4120</v>
      </c>
      <c r="S966" s="263" t="s">
        <v>4120</v>
      </c>
      <c r="T966" s="263" t="s">
        <v>4120</v>
      </c>
      <c r="U966" s="263" t="s">
        <v>4120</v>
      </c>
      <c r="V966" s="263" t="s">
        <v>4120</v>
      </c>
      <c r="W966" s="263" t="s">
        <v>4120</v>
      </c>
      <c r="X966" s="263" t="s">
        <v>4120</v>
      </c>
      <c r="Y966" s="263" t="s">
        <v>4120</v>
      </c>
      <c r="Z966" s="263" t="s">
        <v>4120</v>
      </c>
      <c r="AA966" s="263" t="s">
        <v>4120</v>
      </c>
    </row>
    <row r="967" spans="1:27" x14ac:dyDescent="0.3">
      <c r="A967" s="263">
        <v>524386</v>
      </c>
      <c r="B967" s="268" t="s">
        <v>918</v>
      </c>
      <c r="C967" s="263" t="s">
        <v>4120</v>
      </c>
      <c r="D967" s="263" t="s">
        <v>4120</v>
      </c>
      <c r="E967" s="263" t="s">
        <v>4120</v>
      </c>
      <c r="F967" s="263" t="s">
        <v>4120</v>
      </c>
      <c r="G967" s="263" t="s">
        <v>4120</v>
      </c>
      <c r="H967" s="263" t="s">
        <v>4120</v>
      </c>
      <c r="I967" s="263" t="s">
        <v>4120</v>
      </c>
      <c r="J967" s="263" t="s">
        <v>4120</v>
      </c>
      <c r="K967" s="263" t="s">
        <v>4120</v>
      </c>
      <c r="L967" s="263" t="s">
        <v>4120</v>
      </c>
      <c r="M967" s="263" t="s">
        <v>4120</v>
      </c>
      <c r="N967" s="263" t="s">
        <v>4120</v>
      </c>
      <c r="O967" s="263" t="s">
        <v>4120</v>
      </c>
      <c r="P967" s="263" t="s">
        <v>4120</v>
      </c>
      <c r="Q967" s="263" t="s">
        <v>4120</v>
      </c>
      <c r="R967" s="263" t="s">
        <v>4120</v>
      </c>
      <c r="S967" s="263" t="s">
        <v>4120</v>
      </c>
      <c r="T967" s="263" t="s">
        <v>4120</v>
      </c>
      <c r="U967" s="263" t="s">
        <v>4120</v>
      </c>
      <c r="V967" s="263" t="s">
        <v>4120</v>
      </c>
      <c r="W967" s="263" t="s">
        <v>4120</v>
      </c>
      <c r="X967" s="263" t="s">
        <v>4120</v>
      </c>
      <c r="Y967" s="263" t="s">
        <v>4120</v>
      </c>
      <c r="Z967" s="263" t="s">
        <v>4120</v>
      </c>
      <c r="AA967" s="263" t="s">
        <v>4120</v>
      </c>
    </row>
    <row r="968" spans="1:27" x14ac:dyDescent="0.3">
      <c r="A968" s="263">
        <v>524390</v>
      </c>
      <c r="B968" s="268" t="s">
        <v>918</v>
      </c>
      <c r="C968" s="263" t="s">
        <v>4120</v>
      </c>
      <c r="D968" s="263" t="s">
        <v>4120</v>
      </c>
      <c r="E968" s="263" t="s">
        <v>4120</v>
      </c>
      <c r="F968" s="263" t="s">
        <v>4120</v>
      </c>
      <c r="G968" s="263" t="s">
        <v>4120</v>
      </c>
      <c r="H968" s="263" t="s">
        <v>4120</v>
      </c>
      <c r="I968" s="263" t="s">
        <v>4120</v>
      </c>
      <c r="J968" s="263" t="s">
        <v>4120</v>
      </c>
      <c r="K968" s="263" t="s">
        <v>4120</v>
      </c>
      <c r="L968" s="263" t="s">
        <v>4120</v>
      </c>
      <c r="M968" s="263" t="s">
        <v>4120</v>
      </c>
      <c r="N968" s="263" t="s">
        <v>4120</v>
      </c>
      <c r="O968" s="263" t="s">
        <v>4120</v>
      </c>
      <c r="P968" s="263" t="s">
        <v>4120</v>
      </c>
      <c r="Q968" s="263" t="s">
        <v>4120</v>
      </c>
      <c r="R968" s="263" t="s">
        <v>4120</v>
      </c>
      <c r="S968" s="263" t="s">
        <v>4120</v>
      </c>
      <c r="T968" s="263" t="s">
        <v>4120</v>
      </c>
      <c r="U968" s="263" t="s">
        <v>4120</v>
      </c>
      <c r="V968" s="263" t="s">
        <v>4120</v>
      </c>
      <c r="W968" s="263" t="s">
        <v>4120</v>
      </c>
      <c r="X968" s="263" t="s">
        <v>4120</v>
      </c>
      <c r="Y968" s="263" t="s">
        <v>4120</v>
      </c>
      <c r="Z968" s="263" t="s">
        <v>4120</v>
      </c>
      <c r="AA968" s="263" t="s">
        <v>4120</v>
      </c>
    </row>
    <row r="969" spans="1:27" x14ac:dyDescent="0.3">
      <c r="A969" s="263">
        <v>524392</v>
      </c>
      <c r="B969" s="268" t="s">
        <v>918</v>
      </c>
      <c r="C969" s="263" t="s">
        <v>4120</v>
      </c>
      <c r="D969" s="263" t="s">
        <v>4120</v>
      </c>
      <c r="E969" s="263" t="s">
        <v>4120</v>
      </c>
      <c r="F969" s="263" t="s">
        <v>4120</v>
      </c>
      <c r="G969" s="263" t="s">
        <v>4120</v>
      </c>
      <c r="H969" s="263" t="s">
        <v>4120</v>
      </c>
      <c r="I969" s="263" t="s">
        <v>4120</v>
      </c>
      <c r="J969" s="263" t="s">
        <v>4120</v>
      </c>
      <c r="K969" s="263" t="s">
        <v>4120</v>
      </c>
      <c r="L969" s="263" t="s">
        <v>4120</v>
      </c>
      <c r="M969" s="263" t="s">
        <v>4120</v>
      </c>
      <c r="N969" s="263" t="s">
        <v>4120</v>
      </c>
      <c r="O969" s="263" t="s">
        <v>4120</v>
      </c>
      <c r="P969" s="263" t="s">
        <v>4120</v>
      </c>
      <c r="Q969" s="263" t="s">
        <v>4120</v>
      </c>
      <c r="R969" s="263" t="s">
        <v>4120</v>
      </c>
      <c r="S969" s="263" t="s">
        <v>4120</v>
      </c>
      <c r="T969" s="263" t="s">
        <v>4120</v>
      </c>
      <c r="U969" s="263" t="s">
        <v>4120</v>
      </c>
      <c r="V969" s="263" t="s">
        <v>4120</v>
      </c>
      <c r="W969" s="263" t="s">
        <v>4120</v>
      </c>
      <c r="X969" s="263" t="s">
        <v>4120</v>
      </c>
      <c r="Y969" s="263" t="s">
        <v>4120</v>
      </c>
      <c r="Z969" s="263" t="s">
        <v>4120</v>
      </c>
      <c r="AA969" s="263" t="s">
        <v>4120</v>
      </c>
    </row>
    <row r="970" spans="1:27" x14ac:dyDescent="0.3">
      <c r="A970" s="263">
        <v>524396</v>
      </c>
      <c r="B970" s="268" t="s">
        <v>918</v>
      </c>
      <c r="C970" s="263" t="s">
        <v>4120</v>
      </c>
      <c r="D970" s="263" t="s">
        <v>4120</v>
      </c>
      <c r="E970" s="263" t="s">
        <v>4120</v>
      </c>
      <c r="F970" s="263" t="s">
        <v>4120</v>
      </c>
      <c r="G970" s="263" t="s">
        <v>4120</v>
      </c>
      <c r="H970" s="263" t="s">
        <v>4120</v>
      </c>
      <c r="I970" s="263" t="s">
        <v>4120</v>
      </c>
      <c r="J970" s="263" t="s">
        <v>4120</v>
      </c>
      <c r="K970" s="263" t="s">
        <v>4120</v>
      </c>
      <c r="L970" s="263" t="s">
        <v>4120</v>
      </c>
      <c r="M970" s="263" t="s">
        <v>4120</v>
      </c>
      <c r="N970" s="263" t="s">
        <v>4120</v>
      </c>
      <c r="O970" s="263" t="s">
        <v>4120</v>
      </c>
      <c r="P970" s="263" t="s">
        <v>4120</v>
      </c>
      <c r="Q970" s="263" t="s">
        <v>4120</v>
      </c>
      <c r="R970" s="263" t="s">
        <v>4120</v>
      </c>
      <c r="S970" s="263" t="s">
        <v>4120</v>
      </c>
      <c r="T970" s="263" t="s">
        <v>4120</v>
      </c>
      <c r="U970" s="263" t="s">
        <v>4120</v>
      </c>
      <c r="V970" s="263" t="s">
        <v>4120</v>
      </c>
      <c r="W970" s="263" t="s">
        <v>4120</v>
      </c>
      <c r="X970" s="263" t="s">
        <v>4120</v>
      </c>
      <c r="Y970" s="263" t="s">
        <v>4120</v>
      </c>
      <c r="Z970" s="263" t="s">
        <v>4120</v>
      </c>
      <c r="AA970" s="263" t="s">
        <v>4120</v>
      </c>
    </row>
    <row r="971" spans="1:27" x14ac:dyDescent="0.3">
      <c r="A971" s="263">
        <v>524397</v>
      </c>
      <c r="B971" s="268" t="s">
        <v>918</v>
      </c>
      <c r="C971" s="263" t="s">
        <v>4120</v>
      </c>
      <c r="D971" s="263" t="s">
        <v>4120</v>
      </c>
      <c r="E971" s="263" t="s">
        <v>4120</v>
      </c>
      <c r="F971" s="263" t="s">
        <v>4120</v>
      </c>
      <c r="G971" s="263" t="s">
        <v>4120</v>
      </c>
      <c r="H971" s="263" t="s">
        <v>4120</v>
      </c>
      <c r="I971" s="263" t="s">
        <v>4120</v>
      </c>
      <c r="J971" s="263" t="s">
        <v>4120</v>
      </c>
      <c r="K971" s="263" t="s">
        <v>4120</v>
      </c>
      <c r="L971" s="263" t="s">
        <v>4120</v>
      </c>
      <c r="M971" s="263" t="s">
        <v>4120</v>
      </c>
      <c r="N971" s="263" t="s">
        <v>4120</v>
      </c>
      <c r="O971" s="263" t="s">
        <v>4120</v>
      </c>
      <c r="P971" s="263" t="s">
        <v>4120</v>
      </c>
      <c r="Q971" s="263" t="s">
        <v>4120</v>
      </c>
      <c r="R971" s="263" t="s">
        <v>4120</v>
      </c>
      <c r="S971" s="263" t="s">
        <v>4120</v>
      </c>
      <c r="T971" s="263" t="s">
        <v>4120</v>
      </c>
      <c r="U971" s="263" t="s">
        <v>4120</v>
      </c>
      <c r="V971" s="263" t="s">
        <v>4120</v>
      </c>
      <c r="W971" s="263" t="s">
        <v>4120</v>
      </c>
      <c r="X971" s="263" t="s">
        <v>4120</v>
      </c>
      <c r="Y971" s="263" t="s">
        <v>4120</v>
      </c>
      <c r="Z971" s="263" t="s">
        <v>4120</v>
      </c>
      <c r="AA971" s="263" t="s">
        <v>4120</v>
      </c>
    </row>
    <row r="972" spans="1:27" x14ac:dyDescent="0.3">
      <c r="A972" s="263">
        <v>524400</v>
      </c>
      <c r="B972" s="268" t="s">
        <v>918</v>
      </c>
      <c r="C972" s="263" t="s">
        <v>4120</v>
      </c>
      <c r="D972" s="263" t="s">
        <v>4120</v>
      </c>
      <c r="E972" s="263" t="s">
        <v>4120</v>
      </c>
      <c r="F972" s="263" t="s">
        <v>4120</v>
      </c>
      <c r="G972" s="263" t="s">
        <v>4120</v>
      </c>
      <c r="H972" s="263" t="s">
        <v>4120</v>
      </c>
      <c r="I972" s="263" t="s">
        <v>4120</v>
      </c>
      <c r="J972" s="263" t="s">
        <v>4120</v>
      </c>
      <c r="K972" s="263" t="s">
        <v>4120</v>
      </c>
      <c r="L972" s="263" t="s">
        <v>4120</v>
      </c>
      <c r="M972" s="263" t="s">
        <v>4120</v>
      </c>
      <c r="N972" s="263" t="s">
        <v>4120</v>
      </c>
      <c r="O972" s="263" t="s">
        <v>4120</v>
      </c>
      <c r="P972" s="263" t="s">
        <v>4120</v>
      </c>
      <c r="Q972" s="263" t="s">
        <v>4120</v>
      </c>
      <c r="R972" s="263" t="s">
        <v>4120</v>
      </c>
      <c r="S972" s="263" t="s">
        <v>4120</v>
      </c>
      <c r="T972" s="263" t="s">
        <v>4120</v>
      </c>
      <c r="U972" s="263" t="s">
        <v>4120</v>
      </c>
      <c r="V972" s="263" t="s">
        <v>4120</v>
      </c>
      <c r="W972" s="263" t="s">
        <v>4120</v>
      </c>
      <c r="X972" s="263" t="s">
        <v>4120</v>
      </c>
      <c r="Y972" s="263" t="s">
        <v>4120</v>
      </c>
      <c r="Z972" s="263" t="s">
        <v>4120</v>
      </c>
      <c r="AA972" s="263" t="s">
        <v>4120</v>
      </c>
    </row>
    <row r="973" spans="1:27" x14ac:dyDescent="0.3">
      <c r="A973" s="263">
        <v>524404</v>
      </c>
      <c r="B973" s="268" t="s">
        <v>918</v>
      </c>
      <c r="C973" s="263" t="s">
        <v>4120</v>
      </c>
      <c r="D973" s="263" t="s">
        <v>4120</v>
      </c>
      <c r="E973" s="263" t="s">
        <v>4120</v>
      </c>
      <c r="F973" s="263" t="s">
        <v>4120</v>
      </c>
      <c r="G973" s="263" t="s">
        <v>4120</v>
      </c>
      <c r="H973" s="263" t="s">
        <v>4120</v>
      </c>
      <c r="I973" s="263" t="s">
        <v>4120</v>
      </c>
      <c r="J973" s="263" t="s">
        <v>4120</v>
      </c>
      <c r="K973" s="263" t="s">
        <v>4120</v>
      </c>
      <c r="L973" s="263" t="s">
        <v>4120</v>
      </c>
      <c r="M973" s="263" t="s">
        <v>4120</v>
      </c>
      <c r="N973" s="263" t="s">
        <v>4120</v>
      </c>
      <c r="O973" s="263" t="s">
        <v>4120</v>
      </c>
      <c r="P973" s="263" t="s">
        <v>4120</v>
      </c>
      <c r="Q973" s="263" t="s">
        <v>4120</v>
      </c>
      <c r="R973" s="263" t="s">
        <v>4120</v>
      </c>
      <c r="S973" s="263" t="s">
        <v>4120</v>
      </c>
      <c r="T973" s="263" t="s">
        <v>4120</v>
      </c>
      <c r="U973" s="263" t="s">
        <v>4120</v>
      </c>
      <c r="V973" s="263" t="s">
        <v>4120</v>
      </c>
      <c r="W973" s="263" t="s">
        <v>4120</v>
      </c>
      <c r="X973" s="263" t="s">
        <v>4120</v>
      </c>
      <c r="Y973" s="263" t="s">
        <v>4120</v>
      </c>
      <c r="Z973" s="263" t="s">
        <v>4120</v>
      </c>
      <c r="AA973" s="263" t="s">
        <v>4120</v>
      </c>
    </row>
    <row r="974" spans="1:27" x14ac:dyDescent="0.3">
      <c r="A974" s="263">
        <v>524406</v>
      </c>
      <c r="B974" s="268" t="s">
        <v>918</v>
      </c>
      <c r="C974" s="263" t="s">
        <v>4120</v>
      </c>
      <c r="D974" s="263" t="s">
        <v>4120</v>
      </c>
      <c r="E974" s="263" t="s">
        <v>4120</v>
      </c>
      <c r="F974" s="263" t="s">
        <v>4120</v>
      </c>
      <c r="G974" s="263" t="s">
        <v>4120</v>
      </c>
      <c r="H974" s="263" t="s">
        <v>4120</v>
      </c>
      <c r="I974" s="263" t="s">
        <v>4120</v>
      </c>
      <c r="J974" s="263" t="s">
        <v>4120</v>
      </c>
      <c r="K974" s="263" t="s">
        <v>4120</v>
      </c>
      <c r="L974" s="263" t="s">
        <v>4120</v>
      </c>
      <c r="M974" s="263" t="s">
        <v>4120</v>
      </c>
      <c r="N974" s="263" t="s">
        <v>4120</v>
      </c>
      <c r="O974" s="263" t="s">
        <v>4120</v>
      </c>
      <c r="P974" s="263" t="s">
        <v>4120</v>
      </c>
      <c r="Q974" s="263" t="s">
        <v>4120</v>
      </c>
      <c r="R974" s="263" t="s">
        <v>4120</v>
      </c>
      <c r="S974" s="263" t="s">
        <v>4120</v>
      </c>
      <c r="T974" s="263" t="s">
        <v>4120</v>
      </c>
      <c r="U974" s="263" t="s">
        <v>4120</v>
      </c>
      <c r="V974" s="263" t="s">
        <v>4120</v>
      </c>
      <c r="W974" s="263" t="s">
        <v>4120</v>
      </c>
      <c r="X974" s="263" t="s">
        <v>4120</v>
      </c>
      <c r="Y974" s="263" t="s">
        <v>4120</v>
      </c>
      <c r="Z974" s="263" t="s">
        <v>4120</v>
      </c>
      <c r="AA974" s="263" t="s">
        <v>4120</v>
      </c>
    </row>
    <row r="975" spans="1:27" x14ac:dyDescent="0.3">
      <c r="A975" s="263">
        <v>524407</v>
      </c>
      <c r="B975" s="268" t="s">
        <v>918</v>
      </c>
      <c r="C975" s="263" t="s">
        <v>4120</v>
      </c>
      <c r="D975" s="263" t="s">
        <v>4120</v>
      </c>
      <c r="E975" s="263" t="s">
        <v>4120</v>
      </c>
      <c r="F975" s="263" t="s">
        <v>4120</v>
      </c>
      <c r="G975" s="263" t="s">
        <v>4120</v>
      </c>
      <c r="H975" s="263" t="s">
        <v>4120</v>
      </c>
      <c r="I975" s="263" t="s">
        <v>4120</v>
      </c>
      <c r="J975" s="263" t="s">
        <v>4120</v>
      </c>
      <c r="K975" s="263" t="s">
        <v>4120</v>
      </c>
      <c r="L975" s="263" t="s">
        <v>4120</v>
      </c>
      <c r="M975" s="263" t="s">
        <v>4120</v>
      </c>
      <c r="N975" s="263" t="s">
        <v>4120</v>
      </c>
      <c r="O975" s="263" t="s">
        <v>4120</v>
      </c>
      <c r="P975" s="263" t="s">
        <v>4120</v>
      </c>
      <c r="Q975" s="263" t="s">
        <v>4120</v>
      </c>
      <c r="R975" s="263" t="s">
        <v>4120</v>
      </c>
      <c r="S975" s="263" t="s">
        <v>4120</v>
      </c>
      <c r="T975" s="263" t="s">
        <v>4120</v>
      </c>
      <c r="U975" s="263" t="s">
        <v>4120</v>
      </c>
      <c r="V975" s="263" t="s">
        <v>4120</v>
      </c>
      <c r="W975" s="263" t="s">
        <v>4120</v>
      </c>
      <c r="X975" s="263" t="s">
        <v>4120</v>
      </c>
      <c r="Y975" s="263" t="s">
        <v>4120</v>
      </c>
      <c r="Z975" s="263" t="s">
        <v>4120</v>
      </c>
      <c r="AA975" s="263" t="s">
        <v>4120</v>
      </c>
    </row>
    <row r="976" spans="1:27" x14ac:dyDescent="0.3">
      <c r="A976" s="263">
        <v>524409</v>
      </c>
      <c r="B976" s="268" t="s">
        <v>918</v>
      </c>
      <c r="C976" s="263" t="s">
        <v>4120</v>
      </c>
      <c r="D976" s="263" t="s">
        <v>4120</v>
      </c>
      <c r="E976" s="263" t="s">
        <v>4120</v>
      </c>
      <c r="F976" s="263" t="s">
        <v>4120</v>
      </c>
      <c r="G976" s="263" t="s">
        <v>4120</v>
      </c>
      <c r="H976" s="263" t="s">
        <v>4120</v>
      </c>
      <c r="I976" s="263" t="s">
        <v>4120</v>
      </c>
      <c r="J976" s="263" t="s">
        <v>4120</v>
      </c>
      <c r="K976" s="263" t="s">
        <v>4120</v>
      </c>
      <c r="L976" s="263" t="s">
        <v>4120</v>
      </c>
      <c r="M976" s="263" t="s">
        <v>4120</v>
      </c>
      <c r="N976" s="263" t="s">
        <v>4120</v>
      </c>
      <c r="O976" s="263" t="s">
        <v>4120</v>
      </c>
      <c r="P976" s="263" t="s">
        <v>4120</v>
      </c>
      <c r="Q976" s="263" t="s">
        <v>4120</v>
      </c>
      <c r="R976" s="263" t="s">
        <v>4120</v>
      </c>
      <c r="S976" s="263" t="s">
        <v>4120</v>
      </c>
      <c r="T976" s="263" t="s">
        <v>4120</v>
      </c>
      <c r="U976" s="263" t="s">
        <v>4120</v>
      </c>
      <c r="V976" s="263" t="s">
        <v>4120</v>
      </c>
      <c r="W976" s="263" t="s">
        <v>4120</v>
      </c>
      <c r="X976" s="263" t="s">
        <v>4120</v>
      </c>
      <c r="Y976" s="263" t="s">
        <v>4120</v>
      </c>
      <c r="Z976" s="263" t="s">
        <v>4120</v>
      </c>
      <c r="AA976" s="263" t="s">
        <v>4120</v>
      </c>
    </row>
    <row r="977" spans="1:27" x14ac:dyDescent="0.3">
      <c r="A977" s="263">
        <v>524416</v>
      </c>
      <c r="B977" s="268" t="s">
        <v>918</v>
      </c>
      <c r="C977" s="263" t="s">
        <v>4120</v>
      </c>
      <c r="D977" s="263" t="s">
        <v>4120</v>
      </c>
      <c r="E977" s="263" t="s">
        <v>4120</v>
      </c>
      <c r="F977" s="263" t="s">
        <v>4120</v>
      </c>
      <c r="G977" s="263" t="s">
        <v>4120</v>
      </c>
      <c r="H977" s="263" t="s">
        <v>4120</v>
      </c>
      <c r="I977" s="263" t="s">
        <v>4120</v>
      </c>
      <c r="J977" s="263" t="s">
        <v>4120</v>
      </c>
      <c r="K977" s="263" t="s">
        <v>4120</v>
      </c>
      <c r="L977" s="263" t="s">
        <v>4120</v>
      </c>
      <c r="M977" s="263" t="s">
        <v>4120</v>
      </c>
      <c r="N977" s="263" t="s">
        <v>4120</v>
      </c>
      <c r="O977" s="263" t="s">
        <v>4120</v>
      </c>
      <c r="P977" s="263" t="s">
        <v>4120</v>
      </c>
      <c r="Q977" s="263" t="s">
        <v>4120</v>
      </c>
      <c r="R977" s="263" t="s">
        <v>4120</v>
      </c>
      <c r="S977" s="263" t="s">
        <v>4120</v>
      </c>
      <c r="T977" s="263" t="s">
        <v>4120</v>
      </c>
      <c r="U977" s="263" t="s">
        <v>4120</v>
      </c>
      <c r="V977" s="263" t="s">
        <v>4120</v>
      </c>
      <c r="W977" s="263" t="s">
        <v>4120</v>
      </c>
      <c r="X977" s="263" t="s">
        <v>4120</v>
      </c>
      <c r="Y977" s="263" t="s">
        <v>4120</v>
      </c>
      <c r="Z977" s="263" t="s">
        <v>4120</v>
      </c>
      <c r="AA977" s="263" t="s">
        <v>4120</v>
      </c>
    </row>
    <row r="978" spans="1:27" x14ac:dyDescent="0.3">
      <c r="A978" s="263">
        <v>524417</v>
      </c>
      <c r="B978" s="268" t="s">
        <v>918</v>
      </c>
      <c r="C978" s="263" t="s">
        <v>4120</v>
      </c>
      <c r="D978" s="263" t="s">
        <v>4120</v>
      </c>
      <c r="E978" s="263" t="s">
        <v>4120</v>
      </c>
      <c r="F978" s="263" t="s">
        <v>4120</v>
      </c>
      <c r="G978" s="263" t="s">
        <v>4120</v>
      </c>
      <c r="H978" s="263" t="s">
        <v>4120</v>
      </c>
      <c r="I978" s="263" t="s">
        <v>4120</v>
      </c>
      <c r="J978" s="263" t="s">
        <v>4120</v>
      </c>
      <c r="K978" s="263" t="s">
        <v>4120</v>
      </c>
      <c r="L978" s="263" t="s">
        <v>4120</v>
      </c>
      <c r="M978" s="263" t="s">
        <v>4120</v>
      </c>
      <c r="N978" s="263" t="s">
        <v>4120</v>
      </c>
      <c r="O978" s="263" t="s">
        <v>4120</v>
      </c>
      <c r="P978" s="263" t="s">
        <v>4120</v>
      </c>
      <c r="Q978" s="263" t="s">
        <v>4120</v>
      </c>
      <c r="R978" s="263" t="s">
        <v>4120</v>
      </c>
      <c r="S978" s="263" t="s">
        <v>4120</v>
      </c>
      <c r="T978" s="263" t="s">
        <v>4120</v>
      </c>
      <c r="U978" s="263" t="s">
        <v>4120</v>
      </c>
      <c r="V978" s="263" t="s">
        <v>4120</v>
      </c>
      <c r="W978" s="263" t="s">
        <v>4120</v>
      </c>
      <c r="X978" s="263" t="s">
        <v>4120</v>
      </c>
      <c r="Y978" s="263" t="s">
        <v>4120</v>
      </c>
      <c r="Z978" s="263" t="s">
        <v>4120</v>
      </c>
      <c r="AA978" s="263" t="s">
        <v>4120</v>
      </c>
    </row>
    <row r="979" spans="1:27" x14ac:dyDescent="0.3">
      <c r="A979" s="263">
        <v>524419</v>
      </c>
      <c r="B979" s="268" t="s">
        <v>918</v>
      </c>
      <c r="C979" s="263" t="s">
        <v>4120</v>
      </c>
      <c r="D979" s="263" t="s">
        <v>4120</v>
      </c>
      <c r="E979" s="263" t="s">
        <v>4120</v>
      </c>
      <c r="F979" s="263" t="s">
        <v>4120</v>
      </c>
      <c r="G979" s="263" t="s">
        <v>4120</v>
      </c>
      <c r="H979" s="263" t="s">
        <v>4120</v>
      </c>
      <c r="I979" s="263" t="s">
        <v>4120</v>
      </c>
      <c r="J979" s="263" t="s">
        <v>4120</v>
      </c>
      <c r="K979" s="263" t="s">
        <v>4120</v>
      </c>
      <c r="L979" s="263" t="s">
        <v>4120</v>
      </c>
      <c r="M979" s="263" t="s">
        <v>4120</v>
      </c>
      <c r="N979" s="263" t="s">
        <v>4120</v>
      </c>
      <c r="O979" s="263" t="s">
        <v>4120</v>
      </c>
      <c r="P979" s="263" t="s">
        <v>4120</v>
      </c>
      <c r="Q979" s="263" t="s">
        <v>4120</v>
      </c>
      <c r="R979" s="263" t="s">
        <v>4120</v>
      </c>
      <c r="S979" s="263" t="s">
        <v>4120</v>
      </c>
      <c r="T979" s="263" t="s">
        <v>4120</v>
      </c>
      <c r="U979" s="263" t="s">
        <v>4120</v>
      </c>
      <c r="V979" s="263" t="s">
        <v>4120</v>
      </c>
      <c r="W979" s="263" t="s">
        <v>4120</v>
      </c>
      <c r="X979" s="263" t="s">
        <v>4120</v>
      </c>
      <c r="Y979" s="263" t="s">
        <v>4120</v>
      </c>
      <c r="Z979" s="263" t="s">
        <v>4120</v>
      </c>
      <c r="AA979" s="263" t="s">
        <v>4120</v>
      </c>
    </row>
    <row r="980" spans="1:27" x14ac:dyDescent="0.3">
      <c r="A980" s="263">
        <v>524429</v>
      </c>
      <c r="B980" s="268" t="s">
        <v>918</v>
      </c>
      <c r="C980" s="263" t="s">
        <v>4120</v>
      </c>
      <c r="D980" s="263" t="s">
        <v>4120</v>
      </c>
      <c r="E980" s="263" t="s">
        <v>4120</v>
      </c>
      <c r="F980" s="263" t="s">
        <v>4120</v>
      </c>
      <c r="G980" s="263" t="s">
        <v>4120</v>
      </c>
      <c r="H980" s="263" t="s">
        <v>4120</v>
      </c>
      <c r="I980" s="263" t="s">
        <v>4120</v>
      </c>
      <c r="J980" s="263" t="s">
        <v>4120</v>
      </c>
      <c r="K980" s="263" t="s">
        <v>4120</v>
      </c>
      <c r="L980" s="263" t="s">
        <v>4120</v>
      </c>
      <c r="M980" s="263" t="s">
        <v>4120</v>
      </c>
      <c r="N980" s="263" t="s">
        <v>4120</v>
      </c>
      <c r="O980" s="263" t="s">
        <v>4120</v>
      </c>
      <c r="P980" s="263" t="s">
        <v>4120</v>
      </c>
      <c r="Q980" s="263" t="s">
        <v>4120</v>
      </c>
      <c r="R980" s="263" t="s">
        <v>4120</v>
      </c>
      <c r="S980" s="263" t="s">
        <v>4120</v>
      </c>
      <c r="T980" s="263" t="s">
        <v>4120</v>
      </c>
      <c r="U980" s="263" t="s">
        <v>4120</v>
      </c>
      <c r="V980" s="263" t="s">
        <v>4120</v>
      </c>
      <c r="W980" s="263" t="s">
        <v>4120</v>
      </c>
      <c r="X980" s="263" t="s">
        <v>4120</v>
      </c>
      <c r="Y980" s="263" t="s">
        <v>4120</v>
      </c>
      <c r="Z980" s="263" t="s">
        <v>4120</v>
      </c>
      <c r="AA980" s="263" t="s">
        <v>4120</v>
      </c>
    </row>
    <row r="981" spans="1:27" x14ac:dyDescent="0.3">
      <c r="A981" s="263">
        <v>524433</v>
      </c>
      <c r="B981" s="268" t="s">
        <v>918</v>
      </c>
      <c r="C981" s="263" t="s">
        <v>4120</v>
      </c>
      <c r="D981" s="263" t="s">
        <v>4120</v>
      </c>
      <c r="E981" s="263" t="s">
        <v>4120</v>
      </c>
      <c r="F981" s="263" t="s">
        <v>4120</v>
      </c>
      <c r="G981" s="263" t="s">
        <v>4120</v>
      </c>
      <c r="H981" s="263" t="s">
        <v>4120</v>
      </c>
      <c r="I981" s="263" t="s">
        <v>4120</v>
      </c>
      <c r="J981" s="263" t="s">
        <v>4120</v>
      </c>
      <c r="K981" s="263" t="s">
        <v>4120</v>
      </c>
      <c r="L981" s="263" t="s">
        <v>4120</v>
      </c>
      <c r="M981" s="263" t="s">
        <v>4120</v>
      </c>
      <c r="N981" s="263" t="s">
        <v>4120</v>
      </c>
      <c r="O981" s="263" t="s">
        <v>4120</v>
      </c>
      <c r="P981" s="263" t="s">
        <v>4120</v>
      </c>
      <c r="Q981" s="263" t="s">
        <v>4120</v>
      </c>
      <c r="R981" s="263" t="s">
        <v>4120</v>
      </c>
      <c r="S981" s="263" t="s">
        <v>4120</v>
      </c>
      <c r="T981" s="263" t="s">
        <v>4120</v>
      </c>
      <c r="U981" s="263" t="s">
        <v>4120</v>
      </c>
      <c r="V981" s="263" t="s">
        <v>4120</v>
      </c>
      <c r="W981" s="263" t="s">
        <v>4120</v>
      </c>
      <c r="X981" s="263" t="s">
        <v>4120</v>
      </c>
      <c r="Y981" s="263" t="s">
        <v>4120</v>
      </c>
      <c r="Z981" s="263" t="s">
        <v>4120</v>
      </c>
      <c r="AA981" s="263" t="s">
        <v>4120</v>
      </c>
    </row>
    <row r="982" spans="1:27" x14ac:dyDescent="0.3">
      <c r="A982" s="263">
        <v>524440</v>
      </c>
      <c r="B982" s="268" t="s">
        <v>918</v>
      </c>
      <c r="C982" s="263" t="s">
        <v>4120</v>
      </c>
      <c r="D982" s="263" t="s">
        <v>4120</v>
      </c>
      <c r="E982" s="263" t="s">
        <v>4120</v>
      </c>
      <c r="F982" s="263" t="s">
        <v>4120</v>
      </c>
      <c r="G982" s="263" t="s">
        <v>4120</v>
      </c>
      <c r="H982" s="263" t="s">
        <v>4120</v>
      </c>
      <c r="I982" s="263" t="s">
        <v>4120</v>
      </c>
      <c r="J982" s="263" t="s">
        <v>4120</v>
      </c>
      <c r="K982" s="263" t="s">
        <v>4120</v>
      </c>
      <c r="L982" s="263" t="s">
        <v>4120</v>
      </c>
      <c r="M982" s="263" t="s">
        <v>4120</v>
      </c>
      <c r="N982" s="263" t="s">
        <v>4120</v>
      </c>
      <c r="O982" s="263" t="s">
        <v>4120</v>
      </c>
      <c r="P982" s="263" t="s">
        <v>4120</v>
      </c>
      <c r="Q982" s="263" t="s">
        <v>4120</v>
      </c>
      <c r="R982" s="263" t="s">
        <v>4120</v>
      </c>
      <c r="S982" s="263" t="s">
        <v>4120</v>
      </c>
      <c r="T982" s="263" t="s">
        <v>4120</v>
      </c>
      <c r="U982" s="263" t="s">
        <v>4120</v>
      </c>
      <c r="V982" s="263" t="s">
        <v>4120</v>
      </c>
      <c r="W982" s="263" t="s">
        <v>4120</v>
      </c>
      <c r="X982" s="263" t="s">
        <v>4120</v>
      </c>
      <c r="Y982" s="263" t="s">
        <v>4120</v>
      </c>
      <c r="Z982" s="263" t="s">
        <v>4120</v>
      </c>
      <c r="AA982" s="263" t="s">
        <v>4120</v>
      </c>
    </row>
    <row r="983" spans="1:27" x14ac:dyDescent="0.3">
      <c r="A983" s="263">
        <v>524442</v>
      </c>
      <c r="B983" s="268" t="s">
        <v>918</v>
      </c>
      <c r="C983" s="263" t="s">
        <v>4120</v>
      </c>
      <c r="D983" s="263" t="s">
        <v>4120</v>
      </c>
      <c r="E983" s="263" t="s">
        <v>4120</v>
      </c>
      <c r="F983" s="263" t="s">
        <v>4120</v>
      </c>
      <c r="G983" s="263" t="s">
        <v>4120</v>
      </c>
      <c r="H983" s="263" t="s">
        <v>4120</v>
      </c>
      <c r="I983" s="263" t="s">
        <v>4120</v>
      </c>
      <c r="J983" s="263" t="s">
        <v>4120</v>
      </c>
      <c r="K983" s="263" t="s">
        <v>4120</v>
      </c>
      <c r="L983" s="263" t="s">
        <v>4120</v>
      </c>
      <c r="M983" s="263" t="s">
        <v>4120</v>
      </c>
      <c r="N983" s="263" t="s">
        <v>4120</v>
      </c>
      <c r="O983" s="263" t="s">
        <v>4120</v>
      </c>
      <c r="P983" s="263" t="s">
        <v>4120</v>
      </c>
      <c r="Q983" s="263" t="s">
        <v>4120</v>
      </c>
      <c r="R983" s="263" t="s">
        <v>4120</v>
      </c>
      <c r="S983" s="263" t="s">
        <v>4120</v>
      </c>
      <c r="T983" s="263" t="s">
        <v>4120</v>
      </c>
      <c r="U983" s="263" t="s">
        <v>4120</v>
      </c>
      <c r="V983" s="263" t="s">
        <v>4120</v>
      </c>
      <c r="W983" s="263" t="s">
        <v>4120</v>
      </c>
      <c r="X983" s="263" t="s">
        <v>4120</v>
      </c>
      <c r="Y983" s="263" t="s">
        <v>4120</v>
      </c>
      <c r="Z983" s="263" t="s">
        <v>4120</v>
      </c>
      <c r="AA983" s="263" t="s">
        <v>4120</v>
      </c>
    </row>
    <row r="984" spans="1:27" x14ac:dyDescent="0.3">
      <c r="A984" s="263">
        <v>524445</v>
      </c>
      <c r="B984" s="268" t="s">
        <v>918</v>
      </c>
      <c r="C984" s="263" t="s">
        <v>4120</v>
      </c>
      <c r="D984" s="263" t="s">
        <v>4120</v>
      </c>
      <c r="E984" s="263" t="s">
        <v>4120</v>
      </c>
      <c r="F984" s="263" t="s">
        <v>4120</v>
      </c>
      <c r="G984" s="263" t="s">
        <v>4120</v>
      </c>
      <c r="H984" s="263" t="s">
        <v>4120</v>
      </c>
      <c r="I984" s="263" t="s">
        <v>4120</v>
      </c>
      <c r="J984" s="263" t="s">
        <v>4120</v>
      </c>
      <c r="K984" s="263" t="s">
        <v>4120</v>
      </c>
      <c r="L984" s="263" t="s">
        <v>4120</v>
      </c>
      <c r="M984" s="263" t="s">
        <v>4120</v>
      </c>
      <c r="N984" s="263" t="s">
        <v>4120</v>
      </c>
      <c r="O984" s="263" t="s">
        <v>4120</v>
      </c>
      <c r="P984" s="263" t="s">
        <v>4120</v>
      </c>
      <c r="Q984" s="263" t="s">
        <v>4120</v>
      </c>
      <c r="R984" s="263" t="s">
        <v>4120</v>
      </c>
      <c r="S984" s="263" t="s">
        <v>4120</v>
      </c>
      <c r="T984" s="263" t="s">
        <v>4120</v>
      </c>
      <c r="U984" s="263" t="s">
        <v>4120</v>
      </c>
      <c r="V984" s="263" t="s">
        <v>4120</v>
      </c>
      <c r="W984" s="263" t="s">
        <v>4120</v>
      </c>
      <c r="X984" s="263" t="s">
        <v>4120</v>
      </c>
      <c r="Y984" s="263" t="s">
        <v>4120</v>
      </c>
      <c r="Z984" s="263" t="s">
        <v>4120</v>
      </c>
      <c r="AA984" s="263" t="s">
        <v>4120</v>
      </c>
    </row>
    <row r="985" spans="1:27" x14ac:dyDescent="0.3">
      <c r="A985" s="263">
        <v>524448</v>
      </c>
      <c r="B985" s="268" t="s">
        <v>918</v>
      </c>
      <c r="C985" s="263" t="s">
        <v>4120</v>
      </c>
      <c r="D985" s="263" t="s">
        <v>4120</v>
      </c>
      <c r="E985" s="263" t="s">
        <v>4120</v>
      </c>
      <c r="F985" s="263" t="s">
        <v>4120</v>
      </c>
      <c r="G985" s="263" t="s">
        <v>4120</v>
      </c>
      <c r="H985" s="263" t="s">
        <v>4120</v>
      </c>
      <c r="I985" s="263" t="s">
        <v>4120</v>
      </c>
      <c r="J985" s="263" t="s">
        <v>4120</v>
      </c>
      <c r="K985" s="263" t="s">
        <v>4120</v>
      </c>
      <c r="L985" s="263" t="s">
        <v>4120</v>
      </c>
      <c r="M985" s="263" t="s">
        <v>4120</v>
      </c>
      <c r="N985" s="263" t="s">
        <v>4120</v>
      </c>
      <c r="O985" s="263" t="s">
        <v>4120</v>
      </c>
      <c r="P985" s="263" t="s">
        <v>4120</v>
      </c>
      <c r="Q985" s="263" t="s">
        <v>4120</v>
      </c>
      <c r="R985" s="263" t="s">
        <v>4120</v>
      </c>
      <c r="S985" s="263" t="s">
        <v>4120</v>
      </c>
      <c r="T985" s="263" t="s">
        <v>4120</v>
      </c>
      <c r="U985" s="263" t="s">
        <v>4120</v>
      </c>
      <c r="V985" s="263" t="s">
        <v>4120</v>
      </c>
      <c r="W985" s="263" t="s">
        <v>4120</v>
      </c>
      <c r="X985" s="263" t="s">
        <v>4120</v>
      </c>
      <c r="Y985" s="263" t="s">
        <v>4120</v>
      </c>
      <c r="Z985" s="263" t="s">
        <v>4120</v>
      </c>
      <c r="AA985" s="263" t="s">
        <v>4120</v>
      </c>
    </row>
    <row r="986" spans="1:27" x14ac:dyDescent="0.3">
      <c r="A986" s="263">
        <v>524449</v>
      </c>
      <c r="B986" s="268" t="s">
        <v>918</v>
      </c>
      <c r="C986" s="263" t="s">
        <v>4120</v>
      </c>
      <c r="D986" s="263" t="s">
        <v>4120</v>
      </c>
      <c r="E986" s="263" t="s">
        <v>4120</v>
      </c>
      <c r="F986" s="263" t="s">
        <v>4120</v>
      </c>
      <c r="G986" s="263" t="s">
        <v>4120</v>
      </c>
      <c r="H986" s="263" t="s">
        <v>4120</v>
      </c>
      <c r="I986" s="263" t="s">
        <v>4120</v>
      </c>
      <c r="J986" s="263" t="s">
        <v>4120</v>
      </c>
      <c r="K986" s="263" t="s">
        <v>4120</v>
      </c>
      <c r="L986" s="263" t="s">
        <v>4120</v>
      </c>
      <c r="M986" s="263" t="s">
        <v>4120</v>
      </c>
      <c r="N986" s="263" t="s">
        <v>4120</v>
      </c>
      <c r="O986" s="263" t="s">
        <v>4120</v>
      </c>
      <c r="P986" s="263" t="s">
        <v>4120</v>
      </c>
      <c r="Q986" s="263" t="s">
        <v>4120</v>
      </c>
      <c r="R986" s="263" t="s">
        <v>4120</v>
      </c>
      <c r="S986" s="263" t="s">
        <v>4120</v>
      </c>
      <c r="T986" s="263" t="s">
        <v>4120</v>
      </c>
      <c r="U986" s="263" t="s">
        <v>4120</v>
      </c>
      <c r="V986" s="263" t="s">
        <v>4120</v>
      </c>
      <c r="W986" s="263" t="s">
        <v>4120</v>
      </c>
      <c r="X986" s="263" t="s">
        <v>4120</v>
      </c>
      <c r="Y986" s="263" t="s">
        <v>4120</v>
      </c>
      <c r="Z986" s="263" t="s">
        <v>4120</v>
      </c>
      <c r="AA986" s="263" t="s">
        <v>4120</v>
      </c>
    </row>
    <row r="987" spans="1:27" x14ac:dyDescent="0.3">
      <c r="A987" s="263">
        <v>524452</v>
      </c>
      <c r="B987" s="268" t="s">
        <v>918</v>
      </c>
      <c r="C987" s="263" t="s">
        <v>4120</v>
      </c>
      <c r="D987" s="263" t="s">
        <v>4120</v>
      </c>
      <c r="E987" s="263" t="s">
        <v>4120</v>
      </c>
      <c r="F987" s="263" t="s">
        <v>4120</v>
      </c>
      <c r="G987" s="263" t="s">
        <v>4120</v>
      </c>
      <c r="H987" s="263" t="s">
        <v>4120</v>
      </c>
      <c r="I987" s="263" t="s">
        <v>4120</v>
      </c>
      <c r="J987" s="263" t="s">
        <v>4120</v>
      </c>
      <c r="K987" s="263" t="s">
        <v>4120</v>
      </c>
      <c r="L987" s="263" t="s">
        <v>4120</v>
      </c>
      <c r="M987" s="263" t="s">
        <v>4120</v>
      </c>
      <c r="N987" s="263" t="s">
        <v>4120</v>
      </c>
      <c r="O987" s="263" t="s">
        <v>4120</v>
      </c>
      <c r="P987" s="263" t="s">
        <v>4120</v>
      </c>
      <c r="Q987" s="263" t="s">
        <v>4120</v>
      </c>
      <c r="R987" s="263" t="s">
        <v>4120</v>
      </c>
      <c r="S987" s="263" t="s">
        <v>4120</v>
      </c>
      <c r="T987" s="263" t="s">
        <v>4120</v>
      </c>
      <c r="U987" s="263" t="s">
        <v>4120</v>
      </c>
      <c r="V987" s="263" t="s">
        <v>4120</v>
      </c>
      <c r="W987" s="263" t="s">
        <v>4120</v>
      </c>
      <c r="X987" s="263" t="s">
        <v>4120</v>
      </c>
      <c r="Y987" s="263" t="s">
        <v>4120</v>
      </c>
      <c r="Z987" s="263" t="s">
        <v>4120</v>
      </c>
      <c r="AA987" s="263" t="s">
        <v>4120</v>
      </c>
    </row>
    <row r="988" spans="1:27" x14ac:dyDescent="0.3">
      <c r="A988" s="263">
        <v>524459</v>
      </c>
      <c r="B988" s="268" t="s">
        <v>918</v>
      </c>
      <c r="C988" s="263" t="s">
        <v>4120</v>
      </c>
      <c r="D988" s="263" t="s">
        <v>4120</v>
      </c>
      <c r="E988" s="263" t="s">
        <v>4120</v>
      </c>
      <c r="F988" s="263" t="s">
        <v>4120</v>
      </c>
      <c r="G988" s="263" t="s">
        <v>4120</v>
      </c>
      <c r="H988" s="263" t="s">
        <v>4120</v>
      </c>
      <c r="I988" s="263" t="s">
        <v>4120</v>
      </c>
      <c r="J988" s="263" t="s">
        <v>4120</v>
      </c>
      <c r="K988" s="263" t="s">
        <v>4120</v>
      </c>
      <c r="L988" s="263" t="s">
        <v>4120</v>
      </c>
      <c r="M988" s="263" t="s">
        <v>4120</v>
      </c>
      <c r="N988" s="263" t="s">
        <v>4120</v>
      </c>
      <c r="O988" s="263" t="s">
        <v>4120</v>
      </c>
      <c r="P988" s="263" t="s">
        <v>4120</v>
      </c>
      <c r="Q988" s="263" t="s">
        <v>4120</v>
      </c>
      <c r="R988" s="263" t="s">
        <v>4120</v>
      </c>
      <c r="S988" s="263" t="s">
        <v>4120</v>
      </c>
      <c r="T988" s="263" t="s">
        <v>4120</v>
      </c>
      <c r="U988" s="263" t="s">
        <v>4120</v>
      </c>
      <c r="V988" s="263" t="s">
        <v>4120</v>
      </c>
      <c r="W988" s="263" t="s">
        <v>4120</v>
      </c>
      <c r="X988" s="263" t="s">
        <v>4120</v>
      </c>
      <c r="Y988" s="263" t="s">
        <v>4120</v>
      </c>
      <c r="Z988" s="263" t="s">
        <v>4120</v>
      </c>
      <c r="AA988" s="263" t="s">
        <v>4120</v>
      </c>
    </row>
    <row r="989" spans="1:27" x14ac:dyDescent="0.3">
      <c r="A989" s="263">
        <v>524466</v>
      </c>
      <c r="B989" s="268" t="s">
        <v>918</v>
      </c>
      <c r="C989" s="263" t="s">
        <v>4120</v>
      </c>
      <c r="D989" s="263" t="s">
        <v>4120</v>
      </c>
      <c r="E989" s="263" t="s">
        <v>4120</v>
      </c>
      <c r="F989" s="263" t="s">
        <v>4120</v>
      </c>
      <c r="G989" s="263" t="s">
        <v>4120</v>
      </c>
      <c r="H989" s="263" t="s">
        <v>4120</v>
      </c>
      <c r="I989" s="263" t="s">
        <v>4120</v>
      </c>
      <c r="J989" s="263" t="s">
        <v>4120</v>
      </c>
      <c r="K989" s="263" t="s">
        <v>4120</v>
      </c>
      <c r="L989" s="263" t="s">
        <v>4120</v>
      </c>
      <c r="M989" s="263" t="s">
        <v>4120</v>
      </c>
      <c r="N989" s="263" t="s">
        <v>4120</v>
      </c>
      <c r="O989" s="263" t="s">
        <v>4120</v>
      </c>
      <c r="P989" s="263" t="s">
        <v>4120</v>
      </c>
      <c r="Q989" s="263" t="s">
        <v>4120</v>
      </c>
      <c r="R989" s="263" t="s">
        <v>4120</v>
      </c>
      <c r="S989" s="263" t="s">
        <v>4120</v>
      </c>
      <c r="T989" s="263" t="s">
        <v>4120</v>
      </c>
      <c r="U989" s="263" t="s">
        <v>4120</v>
      </c>
      <c r="V989" s="263" t="s">
        <v>4120</v>
      </c>
      <c r="W989" s="263" t="s">
        <v>4120</v>
      </c>
      <c r="X989" s="263" t="s">
        <v>4120</v>
      </c>
      <c r="Y989" s="263" t="s">
        <v>4120</v>
      </c>
      <c r="Z989" s="263" t="s">
        <v>4120</v>
      </c>
      <c r="AA989" s="263" t="s">
        <v>4120</v>
      </c>
    </row>
    <row r="990" spans="1:27" x14ac:dyDescent="0.3">
      <c r="A990" s="263">
        <v>524467</v>
      </c>
      <c r="B990" s="268" t="s">
        <v>918</v>
      </c>
      <c r="C990" s="263" t="s">
        <v>4120</v>
      </c>
      <c r="D990" s="263" t="s">
        <v>4120</v>
      </c>
      <c r="E990" s="263" t="s">
        <v>4120</v>
      </c>
      <c r="F990" s="263" t="s">
        <v>4120</v>
      </c>
      <c r="G990" s="263" t="s">
        <v>4120</v>
      </c>
      <c r="H990" s="263" t="s">
        <v>4120</v>
      </c>
      <c r="I990" s="263" t="s">
        <v>4120</v>
      </c>
      <c r="J990" s="263" t="s">
        <v>4120</v>
      </c>
      <c r="K990" s="263" t="s">
        <v>4120</v>
      </c>
      <c r="L990" s="263" t="s">
        <v>4120</v>
      </c>
      <c r="M990" s="263" t="s">
        <v>4120</v>
      </c>
      <c r="N990" s="263" t="s">
        <v>4120</v>
      </c>
      <c r="O990" s="263" t="s">
        <v>4120</v>
      </c>
      <c r="P990" s="263" t="s">
        <v>4120</v>
      </c>
      <c r="Q990" s="263" t="s">
        <v>4120</v>
      </c>
      <c r="R990" s="263" t="s">
        <v>4120</v>
      </c>
      <c r="S990" s="263" t="s">
        <v>4120</v>
      </c>
      <c r="T990" s="263" t="s">
        <v>4120</v>
      </c>
      <c r="U990" s="263" t="s">
        <v>4120</v>
      </c>
      <c r="V990" s="263" t="s">
        <v>4120</v>
      </c>
      <c r="W990" s="263" t="s">
        <v>4120</v>
      </c>
      <c r="X990" s="263" t="s">
        <v>4120</v>
      </c>
      <c r="Y990" s="263" t="s">
        <v>4120</v>
      </c>
      <c r="Z990" s="263" t="s">
        <v>4120</v>
      </c>
      <c r="AA990" s="263" t="s">
        <v>4120</v>
      </c>
    </row>
    <row r="991" spans="1:27" x14ac:dyDescent="0.3">
      <c r="A991" s="263">
        <v>524472</v>
      </c>
      <c r="B991" s="268" t="s">
        <v>918</v>
      </c>
      <c r="C991" s="263" t="s">
        <v>4120</v>
      </c>
      <c r="D991" s="263" t="s">
        <v>4120</v>
      </c>
      <c r="E991" s="263" t="s">
        <v>4120</v>
      </c>
      <c r="F991" s="263" t="s">
        <v>4120</v>
      </c>
      <c r="G991" s="263" t="s">
        <v>4120</v>
      </c>
      <c r="H991" s="263" t="s">
        <v>4120</v>
      </c>
      <c r="I991" s="263" t="s">
        <v>4120</v>
      </c>
      <c r="J991" s="263" t="s">
        <v>4120</v>
      </c>
      <c r="K991" s="263" t="s">
        <v>4120</v>
      </c>
      <c r="L991" s="263" t="s">
        <v>4120</v>
      </c>
      <c r="M991" s="263" t="s">
        <v>4120</v>
      </c>
      <c r="N991" s="263" t="s">
        <v>4120</v>
      </c>
      <c r="O991" s="263" t="s">
        <v>4120</v>
      </c>
      <c r="P991" s="263" t="s">
        <v>4120</v>
      </c>
      <c r="Q991" s="263" t="s">
        <v>4120</v>
      </c>
      <c r="R991" s="263" t="s">
        <v>4120</v>
      </c>
      <c r="S991" s="263" t="s">
        <v>4120</v>
      </c>
      <c r="T991" s="263" t="s">
        <v>4120</v>
      </c>
      <c r="U991" s="263" t="s">
        <v>4120</v>
      </c>
      <c r="V991" s="263" t="s">
        <v>4120</v>
      </c>
      <c r="W991" s="263" t="s">
        <v>4120</v>
      </c>
      <c r="X991" s="263" t="s">
        <v>4120</v>
      </c>
      <c r="Y991" s="263" t="s">
        <v>4120</v>
      </c>
      <c r="Z991" s="263" t="s">
        <v>4120</v>
      </c>
      <c r="AA991" s="263" t="s">
        <v>4120</v>
      </c>
    </row>
    <row r="992" spans="1:27" x14ac:dyDescent="0.3">
      <c r="A992" s="263">
        <v>524485</v>
      </c>
      <c r="B992" s="268" t="s">
        <v>918</v>
      </c>
      <c r="C992" s="263" t="s">
        <v>4120</v>
      </c>
      <c r="D992" s="263" t="s">
        <v>4120</v>
      </c>
      <c r="E992" s="263" t="s">
        <v>4120</v>
      </c>
      <c r="F992" s="263" t="s">
        <v>4120</v>
      </c>
      <c r="G992" s="263" t="s">
        <v>4120</v>
      </c>
      <c r="H992" s="263" t="s">
        <v>4120</v>
      </c>
      <c r="I992" s="263" t="s">
        <v>4120</v>
      </c>
      <c r="J992" s="263" t="s">
        <v>4120</v>
      </c>
      <c r="K992" s="263" t="s">
        <v>4120</v>
      </c>
      <c r="L992" s="263" t="s">
        <v>4120</v>
      </c>
      <c r="M992" s="263" t="s">
        <v>4120</v>
      </c>
      <c r="N992" s="263" t="s">
        <v>4120</v>
      </c>
      <c r="O992" s="263" t="s">
        <v>4120</v>
      </c>
      <c r="P992" s="263" t="s">
        <v>4120</v>
      </c>
      <c r="Q992" s="263" t="s">
        <v>4120</v>
      </c>
      <c r="R992" s="263" t="s">
        <v>4120</v>
      </c>
      <c r="S992" s="263" t="s">
        <v>4120</v>
      </c>
      <c r="T992" s="263" t="s">
        <v>4120</v>
      </c>
      <c r="U992" s="263" t="s">
        <v>4120</v>
      </c>
      <c r="V992" s="263" t="s">
        <v>4120</v>
      </c>
      <c r="W992" s="263" t="s">
        <v>4120</v>
      </c>
      <c r="X992" s="263" t="s">
        <v>4120</v>
      </c>
      <c r="Y992" s="263" t="s">
        <v>4120</v>
      </c>
      <c r="Z992" s="263" t="s">
        <v>4120</v>
      </c>
      <c r="AA992" s="263" t="s">
        <v>4120</v>
      </c>
    </row>
    <row r="993" spans="1:27" x14ac:dyDescent="0.3">
      <c r="A993" s="263">
        <v>524491</v>
      </c>
      <c r="B993" s="268" t="s">
        <v>918</v>
      </c>
      <c r="C993" s="263" t="s">
        <v>4120</v>
      </c>
      <c r="D993" s="263" t="s">
        <v>4120</v>
      </c>
      <c r="E993" s="263" t="s">
        <v>4120</v>
      </c>
      <c r="F993" s="263" t="s">
        <v>4120</v>
      </c>
      <c r="G993" s="263" t="s">
        <v>4120</v>
      </c>
      <c r="H993" s="263" t="s">
        <v>4120</v>
      </c>
      <c r="I993" s="263" t="s">
        <v>4120</v>
      </c>
      <c r="J993" s="263" t="s">
        <v>4120</v>
      </c>
      <c r="K993" s="263" t="s">
        <v>4120</v>
      </c>
      <c r="L993" s="263" t="s">
        <v>4120</v>
      </c>
      <c r="M993" s="263" t="s">
        <v>4120</v>
      </c>
      <c r="N993" s="263" t="s">
        <v>4120</v>
      </c>
      <c r="O993" s="263" t="s">
        <v>4120</v>
      </c>
      <c r="P993" s="263" t="s">
        <v>4120</v>
      </c>
      <c r="Q993" s="263" t="s">
        <v>4120</v>
      </c>
      <c r="R993" s="263" t="s">
        <v>4120</v>
      </c>
      <c r="S993" s="263" t="s">
        <v>4120</v>
      </c>
      <c r="T993" s="263" t="s">
        <v>4120</v>
      </c>
      <c r="U993" s="263" t="s">
        <v>4120</v>
      </c>
      <c r="V993" s="263" t="s">
        <v>4120</v>
      </c>
      <c r="W993" s="263" t="s">
        <v>4120</v>
      </c>
      <c r="X993" s="263" t="s">
        <v>4120</v>
      </c>
      <c r="Y993" s="263" t="s">
        <v>4120</v>
      </c>
      <c r="Z993" s="263" t="s">
        <v>4120</v>
      </c>
      <c r="AA993" s="263" t="s">
        <v>4120</v>
      </c>
    </row>
    <row r="994" spans="1:27" x14ac:dyDescent="0.3">
      <c r="A994" s="263">
        <v>524494</v>
      </c>
      <c r="B994" s="268" t="s">
        <v>918</v>
      </c>
      <c r="C994" s="263" t="s">
        <v>4120</v>
      </c>
      <c r="D994" s="263" t="s">
        <v>4120</v>
      </c>
      <c r="E994" s="263" t="s">
        <v>4120</v>
      </c>
      <c r="F994" s="263" t="s">
        <v>4120</v>
      </c>
      <c r="G994" s="263" t="s">
        <v>4120</v>
      </c>
      <c r="H994" s="263" t="s">
        <v>4120</v>
      </c>
      <c r="I994" s="263" t="s">
        <v>4120</v>
      </c>
      <c r="J994" s="263" t="s">
        <v>4120</v>
      </c>
      <c r="K994" s="263" t="s">
        <v>4120</v>
      </c>
      <c r="L994" s="263" t="s">
        <v>4120</v>
      </c>
      <c r="M994" s="263" t="s">
        <v>4120</v>
      </c>
      <c r="N994" s="263" t="s">
        <v>4120</v>
      </c>
      <c r="O994" s="263" t="s">
        <v>4120</v>
      </c>
      <c r="P994" s="263" t="s">
        <v>4120</v>
      </c>
      <c r="Q994" s="263" t="s">
        <v>4120</v>
      </c>
      <c r="R994" s="263" t="s">
        <v>4120</v>
      </c>
      <c r="S994" s="263" t="s">
        <v>4120</v>
      </c>
      <c r="T994" s="263" t="s">
        <v>4120</v>
      </c>
      <c r="U994" s="263" t="s">
        <v>4120</v>
      </c>
      <c r="V994" s="263" t="s">
        <v>4120</v>
      </c>
      <c r="W994" s="263" t="s">
        <v>4120</v>
      </c>
      <c r="X994" s="263" t="s">
        <v>4120</v>
      </c>
      <c r="Y994" s="263" t="s">
        <v>4120</v>
      </c>
      <c r="Z994" s="263" t="s">
        <v>4120</v>
      </c>
      <c r="AA994" s="263" t="s">
        <v>4120</v>
      </c>
    </row>
    <row r="995" spans="1:27" x14ac:dyDescent="0.3">
      <c r="A995" s="263">
        <v>524500</v>
      </c>
      <c r="B995" s="268" t="s">
        <v>918</v>
      </c>
      <c r="C995" s="263" t="s">
        <v>4120</v>
      </c>
      <c r="D995" s="263" t="s">
        <v>4120</v>
      </c>
      <c r="E995" s="263" t="s">
        <v>4120</v>
      </c>
      <c r="F995" s="263" t="s">
        <v>4120</v>
      </c>
      <c r="G995" s="263" t="s">
        <v>4120</v>
      </c>
      <c r="H995" s="263" t="s">
        <v>4120</v>
      </c>
      <c r="I995" s="263" t="s">
        <v>4120</v>
      </c>
      <c r="J995" s="263" t="s">
        <v>4120</v>
      </c>
      <c r="K995" s="263" t="s">
        <v>4120</v>
      </c>
      <c r="L995" s="263" t="s">
        <v>4120</v>
      </c>
      <c r="M995" s="263" t="s">
        <v>4120</v>
      </c>
      <c r="N995" s="263" t="s">
        <v>4120</v>
      </c>
      <c r="O995" s="263" t="s">
        <v>4120</v>
      </c>
      <c r="P995" s="263" t="s">
        <v>4120</v>
      </c>
      <c r="Q995" s="263" t="s">
        <v>4120</v>
      </c>
      <c r="R995" s="263" t="s">
        <v>4120</v>
      </c>
      <c r="S995" s="263" t="s">
        <v>4120</v>
      </c>
      <c r="T995" s="263" t="s">
        <v>4120</v>
      </c>
      <c r="U995" s="263" t="s">
        <v>4120</v>
      </c>
      <c r="V995" s="263" t="s">
        <v>4120</v>
      </c>
      <c r="W995" s="263" t="s">
        <v>4120</v>
      </c>
      <c r="X995" s="263" t="s">
        <v>4120</v>
      </c>
      <c r="Y995" s="263" t="s">
        <v>4120</v>
      </c>
      <c r="Z995" s="263" t="s">
        <v>4120</v>
      </c>
      <c r="AA995" s="263" t="s">
        <v>4120</v>
      </c>
    </row>
    <row r="996" spans="1:27" x14ac:dyDescent="0.3">
      <c r="A996" s="263">
        <v>524502</v>
      </c>
      <c r="B996" s="268" t="s">
        <v>918</v>
      </c>
      <c r="C996" s="263" t="s">
        <v>4120</v>
      </c>
      <c r="D996" s="263" t="s">
        <v>4120</v>
      </c>
      <c r="E996" s="263" t="s">
        <v>4120</v>
      </c>
      <c r="F996" s="263" t="s">
        <v>4120</v>
      </c>
      <c r="G996" s="263" t="s">
        <v>4120</v>
      </c>
      <c r="H996" s="263" t="s">
        <v>4120</v>
      </c>
      <c r="I996" s="263" t="s">
        <v>4120</v>
      </c>
      <c r="J996" s="263" t="s">
        <v>4120</v>
      </c>
      <c r="K996" s="263" t="s">
        <v>4120</v>
      </c>
      <c r="L996" s="263" t="s">
        <v>4120</v>
      </c>
      <c r="M996" s="263" t="s">
        <v>4120</v>
      </c>
      <c r="N996" s="263" t="s">
        <v>4120</v>
      </c>
      <c r="O996" s="263" t="s">
        <v>4120</v>
      </c>
      <c r="P996" s="263" t="s">
        <v>4120</v>
      </c>
      <c r="Q996" s="263" t="s">
        <v>4120</v>
      </c>
      <c r="R996" s="263" t="s">
        <v>4120</v>
      </c>
      <c r="S996" s="263" t="s">
        <v>4120</v>
      </c>
      <c r="T996" s="263" t="s">
        <v>4120</v>
      </c>
      <c r="U996" s="263" t="s">
        <v>4120</v>
      </c>
      <c r="V996" s="263" t="s">
        <v>4120</v>
      </c>
      <c r="W996" s="263" t="s">
        <v>4120</v>
      </c>
      <c r="X996" s="263" t="s">
        <v>4120</v>
      </c>
      <c r="Y996" s="263" t="s">
        <v>4120</v>
      </c>
      <c r="Z996" s="263" t="s">
        <v>4120</v>
      </c>
      <c r="AA996" s="263" t="s">
        <v>4120</v>
      </c>
    </row>
    <row r="997" spans="1:27" x14ac:dyDescent="0.3">
      <c r="A997" s="263">
        <v>524505</v>
      </c>
      <c r="B997" s="268" t="s">
        <v>918</v>
      </c>
      <c r="C997" s="263" t="s">
        <v>4120</v>
      </c>
      <c r="D997" s="263" t="s">
        <v>4120</v>
      </c>
      <c r="E997" s="263" t="s">
        <v>4120</v>
      </c>
      <c r="F997" s="263" t="s">
        <v>4120</v>
      </c>
      <c r="G997" s="263" t="s">
        <v>4120</v>
      </c>
      <c r="H997" s="263" t="s">
        <v>4120</v>
      </c>
      <c r="I997" s="263" t="s">
        <v>4120</v>
      </c>
      <c r="J997" s="263" t="s">
        <v>4120</v>
      </c>
      <c r="K997" s="263" t="s">
        <v>4120</v>
      </c>
      <c r="L997" s="263" t="s">
        <v>4120</v>
      </c>
      <c r="M997" s="263" t="s">
        <v>4120</v>
      </c>
      <c r="N997" s="263" t="s">
        <v>4120</v>
      </c>
      <c r="O997" s="263" t="s">
        <v>4120</v>
      </c>
      <c r="P997" s="263" t="s">
        <v>4120</v>
      </c>
      <c r="Q997" s="263" t="s">
        <v>4120</v>
      </c>
      <c r="R997" s="263" t="s">
        <v>4120</v>
      </c>
      <c r="S997" s="263" t="s">
        <v>4120</v>
      </c>
      <c r="T997" s="263" t="s">
        <v>4120</v>
      </c>
      <c r="U997" s="263" t="s">
        <v>4120</v>
      </c>
      <c r="V997" s="263" t="s">
        <v>4120</v>
      </c>
      <c r="W997" s="263" t="s">
        <v>4120</v>
      </c>
      <c r="X997" s="263" t="s">
        <v>4120</v>
      </c>
      <c r="Y997" s="263" t="s">
        <v>4120</v>
      </c>
      <c r="Z997" s="263" t="s">
        <v>4120</v>
      </c>
      <c r="AA997" s="263" t="s">
        <v>4120</v>
      </c>
    </row>
    <row r="998" spans="1:27" x14ac:dyDescent="0.3">
      <c r="A998" s="263">
        <v>524506</v>
      </c>
      <c r="B998" s="268" t="s">
        <v>918</v>
      </c>
      <c r="C998" s="263" t="s">
        <v>4120</v>
      </c>
      <c r="D998" s="263" t="s">
        <v>4120</v>
      </c>
      <c r="E998" s="263" t="s">
        <v>4120</v>
      </c>
      <c r="F998" s="263" t="s">
        <v>4120</v>
      </c>
      <c r="G998" s="263" t="s">
        <v>4120</v>
      </c>
      <c r="H998" s="263" t="s">
        <v>4120</v>
      </c>
      <c r="I998" s="263" t="s">
        <v>4120</v>
      </c>
      <c r="J998" s="263" t="s">
        <v>4120</v>
      </c>
      <c r="K998" s="263" t="s">
        <v>4120</v>
      </c>
      <c r="L998" s="263" t="s">
        <v>4120</v>
      </c>
      <c r="M998" s="263" t="s">
        <v>4120</v>
      </c>
      <c r="N998" s="263" t="s">
        <v>4120</v>
      </c>
      <c r="O998" s="263" t="s">
        <v>4120</v>
      </c>
      <c r="P998" s="263" t="s">
        <v>4120</v>
      </c>
      <c r="Q998" s="263" t="s">
        <v>4120</v>
      </c>
      <c r="R998" s="263" t="s">
        <v>4120</v>
      </c>
      <c r="S998" s="263" t="s">
        <v>4120</v>
      </c>
      <c r="T998" s="263" t="s">
        <v>4120</v>
      </c>
      <c r="U998" s="263" t="s">
        <v>4120</v>
      </c>
      <c r="V998" s="263" t="s">
        <v>4120</v>
      </c>
      <c r="W998" s="263" t="s">
        <v>4120</v>
      </c>
      <c r="X998" s="263" t="s">
        <v>4120</v>
      </c>
      <c r="Y998" s="263" t="s">
        <v>4120</v>
      </c>
      <c r="Z998" s="263" t="s">
        <v>4120</v>
      </c>
      <c r="AA998" s="263" t="s">
        <v>4120</v>
      </c>
    </row>
    <row r="999" spans="1:27" x14ac:dyDescent="0.3">
      <c r="A999" s="263">
        <v>524507</v>
      </c>
      <c r="B999" s="268" t="s">
        <v>918</v>
      </c>
      <c r="C999" s="263" t="s">
        <v>4120</v>
      </c>
      <c r="D999" s="263" t="s">
        <v>4120</v>
      </c>
      <c r="E999" s="263" t="s">
        <v>4120</v>
      </c>
      <c r="F999" s="263" t="s">
        <v>4120</v>
      </c>
      <c r="G999" s="263" t="s">
        <v>4120</v>
      </c>
      <c r="H999" s="263" t="s">
        <v>4120</v>
      </c>
      <c r="I999" s="263" t="s">
        <v>4120</v>
      </c>
      <c r="J999" s="263" t="s">
        <v>4120</v>
      </c>
      <c r="K999" s="263" t="s">
        <v>4120</v>
      </c>
      <c r="L999" s="263" t="s">
        <v>4120</v>
      </c>
      <c r="M999" s="263" t="s">
        <v>4120</v>
      </c>
      <c r="N999" s="263" t="s">
        <v>4120</v>
      </c>
      <c r="O999" s="263" t="s">
        <v>4120</v>
      </c>
      <c r="P999" s="263" t="s">
        <v>4120</v>
      </c>
      <c r="Q999" s="263" t="s">
        <v>4120</v>
      </c>
      <c r="R999" s="263" t="s">
        <v>4120</v>
      </c>
      <c r="S999" s="263" t="s">
        <v>4120</v>
      </c>
      <c r="T999" s="263" t="s">
        <v>4120</v>
      </c>
      <c r="U999" s="263" t="s">
        <v>4120</v>
      </c>
      <c r="V999" s="263" t="s">
        <v>4120</v>
      </c>
      <c r="W999" s="263" t="s">
        <v>4120</v>
      </c>
      <c r="X999" s="263" t="s">
        <v>4120</v>
      </c>
      <c r="Y999" s="263" t="s">
        <v>4120</v>
      </c>
      <c r="Z999" s="263" t="s">
        <v>4120</v>
      </c>
      <c r="AA999" s="263" t="s">
        <v>4120</v>
      </c>
    </row>
    <row r="1000" spans="1:27" x14ac:dyDescent="0.3">
      <c r="A1000" s="263">
        <v>524510</v>
      </c>
      <c r="B1000" s="268" t="s">
        <v>918</v>
      </c>
      <c r="C1000" s="263" t="s">
        <v>4120</v>
      </c>
      <c r="D1000" s="263" t="s">
        <v>4120</v>
      </c>
      <c r="E1000" s="263" t="s">
        <v>4120</v>
      </c>
      <c r="F1000" s="263" t="s">
        <v>4120</v>
      </c>
      <c r="G1000" s="263" t="s">
        <v>4120</v>
      </c>
      <c r="H1000" s="263" t="s">
        <v>4120</v>
      </c>
      <c r="I1000" s="263" t="s">
        <v>4120</v>
      </c>
      <c r="J1000" s="263" t="s">
        <v>4120</v>
      </c>
      <c r="K1000" s="263" t="s">
        <v>4120</v>
      </c>
      <c r="L1000" s="263" t="s">
        <v>4120</v>
      </c>
      <c r="M1000" s="263" t="s">
        <v>4120</v>
      </c>
      <c r="N1000" s="263" t="s">
        <v>4120</v>
      </c>
      <c r="O1000" s="263" t="s">
        <v>4120</v>
      </c>
      <c r="P1000" s="263" t="s">
        <v>4120</v>
      </c>
      <c r="Q1000" s="263" t="s">
        <v>4120</v>
      </c>
      <c r="R1000" s="263" t="s">
        <v>4120</v>
      </c>
      <c r="S1000" s="263" t="s">
        <v>4120</v>
      </c>
      <c r="T1000" s="263" t="s">
        <v>4120</v>
      </c>
      <c r="U1000" s="263" t="s">
        <v>4120</v>
      </c>
      <c r="V1000" s="263" t="s">
        <v>4120</v>
      </c>
      <c r="W1000" s="263" t="s">
        <v>4120</v>
      </c>
      <c r="X1000" s="263" t="s">
        <v>4120</v>
      </c>
      <c r="Y1000" s="263" t="s">
        <v>4120</v>
      </c>
      <c r="Z1000" s="263" t="s">
        <v>4120</v>
      </c>
      <c r="AA1000" s="263" t="s">
        <v>4120</v>
      </c>
    </row>
    <row r="1001" spans="1:27" x14ac:dyDescent="0.3">
      <c r="A1001" s="263">
        <v>524512</v>
      </c>
      <c r="B1001" s="268" t="s">
        <v>918</v>
      </c>
      <c r="C1001" s="263" t="s">
        <v>4120</v>
      </c>
      <c r="D1001" s="263" t="s">
        <v>4120</v>
      </c>
      <c r="E1001" s="263" t="s">
        <v>4120</v>
      </c>
      <c r="F1001" s="263" t="s">
        <v>4120</v>
      </c>
      <c r="G1001" s="263" t="s">
        <v>4120</v>
      </c>
      <c r="H1001" s="263" t="s">
        <v>4120</v>
      </c>
      <c r="I1001" s="263" t="s">
        <v>4120</v>
      </c>
      <c r="J1001" s="263" t="s">
        <v>4120</v>
      </c>
      <c r="K1001" s="263" t="s">
        <v>4120</v>
      </c>
      <c r="L1001" s="263" t="s">
        <v>4120</v>
      </c>
      <c r="M1001" s="263" t="s">
        <v>4120</v>
      </c>
      <c r="N1001" s="263" t="s">
        <v>4120</v>
      </c>
      <c r="O1001" s="263" t="s">
        <v>4120</v>
      </c>
      <c r="P1001" s="263" t="s">
        <v>4120</v>
      </c>
      <c r="Q1001" s="263" t="s">
        <v>4120</v>
      </c>
      <c r="R1001" s="263" t="s">
        <v>4120</v>
      </c>
      <c r="S1001" s="263" t="s">
        <v>4120</v>
      </c>
      <c r="T1001" s="263" t="s">
        <v>4120</v>
      </c>
      <c r="U1001" s="263" t="s">
        <v>4120</v>
      </c>
      <c r="V1001" s="263" t="s">
        <v>4120</v>
      </c>
      <c r="W1001" s="263" t="s">
        <v>4120</v>
      </c>
      <c r="X1001" s="263" t="s">
        <v>4120</v>
      </c>
      <c r="Y1001" s="263" t="s">
        <v>4120</v>
      </c>
      <c r="Z1001" s="263" t="s">
        <v>4120</v>
      </c>
      <c r="AA1001" s="263" t="s">
        <v>4120</v>
      </c>
    </row>
    <row r="1002" spans="1:27" x14ac:dyDescent="0.3">
      <c r="A1002" s="263">
        <v>524513</v>
      </c>
      <c r="B1002" s="268" t="s">
        <v>918</v>
      </c>
      <c r="C1002" s="263" t="s">
        <v>4120</v>
      </c>
      <c r="D1002" s="263" t="s">
        <v>4120</v>
      </c>
      <c r="E1002" s="263" t="s">
        <v>4120</v>
      </c>
      <c r="F1002" s="263" t="s">
        <v>4120</v>
      </c>
      <c r="G1002" s="263" t="s">
        <v>4120</v>
      </c>
      <c r="H1002" s="263" t="s">
        <v>4120</v>
      </c>
      <c r="I1002" s="263" t="s">
        <v>4120</v>
      </c>
      <c r="J1002" s="263" t="s">
        <v>4120</v>
      </c>
      <c r="K1002" s="263" t="s">
        <v>4120</v>
      </c>
      <c r="L1002" s="263" t="s">
        <v>4120</v>
      </c>
      <c r="M1002" s="263" t="s">
        <v>4120</v>
      </c>
      <c r="N1002" s="263" t="s">
        <v>4120</v>
      </c>
      <c r="O1002" s="263" t="s">
        <v>4120</v>
      </c>
      <c r="P1002" s="263" t="s">
        <v>4120</v>
      </c>
      <c r="Q1002" s="263" t="s">
        <v>4120</v>
      </c>
      <c r="R1002" s="263" t="s">
        <v>4120</v>
      </c>
      <c r="S1002" s="263" t="s">
        <v>4120</v>
      </c>
      <c r="T1002" s="263" t="s">
        <v>4120</v>
      </c>
      <c r="U1002" s="263" t="s">
        <v>4120</v>
      </c>
      <c r="V1002" s="263" t="s">
        <v>4120</v>
      </c>
      <c r="W1002" s="263" t="s">
        <v>4120</v>
      </c>
      <c r="X1002" s="263" t="s">
        <v>4120</v>
      </c>
      <c r="Y1002" s="263" t="s">
        <v>4120</v>
      </c>
      <c r="Z1002" s="263" t="s">
        <v>4120</v>
      </c>
      <c r="AA1002" s="263" t="s">
        <v>4120</v>
      </c>
    </row>
    <row r="1003" spans="1:27" x14ac:dyDescent="0.3">
      <c r="A1003" s="263">
        <v>524518</v>
      </c>
      <c r="B1003" s="268" t="s">
        <v>918</v>
      </c>
      <c r="C1003" s="263" t="s">
        <v>4120</v>
      </c>
      <c r="D1003" s="263" t="s">
        <v>4120</v>
      </c>
      <c r="E1003" s="263" t="s">
        <v>4120</v>
      </c>
      <c r="F1003" s="263" t="s">
        <v>4120</v>
      </c>
      <c r="G1003" s="263" t="s">
        <v>4120</v>
      </c>
      <c r="H1003" s="263" t="s">
        <v>4120</v>
      </c>
      <c r="I1003" s="263" t="s">
        <v>4120</v>
      </c>
      <c r="J1003" s="263" t="s">
        <v>4120</v>
      </c>
      <c r="K1003" s="263" t="s">
        <v>4120</v>
      </c>
      <c r="L1003" s="263" t="s">
        <v>4120</v>
      </c>
      <c r="M1003" s="263" t="s">
        <v>4120</v>
      </c>
      <c r="N1003" s="263" t="s">
        <v>4120</v>
      </c>
      <c r="O1003" s="263" t="s">
        <v>4120</v>
      </c>
      <c r="P1003" s="263" t="s">
        <v>4120</v>
      </c>
      <c r="Q1003" s="263" t="s">
        <v>4120</v>
      </c>
      <c r="R1003" s="263" t="s">
        <v>4120</v>
      </c>
      <c r="S1003" s="263" t="s">
        <v>4120</v>
      </c>
      <c r="T1003" s="263" t="s">
        <v>4120</v>
      </c>
      <c r="U1003" s="263" t="s">
        <v>4120</v>
      </c>
      <c r="V1003" s="263" t="s">
        <v>4120</v>
      </c>
      <c r="W1003" s="263" t="s">
        <v>4120</v>
      </c>
      <c r="X1003" s="263" t="s">
        <v>4120</v>
      </c>
      <c r="Y1003" s="263" t="s">
        <v>4120</v>
      </c>
      <c r="Z1003" s="263" t="s">
        <v>4120</v>
      </c>
      <c r="AA1003" s="263" t="s">
        <v>4120</v>
      </c>
    </row>
    <row r="1004" spans="1:27" x14ac:dyDescent="0.3">
      <c r="A1004" s="263">
        <v>524520</v>
      </c>
      <c r="B1004" s="268" t="s">
        <v>918</v>
      </c>
      <c r="C1004" s="263" t="s">
        <v>4120</v>
      </c>
      <c r="D1004" s="263" t="s">
        <v>4120</v>
      </c>
      <c r="E1004" s="263" t="s">
        <v>4120</v>
      </c>
      <c r="F1004" s="263" t="s">
        <v>4120</v>
      </c>
      <c r="G1004" s="263" t="s">
        <v>4120</v>
      </c>
      <c r="H1004" s="263" t="s">
        <v>4120</v>
      </c>
      <c r="I1004" s="263" t="s">
        <v>4120</v>
      </c>
      <c r="J1004" s="263" t="s">
        <v>4120</v>
      </c>
      <c r="K1004" s="263" t="s">
        <v>4120</v>
      </c>
      <c r="L1004" s="263" t="s">
        <v>4120</v>
      </c>
      <c r="M1004" s="263" t="s">
        <v>4120</v>
      </c>
      <c r="N1004" s="263" t="s">
        <v>4120</v>
      </c>
      <c r="O1004" s="263" t="s">
        <v>4120</v>
      </c>
      <c r="P1004" s="263" t="s">
        <v>4120</v>
      </c>
      <c r="Q1004" s="263" t="s">
        <v>4120</v>
      </c>
      <c r="R1004" s="263" t="s">
        <v>4120</v>
      </c>
      <c r="S1004" s="263" t="s">
        <v>4120</v>
      </c>
      <c r="T1004" s="263" t="s">
        <v>4120</v>
      </c>
      <c r="U1004" s="263" t="s">
        <v>4120</v>
      </c>
      <c r="V1004" s="263" t="s">
        <v>4120</v>
      </c>
      <c r="W1004" s="263" t="s">
        <v>4120</v>
      </c>
      <c r="X1004" s="263" t="s">
        <v>4120</v>
      </c>
      <c r="Y1004" s="263" t="s">
        <v>4120</v>
      </c>
      <c r="Z1004" s="263" t="s">
        <v>4120</v>
      </c>
      <c r="AA1004" s="263" t="s">
        <v>4120</v>
      </c>
    </row>
    <row r="1005" spans="1:27" x14ac:dyDescent="0.3">
      <c r="A1005" s="263">
        <v>524522</v>
      </c>
      <c r="B1005" s="268" t="s">
        <v>918</v>
      </c>
      <c r="C1005" s="263" t="s">
        <v>4120</v>
      </c>
      <c r="D1005" s="263" t="s">
        <v>4120</v>
      </c>
      <c r="E1005" s="263" t="s">
        <v>4120</v>
      </c>
      <c r="F1005" s="263" t="s">
        <v>4120</v>
      </c>
      <c r="G1005" s="263" t="s">
        <v>4120</v>
      </c>
      <c r="H1005" s="263" t="s">
        <v>4120</v>
      </c>
      <c r="I1005" s="263" t="s">
        <v>4120</v>
      </c>
      <c r="J1005" s="263" t="s">
        <v>4120</v>
      </c>
      <c r="K1005" s="263" t="s">
        <v>4120</v>
      </c>
      <c r="L1005" s="263" t="s">
        <v>4120</v>
      </c>
      <c r="M1005" s="263" t="s">
        <v>4120</v>
      </c>
      <c r="N1005" s="263" t="s">
        <v>4120</v>
      </c>
      <c r="O1005" s="263" t="s">
        <v>4120</v>
      </c>
      <c r="P1005" s="263" t="s">
        <v>4120</v>
      </c>
      <c r="Q1005" s="263" t="s">
        <v>4120</v>
      </c>
      <c r="R1005" s="263" t="s">
        <v>4120</v>
      </c>
      <c r="S1005" s="263" t="s">
        <v>4120</v>
      </c>
      <c r="T1005" s="263" t="s">
        <v>4120</v>
      </c>
      <c r="U1005" s="263" t="s">
        <v>4120</v>
      </c>
      <c r="V1005" s="263" t="s">
        <v>4120</v>
      </c>
      <c r="W1005" s="263" t="s">
        <v>4120</v>
      </c>
      <c r="X1005" s="263" t="s">
        <v>4120</v>
      </c>
      <c r="Y1005" s="263" t="s">
        <v>4120</v>
      </c>
      <c r="Z1005" s="263" t="s">
        <v>4120</v>
      </c>
      <c r="AA1005" s="263" t="s">
        <v>4120</v>
      </c>
    </row>
    <row r="1006" spans="1:27" x14ac:dyDescent="0.3">
      <c r="A1006" s="263">
        <v>524528</v>
      </c>
      <c r="B1006" s="268" t="s">
        <v>918</v>
      </c>
      <c r="C1006" s="263" t="s">
        <v>4120</v>
      </c>
      <c r="D1006" s="263" t="s">
        <v>4120</v>
      </c>
      <c r="E1006" s="263" t="s">
        <v>4120</v>
      </c>
      <c r="F1006" s="263" t="s">
        <v>4120</v>
      </c>
      <c r="G1006" s="263" t="s">
        <v>4120</v>
      </c>
      <c r="H1006" s="263" t="s">
        <v>4120</v>
      </c>
      <c r="I1006" s="263" t="s">
        <v>4120</v>
      </c>
      <c r="J1006" s="263" t="s">
        <v>4120</v>
      </c>
      <c r="K1006" s="263" t="s">
        <v>4120</v>
      </c>
      <c r="L1006" s="263" t="s">
        <v>4120</v>
      </c>
      <c r="M1006" s="263" t="s">
        <v>4120</v>
      </c>
      <c r="N1006" s="263" t="s">
        <v>4120</v>
      </c>
      <c r="O1006" s="263" t="s">
        <v>4120</v>
      </c>
      <c r="P1006" s="263" t="s">
        <v>4120</v>
      </c>
      <c r="Q1006" s="263" t="s">
        <v>4120</v>
      </c>
      <c r="R1006" s="263" t="s">
        <v>4120</v>
      </c>
      <c r="S1006" s="263" t="s">
        <v>4120</v>
      </c>
      <c r="T1006" s="263" t="s">
        <v>4120</v>
      </c>
      <c r="U1006" s="263" t="s">
        <v>4120</v>
      </c>
      <c r="V1006" s="263" t="s">
        <v>4120</v>
      </c>
      <c r="W1006" s="263" t="s">
        <v>4120</v>
      </c>
      <c r="X1006" s="263" t="s">
        <v>4120</v>
      </c>
      <c r="Y1006" s="263" t="s">
        <v>4120</v>
      </c>
      <c r="Z1006" s="263" t="s">
        <v>4120</v>
      </c>
      <c r="AA1006" s="263" t="s">
        <v>4120</v>
      </c>
    </row>
    <row r="1007" spans="1:27" x14ac:dyDescent="0.3">
      <c r="A1007" s="263">
        <v>524530</v>
      </c>
      <c r="B1007" s="268" t="s">
        <v>918</v>
      </c>
      <c r="C1007" s="263" t="s">
        <v>4120</v>
      </c>
      <c r="D1007" s="263" t="s">
        <v>4120</v>
      </c>
      <c r="E1007" s="263" t="s">
        <v>4120</v>
      </c>
      <c r="F1007" s="263" t="s">
        <v>4120</v>
      </c>
      <c r="G1007" s="263" t="s">
        <v>4120</v>
      </c>
      <c r="H1007" s="263" t="s">
        <v>4120</v>
      </c>
      <c r="I1007" s="263" t="s">
        <v>4120</v>
      </c>
      <c r="J1007" s="263" t="s">
        <v>4120</v>
      </c>
      <c r="K1007" s="263" t="s">
        <v>4120</v>
      </c>
      <c r="L1007" s="263" t="s">
        <v>4120</v>
      </c>
      <c r="M1007" s="263" t="s">
        <v>4120</v>
      </c>
      <c r="N1007" s="263" t="s">
        <v>4120</v>
      </c>
      <c r="O1007" s="263" t="s">
        <v>4120</v>
      </c>
      <c r="P1007" s="263" t="s">
        <v>4120</v>
      </c>
      <c r="Q1007" s="263" t="s">
        <v>4120</v>
      </c>
      <c r="R1007" s="263" t="s">
        <v>4120</v>
      </c>
      <c r="S1007" s="263" t="s">
        <v>4120</v>
      </c>
      <c r="T1007" s="263" t="s">
        <v>4120</v>
      </c>
      <c r="U1007" s="263" t="s">
        <v>4120</v>
      </c>
      <c r="V1007" s="263" t="s">
        <v>4120</v>
      </c>
      <c r="W1007" s="263" t="s">
        <v>4120</v>
      </c>
      <c r="X1007" s="263" t="s">
        <v>4120</v>
      </c>
      <c r="Y1007" s="263" t="s">
        <v>4120</v>
      </c>
      <c r="Z1007" s="263" t="s">
        <v>4120</v>
      </c>
      <c r="AA1007" s="263" t="s">
        <v>4120</v>
      </c>
    </row>
    <row r="1008" spans="1:27" x14ac:dyDescent="0.3">
      <c r="A1008" s="263">
        <v>524539</v>
      </c>
      <c r="B1008" s="268" t="s">
        <v>918</v>
      </c>
      <c r="C1008" s="263" t="s">
        <v>4120</v>
      </c>
      <c r="D1008" s="263" t="s">
        <v>4120</v>
      </c>
      <c r="E1008" s="263" t="s">
        <v>4120</v>
      </c>
      <c r="F1008" s="263" t="s">
        <v>4120</v>
      </c>
      <c r="G1008" s="263" t="s">
        <v>4120</v>
      </c>
      <c r="H1008" s="263" t="s">
        <v>4120</v>
      </c>
      <c r="I1008" s="263" t="s">
        <v>4120</v>
      </c>
      <c r="J1008" s="263" t="s">
        <v>4120</v>
      </c>
      <c r="K1008" s="263" t="s">
        <v>4120</v>
      </c>
      <c r="L1008" s="263" t="s">
        <v>4120</v>
      </c>
      <c r="M1008" s="263" t="s">
        <v>4120</v>
      </c>
      <c r="N1008" s="263" t="s">
        <v>4120</v>
      </c>
      <c r="O1008" s="263" t="s">
        <v>4120</v>
      </c>
      <c r="P1008" s="263" t="s">
        <v>4120</v>
      </c>
      <c r="Q1008" s="263" t="s">
        <v>4120</v>
      </c>
      <c r="R1008" s="263" t="s">
        <v>4120</v>
      </c>
      <c r="S1008" s="263" t="s">
        <v>4120</v>
      </c>
      <c r="T1008" s="263" t="s">
        <v>4120</v>
      </c>
      <c r="U1008" s="263" t="s">
        <v>4120</v>
      </c>
      <c r="V1008" s="263" t="s">
        <v>4120</v>
      </c>
      <c r="W1008" s="263" t="s">
        <v>4120</v>
      </c>
      <c r="X1008" s="263" t="s">
        <v>4120</v>
      </c>
      <c r="Y1008" s="263" t="s">
        <v>4120</v>
      </c>
      <c r="Z1008" s="263" t="s">
        <v>4120</v>
      </c>
      <c r="AA1008" s="263" t="s">
        <v>4120</v>
      </c>
    </row>
    <row r="1009" spans="1:27" x14ac:dyDescent="0.3">
      <c r="A1009" s="263">
        <v>524540</v>
      </c>
      <c r="B1009" s="268" t="s">
        <v>918</v>
      </c>
      <c r="C1009" s="263" t="s">
        <v>4120</v>
      </c>
      <c r="D1009" s="263" t="s">
        <v>4120</v>
      </c>
      <c r="E1009" s="263" t="s">
        <v>4120</v>
      </c>
      <c r="F1009" s="263" t="s">
        <v>4120</v>
      </c>
      <c r="G1009" s="263" t="s">
        <v>4120</v>
      </c>
      <c r="H1009" s="263" t="s">
        <v>4120</v>
      </c>
      <c r="I1009" s="263" t="s">
        <v>4120</v>
      </c>
      <c r="J1009" s="263" t="s">
        <v>4120</v>
      </c>
      <c r="K1009" s="263" t="s">
        <v>4120</v>
      </c>
      <c r="L1009" s="263" t="s">
        <v>4120</v>
      </c>
      <c r="M1009" s="263" t="s">
        <v>4120</v>
      </c>
      <c r="N1009" s="263" t="s">
        <v>4120</v>
      </c>
      <c r="O1009" s="263" t="s">
        <v>4120</v>
      </c>
      <c r="P1009" s="263" t="s">
        <v>4120</v>
      </c>
      <c r="Q1009" s="263" t="s">
        <v>4120</v>
      </c>
      <c r="R1009" s="263" t="s">
        <v>4120</v>
      </c>
      <c r="S1009" s="263" t="s">
        <v>4120</v>
      </c>
      <c r="T1009" s="263" t="s">
        <v>4120</v>
      </c>
      <c r="U1009" s="263" t="s">
        <v>4120</v>
      </c>
      <c r="V1009" s="263" t="s">
        <v>4120</v>
      </c>
      <c r="W1009" s="263" t="s">
        <v>4120</v>
      </c>
      <c r="X1009" s="263" t="s">
        <v>4120</v>
      </c>
      <c r="Y1009" s="263" t="s">
        <v>4120</v>
      </c>
      <c r="Z1009" s="263" t="s">
        <v>4120</v>
      </c>
      <c r="AA1009" s="263" t="s">
        <v>4120</v>
      </c>
    </row>
    <row r="1010" spans="1:27" x14ac:dyDescent="0.3">
      <c r="A1010" s="263">
        <v>524546</v>
      </c>
      <c r="B1010" s="268" t="s">
        <v>918</v>
      </c>
      <c r="C1010" s="263" t="s">
        <v>4120</v>
      </c>
      <c r="D1010" s="263" t="s">
        <v>4120</v>
      </c>
      <c r="E1010" s="263" t="s">
        <v>4120</v>
      </c>
      <c r="F1010" s="263" t="s">
        <v>4120</v>
      </c>
      <c r="G1010" s="263" t="s">
        <v>4120</v>
      </c>
      <c r="H1010" s="263" t="s">
        <v>4120</v>
      </c>
      <c r="I1010" s="263" t="s">
        <v>4120</v>
      </c>
      <c r="J1010" s="263" t="s">
        <v>4120</v>
      </c>
      <c r="K1010" s="263" t="s">
        <v>4120</v>
      </c>
      <c r="L1010" s="263" t="s">
        <v>4120</v>
      </c>
      <c r="M1010" s="263" t="s">
        <v>4120</v>
      </c>
      <c r="N1010" s="263" t="s">
        <v>4120</v>
      </c>
      <c r="O1010" s="263" t="s">
        <v>4120</v>
      </c>
      <c r="P1010" s="263" t="s">
        <v>4120</v>
      </c>
      <c r="Q1010" s="263" t="s">
        <v>4120</v>
      </c>
      <c r="R1010" s="263" t="s">
        <v>4120</v>
      </c>
      <c r="S1010" s="263" t="s">
        <v>4120</v>
      </c>
      <c r="T1010" s="263" t="s">
        <v>4120</v>
      </c>
      <c r="U1010" s="263" t="s">
        <v>4120</v>
      </c>
      <c r="V1010" s="263" t="s">
        <v>4120</v>
      </c>
      <c r="W1010" s="263" t="s">
        <v>4120</v>
      </c>
      <c r="X1010" s="263" t="s">
        <v>4120</v>
      </c>
      <c r="Y1010" s="263" t="s">
        <v>4120</v>
      </c>
      <c r="Z1010" s="263" t="s">
        <v>4120</v>
      </c>
      <c r="AA1010" s="263" t="s">
        <v>4120</v>
      </c>
    </row>
    <row r="1011" spans="1:27" x14ac:dyDescent="0.3">
      <c r="A1011" s="263">
        <v>524548</v>
      </c>
      <c r="B1011" s="268" t="s">
        <v>918</v>
      </c>
      <c r="C1011" s="263" t="s">
        <v>4120</v>
      </c>
      <c r="D1011" s="263" t="s">
        <v>4120</v>
      </c>
      <c r="E1011" s="263" t="s">
        <v>4120</v>
      </c>
      <c r="F1011" s="263" t="s">
        <v>4120</v>
      </c>
      <c r="G1011" s="263" t="s">
        <v>4120</v>
      </c>
      <c r="H1011" s="263" t="s">
        <v>4120</v>
      </c>
      <c r="I1011" s="263" t="s">
        <v>4120</v>
      </c>
      <c r="J1011" s="263" t="s">
        <v>4120</v>
      </c>
      <c r="K1011" s="263" t="s">
        <v>4120</v>
      </c>
      <c r="L1011" s="263" t="s">
        <v>4120</v>
      </c>
      <c r="M1011" s="263" t="s">
        <v>4120</v>
      </c>
      <c r="N1011" s="263" t="s">
        <v>4120</v>
      </c>
      <c r="O1011" s="263" t="s">
        <v>4120</v>
      </c>
      <c r="P1011" s="263" t="s">
        <v>4120</v>
      </c>
      <c r="Q1011" s="263" t="s">
        <v>4120</v>
      </c>
      <c r="R1011" s="263" t="s">
        <v>4120</v>
      </c>
      <c r="S1011" s="263" t="s">
        <v>4120</v>
      </c>
      <c r="T1011" s="263" t="s">
        <v>4120</v>
      </c>
      <c r="U1011" s="263" t="s">
        <v>4120</v>
      </c>
      <c r="V1011" s="263" t="s">
        <v>4120</v>
      </c>
      <c r="W1011" s="263" t="s">
        <v>4120</v>
      </c>
      <c r="X1011" s="263" t="s">
        <v>4120</v>
      </c>
      <c r="Y1011" s="263" t="s">
        <v>4120</v>
      </c>
      <c r="Z1011" s="263" t="s">
        <v>4120</v>
      </c>
      <c r="AA1011" s="263" t="s">
        <v>4120</v>
      </c>
    </row>
    <row r="1012" spans="1:27" x14ac:dyDescent="0.3">
      <c r="A1012" s="263">
        <v>524550</v>
      </c>
      <c r="B1012" s="268" t="s">
        <v>918</v>
      </c>
      <c r="C1012" s="263" t="s">
        <v>4120</v>
      </c>
      <c r="D1012" s="263" t="s">
        <v>4120</v>
      </c>
      <c r="E1012" s="263" t="s">
        <v>4120</v>
      </c>
      <c r="F1012" s="263" t="s">
        <v>4120</v>
      </c>
      <c r="G1012" s="263" t="s">
        <v>4120</v>
      </c>
      <c r="H1012" s="263" t="s">
        <v>4120</v>
      </c>
      <c r="I1012" s="263" t="s">
        <v>4120</v>
      </c>
      <c r="J1012" s="263" t="s">
        <v>4120</v>
      </c>
      <c r="K1012" s="263" t="s">
        <v>4120</v>
      </c>
      <c r="L1012" s="263" t="s">
        <v>4120</v>
      </c>
      <c r="M1012" s="263" t="s">
        <v>4120</v>
      </c>
      <c r="N1012" s="263" t="s">
        <v>4120</v>
      </c>
      <c r="O1012" s="263" t="s">
        <v>4120</v>
      </c>
      <c r="P1012" s="263" t="s">
        <v>4120</v>
      </c>
      <c r="Q1012" s="263" t="s">
        <v>4120</v>
      </c>
      <c r="R1012" s="263" t="s">
        <v>4120</v>
      </c>
      <c r="S1012" s="263" t="s">
        <v>4120</v>
      </c>
      <c r="T1012" s="263" t="s">
        <v>4120</v>
      </c>
      <c r="U1012" s="263" t="s">
        <v>4120</v>
      </c>
      <c r="V1012" s="263" t="s">
        <v>4120</v>
      </c>
      <c r="W1012" s="263" t="s">
        <v>4120</v>
      </c>
      <c r="X1012" s="263" t="s">
        <v>4120</v>
      </c>
      <c r="Y1012" s="263" t="s">
        <v>4120</v>
      </c>
      <c r="Z1012" s="263" t="s">
        <v>4120</v>
      </c>
      <c r="AA1012" s="263" t="s">
        <v>4120</v>
      </c>
    </row>
    <row r="1013" spans="1:27" x14ac:dyDescent="0.3">
      <c r="A1013" s="263">
        <v>524554</v>
      </c>
      <c r="B1013" s="268" t="s">
        <v>918</v>
      </c>
      <c r="C1013" s="263" t="s">
        <v>4120</v>
      </c>
      <c r="D1013" s="263" t="s">
        <v>4120</v>
      </c>
      <c r="E1013" s="263" t="s">
        <v>4120</v>
      </c>
      <c r="F1013" s="263" t="s">
        <v>4120</v>
      </c>
      <c r="G1013" s="263" t="s">
        <v>4120</v>
      </c>
      <c r="H1013" s="263" t="s">
        <v>4120</v>
      </c>
      <c r="I1013" s="263" t="s">
        <v>4120</v>
      </c>
      <c r="J1013" s="263" t="s">
        <v>4120</v>
      </c>
      <c r="K1013" s="263" t="s">
        <v>4120</v>
      </c>
      <c r="L1013" s="263" t="s">
        <v>4120</v>
      </c>
      <c r="M1013" s="263" t="s">
        <v>4120</v>
      </c>
      <c r="N1013" s="263" t="s">
        <v>4120</v>
      </c>
      <c r="O1013" s="263" t="s">
        <v>4120</v>
      </c>
      <c r="P1013" s="263" t="s">
        <v>4120</v>
      </c>
      <c r="Q1013" s="263" t="s">
        <v>4120</v>
      </c>
      <c r="R1013" s="263" t="s">
        <v>4120</v>
      </c>
      <c r="S1013" s="263" t="s">
        <v>4120</v>
      </c>
      <c r="T1013" s="263" t="s">
        <v>4120</v>
      </c>
      <c r="U1013" s="263" t="s">
        <v>4120</v>
      </c>
      <c r="V1013" s="263" t="s">
        <v>4120</v>
      </c>
      <c r="W1013" s="263" t="s">
        <v>4120</v>
      </c>
      <c r="X1013" s="263" t="s">
        <v>4120</v>
      </c>
      <c r="Y1013" s="263" t="s">
        <v>4120</v>
      </c>
      <c r="Z1013" s="263" t="s">
        <v>4120</v>
      </c>
      <c r="AA1013" s="263" t="s">
        <v>4120</v>
      </c>
    </row>
    <row r="1014" spans="1:27" x14ac:dyDescent="0.3">
      <c r="A1014" s="263">
        <v>524556</v>
      </c>
      <c r="B1014" s="268" t="s">
        <v>918</v>
      </c>
      <c r="C1014" s="263" t="s">
        <v>4120</v>
      </c>
      <c r="D1014" s="263" t="s">
        <v>4120</v>
      </c>
      <c r="E1014" s="263" t="s">
        <v>4120</v>
      </c>
      <c r="F1014" s="263" t="s">
        <v>4120</v>
      </c>
      <c r="G1014" s="263" t="s">
        <v>4120</v>
      </c>
      <c r="H1014" s="263" t="s">
        <v>4120</v>
      </c>
      <c r="I1014" s="263" t="s">
        <v>4120</v>
      </c>
      <c r="J1014" s="263" t="s">
        <v>4120</v>
      </c>
      <c r="K1014" s="263" t="s">
        <v>4120</v>
      </c>
      <c r="L1014" s="263" t="s">
        <v>4120</v>
      </c>
      <c r="M1014" s="263" t="s">
        <v>4120</v>
      </c>
      <c r="N1014" s="263" t="s">
        <v>4120</v>
      </c>
      <c r="O1014" s="263" t="s">
        <v>4120</v>
      </c>
      <c r="P1014" s="263" t="s">
        <v>4120</v>
      </c>
      <c r="Q1014" s="263" t="s">
        <v>4120</v>
      </c>
      <c r="R1014" s="263" t="s">
        <v>4120</v>
      </c>
      <c r="S1014" s="263" t="s">
        <v>4120</v>
      </c>
      <c r="T1014" s="263" t="s">
        <v>4120</v>
      </c>
      <c r="U1014" s="263" t="s">
        <v>4120</v>
      </c>
      <c r="V1014" s="263" t="s">
        <v>4120</v>
      </c>
      <c r="W1014" s="263" t="s">
        <v>4120</v>
      </c>
      <c r="X1014" s="263" t="s">
        <v>4120</v>
      </c>
      <c r="Y1014" s="263" t="s">
        <v>4120</v>
      </c>
      <c r="Z1014" s="263" t="s">
        <v>4120</v>
      </c>
      <c r="AA1014" s="263" t="s">
        <v>4120</v>
      </c>
    </row>
    <row r="1015" spans="1:27" x14ac:dyDescent="0.3">
      <c r="A1015" s="263">
        <v>524558</v>
      </c>
      <c r="B1015" s="268" t="s">
        <v>918</v>
      </c>
      <c r="C1015" s="263" t="s">
        <v>4120</v>
      </c>
      <c r="D1015" s="263" t="s">
        <v>4120</v>
      </c>
      <c r="E1015" s="263" t="s">
        <v>4120</v>
      </c>
      <c r="F1015" s="263" t="s">
        <v>4120</v>
      </c>
      <c r="G1015" s="263" t="s">
        <v>4120</v>
      </c>
      <c r="H1015" s="263" t="s">
        <v>4120</v>
      </c>
      <c r="I1015" s="263" t="s">
        <v>4120</v>
      </c>
      <c r="J1015" s="263" t="s">
        <v>4120</v>
      </c>
      <c r="K1015" s="263" t="s">
        <v>4120</v>
      </c>
      <c r="L1015" s="263" t="s">
        <v>4120</v>
      </c>
      <c r="M1015" s="263" t="s">
        <v>4120</v>
      </c>
      <c r="N1015" s="263" t="s">
        <v>4120</v>
      </c>
      <c r="O1015" s="263" t="s">
        <v>4120</v>
      </c>
      <c r="P1015" s="263" t="s">
        <v>4120</v>
      </c>
      <c r="Q1015" s="263" t="s">
        <v>4120</v>
      </c>
      <c r="R1015" s="263" t="s">
        <v>4120</v>
      </c>
      <c r="S1015" s="263" t="s">
        <v>4120</v>
      </c>
      <c r="T1015" s="263" t="s">
        <v>4120</v>
      </c>
      <c r="U1015" s="263" t="s">
        <v>4120</v>
      </c>
      <c r="V1015" s="263" t="s">
        <v>4120</v>
      </c>
      <c r="W1015" s="263" t="s">
        <v>4120</v>
      </c>
      <c r="X1015" s="263" t="s">
        <v>4120</v>
      </c>
      <c r="Y1015" s="263" t="s">
        <v>4120</v>
      </c>
      <c r="Z1015" s="263" t="s">
        <v>4120</v>
      </c>
      <c r="AA1015" s="263" t="s">
        <v>4120</v>
      </c>
    </row>
    <row r="1016" spans="1:27" x14ac:dyDescent="0.3">
      <c r="A1016" s="263">
        <v>524561</v>
      </c>
      <c r="B1016" s="268" t="s">
        <v>918</v>
      </c>
      <c r="C1016" s="263" t="s">
        <v>4120</v>
      </c>
      <c r="D1016" s="263" t="s">
        <v>4120</v>
      </c>
      <c r="E1016" s="263" t="s">
        <v>4120</v>
      </c>
      <c r="F1016" s="263" t="s">
        <v>4120</v>
      </c>
      <c r="G1016" s="263" t="s">
        <v>4120</v>
      </c>
      <c r="H1016" s="263" t="s">
        <v>4120</v>
      </c>
      <c r="I1016" s="263" t="s">
        <v>4120</v>
      </c>
      <c r="J1016" s="263" t="s">
        <v>4120</v>
      </c>
      <c r="K1016" s="263" t="s">
        <v>4120</v>
      </c>
      <c r="L1016" s="263" t="s">
        <v>4120</v>
      </c>
      <c r="M1016" s="263" t="s">
        <v>4120</v>
      </c>
      <c r="N1016" s="263" t="s">
        <v>4120</v>
      </c>
      <c r="O1016" s="263" t="s">
        <v>4120</v>
      </c>
      <c r="P1016" s="263" t="s">
        <v>4120</v>
      </c>
      <c r="Q1016" s="263" t="s">
        <v>4120</v>
      </c>
      <c r="R1016" s="263" t="s">
        <v>4120</v>
      </c>
      <c r="S1016" s="263" t="s">
        <v>4120</v>
      </c>
      <c r="T1016" s="263" t="s">
        <v>4120</v>
      </c>
      <c r="U1016" s="263" t="s">
        <v>4120</v>
      </c>
      <c r="V1016" s="263" t="s">
        <v>4120</v>
      </c>
      <c r="W1016" s="263" t="s">
        <v>4120</v>
      </c>
      <c r="X1016" s="263" t="s">
        <v>4120</v>
      </c>
      <c r="Y1016" s="263" t="s">
        <v>4120</v>
      </c>
      <c r="Z1016" s="263" t="s">
        <v>4120</v>
      </c>
      <c r="AA1016" s="263" t="s">
        <v>4120</v>
      </c>
    </row>
    <row r="1017" spans="1:27" x14ac:dyDescent="0.3">
      <c r="A1017" s="263">
        <v>524567</v>
      </c>
      <c r="B1017" s="268" t="s">
        <v>918</v>
      </c>
      <c r="C1017" s="263" t="s">
        <v>4120</v>
      </c>
      <c r="D1017" s="263" t="s">
        <v>4120</v>
      </c>
      <c r="E1017" s="263" t="s">
        <v>4120</v>
      </c>
      <c r="F1017" s="263" t="s">
        <v>4120</v>
      </c>
      <c r="G1017" s="263" t="s">
        <v>4120</v>
      </c>
      <c r="H1017" s="263" t="s">
        <v>4120</v>
      </c>
      <c r="I1017" s="263" t="s">
        <v>4120</v>
      </c>
      <c r="J1017" s="263" t="s">
        <v>4120</v>
      </c>
      <c r="K1017" s="263" t="s">
        <v>4120</v>
      </c>
      <c r="L1017" s="263" t="s">
        <v>4120</v>
      </c>
      <c r="M1017" s="263" t="s">
        <v>4120</v>
      </c>
      <c r="N1017" s="263" t="s">
        <v>4120</v>
      </c>
      <c r="O1017" s="263" t="s">
        <v>4120</v>
      </c>
      <c r="P1017" s="263" t="s">
        <v>4120</v>
      </c>
      <c r="Q1017" s="263" t="s">
        <v>4120</v>
      </c>
      <c r="R1017" s="263" t="s">
        <v>4120</v>
      </c>
      <c r="S1017" s="263" t="s">
        <v>4120</v>
      </c>
      <c r="T1017" s="263" t="s">
        <v>4120</v>
      </c>
      <c r="U1017" s="263" t="s">
        <v>4120</v>
      </c>
      <c r="V1017" s="263" t="s">
        <v>4120</v>
      </c>
      <c r="W1017" s="263" t="s">
        <v>4120</v>
      </c>
      <c r="X1017" s="263" t="s">
        <v>4120</v>
      </c>
      <c r="Y1017" s="263" t="s">
        <v>4120</v>
      </c>
      <c r="Z1017" s="263" t="s">
        <v>4120</v>
      </c>
      <c r="AA1017" s="263" t="s">
        <v>4120</v>
      </c>
    </row>
    <row r="1018" spans="1:27" x14ac:dyDescent="0.3">
      <c r="A1018" s="263">
        <v>524568</v>
      </c>
      <c r="B1018" s="268" t="s">
        <v>918</v>
      </c>
      <c r="C1018" s="263" t="s">
        <v>4120</v>
      </c>
      <c r="D1018" s="263" t="s">
        <v>4120</v>
      </c>
      <c r="E1018" s="263" t="s">
        <v>4120</v>
      </c>
      <c r="F1018" s="263" t="s">
        <v>4120</v>
      </c>
      <c r="G1018" s="263" t="s">
        <v>4120</v>
      </c>
      <c r="H1018" s="263" t="s">
        <v>4120</v>
      </c>
      <c r="I1018" s="263" t="s">
        <v>4120</v>
      </c>
      <c r="J1018" s="263" t="s">
        <v>4120</v>
      </c>
      <c r="K1018" s="263" t="s">
        <v>4120</v>
      </c>
      <c r="L1018" s="263" t="s">
        <v>4120</v>
      </c>
      <c r="M1018" s="263" t="s">
        <v>4120</v>
      </c>
      <c r="N1018" s="263" t="s">
        <v>4120</v>
      </c>
      <c r="O1018" s="263" t="s">
        <v>4120</v>
      </c>
      <c r="P1018" s="263" t="s">
        <v>4120</v>
      </c>
      <c r="Q1018" s="263" t="s">
        <v>4120</v>
      </c>
      <c r="R1018" s="263" t="s">
        <v>4120</v>
      </c>
      <c r="S1018" s="263" t="s">
        <v>4120</v>
      </c>
      <c r="T1018" s="263" t="s">
        <v>4120</v>
      </c>
      <c r="U1018" s="263" t="s">
        <v>4120</v>
      </c>
      <c r="V1018" s="263" t="s">
        <v>4120</v>
      </c>
      <c r="W1018" s="263" t="s">
        <v>4120</v>
      </c>
      <c r="X1018" s="263" t="s">
        <v>4120</v>
      </c>
      <c r="Y1018" s="263" t="s">
        <v>4120</v>
      </c>
      <c r="Z1018" s="263" t="s">
        <v>4120</v>
      </c>
      <c r="AA1018" s="263" t="s">
        <v>4120</v>
      </c>
    </row>
    <row r="1019" spans="1:27" x14ac:dyDescent="0.3">
      <c r="A1019" s="263">
        <v>524580</v>
      </c>
      <c r="B1019" s="268" t="s">
        <v>918</v>
      </c>
      <c r="C1019" s="263" t="s">
        <v>4120</v>
      </c>
      <c r="D1019" s="263" t="s">
        <v>4120</v>
      </c>
      <c r="E1019" s="263" t="s">
        <v>4120</v>
      </c>
      <c r="F1019" s="263" t="s">
        <v>4120</v>
      </c>
      <c r="G1019" s="263" t="s">
        <v>4120</v>
      </c>
      <c r="H1019" s="263" t="s">
        <v>4120</v>
      </c>
      <c r="I1019" s="263" t="s">
        <v>4120</v>
      </c>
      <c r="J1019" s="263" t="s">
        <v>4120</v>
      </c>
      <c r="K1019" s="263" t="s">
        <v>4120</v>
      </c>
      <c r="L1019" s="263" t="s">
        <v>4120</v>
      </c>
      <c r="M1019" s="263" t="s">
        <v>4120</v>
      </c>
      <c r="N1019" s="263" t="s">
        <v>4120</v>
      </c>
      <c r="O1019" s="263" t="s">
        <v>4120</v>
      </c>
      <c r="P1019" s="263" t="s">
        <v>4120</v>
      </c>
      <c r="Q1019" s="263" t="s">
        <v>4120</v>
      </c>
      <c r="R1019" s="263" t="s">
        <v>4120</v>
      </c>
      <c r="S1019" s="263" t="s">
        <v>4120</v>
      </c>
      <c r="T1019" s="263" t="s">
        <v>4120</v>
      </c>
      <c r="U1019" s="263" t="s">
        <v>4120</v>
      </c>
      <c r="V1019" s="263" t="s">
        <v>4120</v>
      </c>
      <c r="W1019" s="263" t="s">
        <v>4120</v>
      </c>
      <c r="X1019" s="263" t="s">
        <v>4120</v>
      </c>
      <c r="Y1019" s="263" t="s">
        <v>4120</v>
      </c>
      <c r="Z1019" s="263" t="s">
        <v>4120</v>
      </c>
      <c r="AA1019" s="263" t="s">
        <v>4120</v>
      </c>
    </row>
    <row r="1020" spans="1:27" x14ac:dyDescent="0.3">
      <c r="A1020" s="263">
        <v>524583</v>
      </c>
      <c r="B1020" s="268" t="s">
        <v>918</v>
      </c>
      <c r="C1020" s="263" t="s">
        <v>4120</v>
      </c>
      <c r="D1020" s="263" t="s">
        <v>4120</v>
      </c>
      <c r="E1020" s="263" t="s">
        <v>4120</v>
      </c>
      <c r="F1020" s="263" t="s">
        <v>4120</v>
      </c>
      <c r="G1020" s="263" t="s">
        <v>4120</v>
      </c>
      <c r="H1020" s="263" t="s">
        <v>4120</v>
      </c>
      <c r="I1020" s="263" t="s">
        <v>4120</v>
      </c>
      <c r="J1020" s="263" t="s">
        <v>4120</v>
      </c>
      <c r="K1020" s="263" t="s">
        <v>4120</v>
      </c>
      <c r="L1020" s="263" t="s">
        <v>4120</v>
      </c>
      <c r="M1020" s="263" t="s">
        <v>4120</v>
      </c>
      <c r="N1020" s="263" t="s">
        <v>4120</v>
      </c>
      <c r="O1020" s="263" t="s">
        <v>4120</v>
      </c>
      <c r="P1020" s="263" t="s">
        <v>4120</v>
      </c>
      <c r="Q1020" s="263" t="s">
        <v>4120</v>
      </c>
      <c r="R1020" s="263" t="s">
        <v>4120</v>
      </c>
      <c r="S1020" s="263" t="s">
        <v>4120</v>
      </c>
      <c r="T1020" s="263" t="s">
        <v>4120</v>
      </c>
      <c r="U1020" s="263" t="s">
        <v>4120</v>
      </c>
      <c r="V1020" s="263" t="s">
        <v>4120</v>
      </c>
      <c r="W1020" s="263" t="s">
        <v>4120</v>
      </c>
      <c r="X1020" s="263" t="s">
        <v>4120</v>
      </c>
      <c r="Y1020" s="263" t="s">
        <v>4120</v>
      </c>
      <c r="Z1020" s="263" t="s">
        <v>4120</v>
      </c>
      <c r="AA1020" s="263" t="s">
        <v>4120</v>
      </c>
    </row>
    <row r="1021" spans="1:27" x14ac:dyDescent="0.3">
      <c r="A1021" s="263">
        <v>524599</v>
      </c>
      <c r="B1021" s="268" t="s">
        <v>918</v>
      </c>
      <c r="C1021" s="263" t="s">
        <v>4120</v>
      </c>
      <c r="D1021" s="263" t="s">
        <v>4120</v>
      </c>
      <c r="E1021" s="263" t="s">
        <v>4120</v>
      </c>
      <c r="F1021" s="263" t="s">
        <v>4120</v>
      </c>
      <c r="G1021" s="263" t="s">
        <v>4120</v>
      </c>
      <c r="H1021" s="263" t="s">
        <v>4120</v>
      </c>
      <c r="I1021" s="263" t="s">
        <v>4120</v>
      </c>
      <c r="J1021" s="263" t="s">
        <v>4120</v>
      </c>
      <c r="K1021" s="263" t="s">
        <v>4120</v>
      </c>
      <c r="L1021" s="263" t="s">
        <v>4120</v>
      </c>
      <c r="M1021" s="263" t="s">
        <v>4120</v>
      </c>
      <c r="N1021" s="263" t="s">
        <v>4120</v>
      </c>
      <c r="O1021" s="263" t="s">
        <v>4120</v>
      </c>
      <c r="P1021" s="263" t="s">
        <v>4120</v>
      </c>
      <c r="Q1021" s="263" t="s">
        <v>4120</v>
      </c>
      <c r="R1021" s="263" t="s">
        <v>4120</v>
      </c>
      <c r="S1021" s="263" t="s">
        <v>4120</v>
      </c>
      <c r="T1021" s="263" t="s">
        <v>4120</v>
      </c>
      <c r="U1021" s="263" t="s">
        <v>4120</v>
      </c>
      <c r="V1021" s="263" t="s">
        <v>4120</v>
      </c>
      <c r="W1021" s="263" t="s">
        <v>4120</v>
      </c>
      <c r="X1021" s="263" t="s">
        <v>4120</v>
      </c>
      <c r="Y1021" s="263" t="s">
        <v>4120</v>
      </c>
      <c r="Z1021" s="263" t="s">
        <v>4120</v>
      </c>
      <c r="AA1021" s="263" t="s">
        <v>4120</v>
      </c>
    </row>
    <row r="1022" spans="1:27" x14ac:dyDescent="0.3">
      <c r="A1022" s="263">
        <v>524609</v>
      </c>
      <c r="B1022" s="268" t="s">
        <v>918</v>
      </c>
      <c r="C1022" s="263" t="s">
        <v>4120</v>
      </c>
      <c r="D1022" s="263" t="s">
        <v>4120</v>
      </c>
      <c r="E1022" s="263" t="s">
        <v>4120</v>
      </c>
      <c r="F1022" s="263" t="s">
        <v>4120</v>
      </c>
      <c r="G1022" s="263" t="s">
        <v>4120</v>
      </c>
      <c r="H1022" s="263" t="s">
        <v>4120</v>
      </c>
      <c r="I1022" s="263" t="s">
        <v>4120</v>
      </c>
      <c r="J1022" s="263" t="s">
        <v>4120</v>
      </c>
      <c r="K1022" s="263" t="s">
        <v>4120</v>
      </c>
      <c r="L1022" s="263" t="s">
        <v>4120</v>
      </c>
      <c r="M1022" s="263" t="s">
        <v>4120</v>
      </c>
      <c r="N1022" s="263" t="s">
        <v>4120</v>
      </c>
      <c r="O1022" s="263" t="s">
        <v>4120</v>
      </c>
      <c r="P1022" s="263" t="s">
        <v>4120</v>
      </c>
      <c r="Q1022" s="263" t="s">
        <v>4120</v>
      </c>
      <c r="R1022" s="263" t="s">
        <v>4120</v>
      </c>
      <c r="S1022" s="263" t="s">
        <v>4120</v>
      </c>
      <c r="T1022" s="263" t="s">
        <v>4120</v>
      </c>
      <c r="U1022" s="263" t="s">
        <v>4120</v>
      </c>
      <c r="V1022" s="263" t="s">
        <v>4120</v>
      </c>
      <c r="W1022" s="263" t="s">
        <v>4120</v>
      </c>
      <c r="X1022" s="263" t="s">
        <v>4120</v>
      </c>
      <c r="Y1022" s="263" t="s">
        <v>4120</v>
      </c>
      <c r="Z1022" s="263" t="s">
        <v>4120</v>
      </c>
      <c r="AA1022" s="263" t="s">
        <v>4120</v>
      </c>
    </row>
    <row r="1023" spans="1:27" x14ac:dyDescent="0.3">
      <c r="A1023" s="263">
        <v>524618</v>
      </c>
      <c r="B1023" s="268" t="s">
        <v>918</v>
      </c>
      <c r="C1023" s="263" t="s">
        <v>4120</v>
      </c>
      <c r="D1023" s="263" t="s">
        <v>4120</v>
      </c>
      <c r="E1023" s="263" t="s">
        <v>4120</v>
      </c>
      <c r="F1023" s="263" t="s">
        <v>4120</v>
      </c>
      <c r="G1023" s="263" t="s">
        <v>4120</v>
      </c>
      <c r="H1023" s="263" t="s">
        <v>4120</v>
      </c>
      <c r="I1023" s="263" t="s">
        <v>4120</v>
      </c>
      <c r="J1023" s="263" t="s">
        <v>4120</v>
      </c>
      <c r="K1023" s="263" t="s">
        <v>4120</v>
      </c>
      <c r="L1023" s="263" t="s">
        <v>4120</v>
      </c>
      <c r="M1023" s="263" t="s">
        <v>4120</v>
      </c>
      <c r="N1023" s="263" t="s">
        <v>4120</v>
      </c>
      <c r="O1023" s="263" t="s">
        <v>4120</v>
      </c>
      <c r="P1023" s="263" t="s">
        <v>4120</v>
      </c>
      <c r="Q1023" s="263" t="s">
        <v>4120</v>
      </c>
      <c r="R1023" s="263" t="s">
        <v>4120</v>
      </c>
      <c r="S1023" s="263" t="s">
        <v>4120</v>
      </c>
      <c r="T1023" s="263" t="s">
        <v>4120</v>
      </c>
      <c r="U1023" s="263" t="s">
        <v>4120</v>
      </c>
      <c r="V1023" s="263" t="s">
        <v>4120</v>
      </c>
      <c r="W1023" s="263" t="s">
        <v>4120</v>
      </c>
      <c r="X1023" s="263" t="s">
        <v>4120</v>
      </c>
      <c r="Y1023" s="263" t="s">
        <v>4120</v>
      </c>
      <c r="Z1023" s="263" t="s">
        <v>4120</v>
      </c>
      <c r="AA1023" s="263" t="s">
        <v>4120</v>
      </c>
    </row>
    <row r="1024" spans="1:27" x14ac:dyDescent="0.3">
      <c r="A1024" s="263">
        <v>524619</v>
      </c>
      <c r="B1024" s="268" t="s">
        <v>918</v>
      </c>
      <c r="C1024" s="263" t="s">
        <v>4120</v>
      </c>
      <c r="D1024" s="263" t="s">
        <v>4120</v>
      </c>
      <c r="E1024" s="263" t="s">
        <v>4120</v>
      </c>
      <c r="F1024" s="263" t="s">
        <v>4120</v>
      </c>
      <c r="G1024" s="263" t="s">
        <v>4120</v>
      </c>
      <c r="H1024" s="263" t="s">
        <v>4120</v>
      </c>
      <c r="I1024" s="263" t="s">
        <v>4120</v>
      </c>
      <c r="J1024" s="263" t="s">
        <v>4120</v>
      </c>
      <c r="K1024" s="263" t="s">
        <v>4120</v>
      </c>
      <c r="L1024" s="263" t="s">
        <v>4120</v>
      </c>
      <c r="M1024" s="263" t="s">
        <v>4120</v>
      </c>
      <c r="N1024" s="263" t="s">
        <v>4120</v>
      </c>
      <c r="O1024" s="263" t="s">
        <v>4120</v>
      </c>
      <c r="P1024" s="263" t="s">
        <v>4120</v>
      </c>
      <c r="Q1024" s="263" t="s">
        <v>4120</v>
      </c>
      <c r="R1024" s="263" t="s">
        <v>4120</v>
      </c>
      <c r="S1024" s="263" t="s">
        <v>4120</v>
      </c>
      <c r="T1024" s="263" t="s">
        <v>4120</v>
      </c>
      <c r="U1024" s="263" t="s">
        <v>4120</v>
      </c>
      <c r="V1024" s="263" t="s">
        <v>4120</v>
      </c>
      <c r="W1024" s="263" t="s">
        <v>4120</v>
      </c>
      <c r="X1024" s="263" t="s">
        <v>4120</v>
      </c>
      <c r="Y1024" s="263" t="s">
        <v>4120</v>
      </c>
      <c r="Z1024" s="263" t="s">
        <v>4120</v>
      </c>
      <c r="AA1024" s="263" t="s">
        <v>4120</v>
      </c>
    </row>
    <row r="1025" spans="1:27" x14ac:dyDescent="0.3">
      <c r="A1025" s="263">
        <v>524620</v>
      </c>
      <c r="B1025" s="268" t="s">
        <v>918</v>
      </c>
      <c r="C1025" s="263" t="s">
        <v>4120</v>
      </c>
      <c r="D1025" s="263" t="s">
        <v>4120</v>
      </c>
      <c r="E1025" s="263" t="s">
        <v>4120</v>
      </c>
      <c r="F1025" s="263" t="s">
        <v>4120</v>
      </c>
      <c r="G1025" s="263" t="s">
        <v>4120</v>
      </c>
      <c r="H1025" s="263" t="s">
        <v>4120</v>
      </c>
      <c r="I1025" s="263" t="s">
        <v>4120</v>
      </c>
      <c r="J1025" s="263" t="s">
        <v>4120</v>
      </c>
      <c r="K1025" s="263" t="s">
        <v>4120</v>
      </c>
      <c r="L1025" s="263" t="s">
        <v>4120</v>
      </c>
      <c r="M1025" s="263" t="s">
        <v>4120</v>
      </c>
      <c r="N1025" s="263" t="s">
        <v>4120</v>
      </c>
      <c r="O1025" s="263" t="s">
        <v>4120</v>
      </c>
      <c r="P1025" s="263" t="s">
        <v>4120</v>
      </c>
      <c r="Q1025" s="263" t="s">
        <v>4120</v>
      </c>
      <c r="R1025" s="263" t="s">
        <v>4120</v>
      </c>
      <c r="S1025" s="263" t="s">
        <v>4120</v>
      </c>
      <c r="T1025" s="263" t="s">
        <v>4120</v>
      </c>
      <c r="U1025" s="263" t="s">
        <v>4120</v>
      </c>
      <c r="V1025" s="263" t="s">
        <v>4120</v>
      </c>
      <c r="W1025" s="263" t="s">
        <v>4120</v>
      </c>
      <c r="X1025" s="263" t="s">
        <v>4120</v>
      </c>
      <c r="Y1025" s="263" t="s">
        <v>4120</v>
      </c>
      <c r="Z1025" s="263" t="s">
        <v>4120</v>
      </c>
      <c r="AA1025" s="263" t="s">
        <v>4120</v>
      </c>
    </row>
    <row r="1026" spans="1:27" x14ac:dyDescent="0.3">
      <c r="A1026" s="263">
        <v>524621</v>
      </c>
      <c r="B1026" s="268" t="s">
        <v>918</v>
      </c>
      <c r="C1026" s="263" t="s">
        <v>4120</v>
      </c>
      <c r="D1026" s="263" t="s">
        <v>4120</v>
      </c>
      <c r="E1026" s="263" t="s">
        <v>4120</v>
      </c>
      <c r="F1026" s="263" t="s">
        <v>4120</v>
      </c>
      <c r="G1026" s="263" t="s">
        <v>4120</v>
      </c>
      <c r="H1026" s="263" t="s">
        <v>4120</v>
      </c>
      <c r="I1026" s="263" t="s">
        <v>4120</v>
      </c>
      <c r="J1026" s="263" t="s">
        <v>4120</v>
      </c>
      <c r="K1026" s="263" t="s">
        <v>4120</v>
      </c>
      <c r="L1026" s="263" t="s">
        <v>4120</v>
      </c>
      <c r="M1026" s="263" t="s">
        <v>4120</v>
      </c>
      <c r="N1026" s="263" t="s">
        <v>4120</v>
      </c>
      <c r="O1026" s="263" t="s">
        <v>4120</v>
      </c>
      <c r="P1026" s="263" t="s">
        <v>4120</v>
      </c>
      <c r="Q1026" s="263" t="s">
        <v>4120</v>
      </c>
      <c r="R1026" s="263" t="s">
        <v>4120</v>
      </c>
      <c r="S1026" s="263" t="s">
        <v>4120</v>
      </c>
      <c r="T1026" s="263" t="s">
        <v>4120</v>
      </c>
      <c r="U1026" s="263" t="s">
        <v>4120</v>
      </c>
      <c r="V1026" s="263" t="s">
        <v>4120</v>
      </c>
      <c r="W1026" s="263" t="s">
        <v>4120</v>
      </c>
      <c r="X1026" s="263" t="s">
        <v>4120</v>
      </c>
      <c r="Y1026" s="263" t="s">
        <v>4120</v>
      </c>
      <c r="Z1026" s="263" t="s">
        <v>4120</v>
      </c>
      <c r="AA1026" s="263" t="s">
        <v>4120</v>
      </c>
    </row>
    <row r="1027" spans="1:27" x14ac:dyDescent="0.3">
      <c r="A1027" s="263">
        <v>524625</v>
      </c>
      <c r="B1027" s="268" t="s">
        <v>918</v>
      </c>
      <c r="C1027" s="263" t="s">
        <v>4120</v>
      </c>
      <c r="D1027" s="263" t="s">
        <v>4120</v>
      </c>
      <c r="E1027" s="263" t="s">
        <v>4120</v>
      </c>
      <c r="F1027" s="263" t="s">
        <v>4120</v>
      </c>
      <c r="G1027" s="263" t="s">
        <v>4120</v>
      </c>
      <c r="H1027" s="263" t="s">
        <v>4120</v>
      </c>
      <c r="I1027" s="263" t="s">
        <v>4120</v>
      </c>
      <c r="J1027" s="263" t="s">
        <v>4120</v>
      </c>
      <c r="K1027" s="263" t="s">
        <v>4120</v>
      </c>
      <c r="L1027" s="263" t="s">
        <v>4120</v>
      </c>
      <c r="M1027" s="263" t="s">
        <v>4120</v>
      </c>
      <c r="N1027" s="263" t="s">
        <v>4120</v>
      </c>
      <c r="O1027" s="263" t="s">
        <v>4120</v>
      </c>
      <c r="P1027" s="263" t="s">
        <v>4120</v>
      </c>
      <c r="Q1027" s="263" t="s">
        <v>4120</v>
      </c>
      <c r="R1027" s="263" t="s">
        <v>4120</v>
      </c>
      <c r="S1027" s="263" t="s">
        <v>4120</v>
      </c>
      <c r="T1027" s="263" t="s">
        <v>4120</v>
      </c>
      <c r="U1027" s="263" t="s">
        <v>4120</v>
      </c>
      <c r="V1027" s="263" t="s">
        <v>4120</v>
      </c>
      <c r="W1027" s="263" t="s">
        <v>4120</v>
      </c>
      <c r="X1027" s="263" t="s">
        <v>4120</v>
      </c>
      <c r="Y1027" s="263" t="s">
        <v>4120</v>
      </c>
      <c r="Z1027" s="263" t="s">
        <v>4120</v>
      </c>
      <c r="AA1027" s="263" t="s">
        <v>4120</v>
      </c>
    </row>
    <row r="1028" spans="1:27" x14ac:dyDescent="0.3">
      <c r="A1028" s="263">
        <v>524626</v>
      </c>
      <c r="B1028" s="268" t="s">
        <v>918</v>
      </c>
      <c r="C1028" s="263" t="s">
        <v>4120</v>
      </c>
      <c r="D1028" s="263" t="s">
        <v>4120</v>
      </c>
      <c r="E1028" s="263" t="s">
        <v>4120</v>
      </c>
      <c r="F1028" s="263" t="s">
        <v>4120</v>
      </c>
      <c r="G1028" s="263" t="s">
        <v>4120</v>
      </c>
      <c r="H1028" s="263" t="s">
        <v>4120</v>
      </c>
      <c r="I1028" s="263" t="s">
        <v>4120</v>
      </c>
      <c r="J1028" s="263" t="s">
        <v>4120</v>
      </c>
      <c r="K1028" s="263" t="s">
        <v>4120</v>
      </c>
      <c r="L1028" s="263" t="s">
        <v>4120</v>
      </c>
      <c r="M1028" s="263" t="s">
        <v>4120</v>
      </c>
      <c r="N1028" s="263" t="s">
        <v>4120</v>
      </c>
      <c r="O1028" s="263" t="s">
        <v>4120</v>
      </c>
      <c r="P1028" s="263" t="s">
        <v>4120</v>
      </c>
      <c r="Q1028" s="263" t="s">
        <v>4120</v>
      </c>
      <c r="R1028" s="263" t="s">
        <v>4120</v>
      </c>
      <c r="S1028" s="263" t="s">
        <v>4120</v>
      </c>
      <c r="T1028" s="263" t="s">
        <v>4120</v>
      </c>
      <c r="U1028" s="263" t="s">
        <v>4120</v>
      </c>
      <c r="V1028" s="263" t="s">
        <v>4120</v>
      </c>
      <c r="W1028" s="263" t="s">
        <v>4120</v>
      </c>
      <c r="X1028" s="263" t="s">
        <v>4120</v>
      </c>
      <c r="Y1028" s="263" t="s">
        <v>4120</v>
      </c>
      <c r="Z1028" s="263" t="s">
        <v>4120</v>
      </c>
      <c r="AA1028" s="263" t="s">
        <v>4120</v>
      </c>
    </row>
    <row r="1029" spans="1:27" x14ac:dyDescent="0.3">
      <c r="A1029" s="263">
        <v>524628</v>
      </c>
      <c r="B1029" s="268" t="s">
        <v>918</v>
      </c>
      <c r="C1029" s="263" t="s">
        <v>4120</v>
      </c>
      <c r="D1029" s="263" t="s">
        <v>4120</v>
      </c>
      <c r="E1029" s="263" t="s">
        <v>4120</v>
      </c>
      <c r="F1029" s="263" t="s">
        <v>4120</v>
      </c>
      <c r="G1029" s="263" t="s">
        <v>4120</v>
      </c>
      <c r="H1029" s="263" t="s">
        <v>4120</v>
      </c>
      <c r="I1029" s="263" t="s">
        <v>4120</v>
      </c>
      <c r="J1029" s="263" t="s">
        <v>4120</v>
      </c>
      <c r="K1029" s="263" t="s">
        <v>4120</v>
      </c>
      <c r="L1029" s="263" t="s">
        <v>4120</v>
      </c>
      <c r="M1029" s="263" t="s">
        <v>4120</v>
      </c>
      <c r="N1029" s="263" t="s">
        <v>4120</v>
      </c>
      <c r="O1029" s="263" t="s">
        <v>4120</v>
      </c>
      <c r="P1029" s="263" t="s">
        <v>4120</v>
      </c>
      <c r="Q1029" s="263" t="s">
        <v>4120</v>
      </c>
      <c r="R1029" s="263" t="s">
        <v>4120</v>
      </c>
      <c r="S1029" s="263" t="s">
        <v>4120</v>
      </c>
      <c r="T1029" s="263" t="s">
        <v>4120</v>
      </c>
      <c r="U1029" s="263" t="s">
        <v>4120</v>
      </c>
      <c r="V1029" s="263" t="s">
        <v>4120</v>
      </c>
      <c r="W1029" s="263" t="s">
        <v>4120</v>
      </c>
      <c r="X1029" s="263" t="s">
        <v>4120</v>
      </c>
      <c r="Y1029" s="263" t="s">
        <v>4120</v>
      </c>
      <c r="Z1029" s="263" t="s">
        <v>4120</v>
      </c>
      <c r="AA1029" s="263" t="s">
        <v>4120</v>
      </c>
    </row>
    <row r="1030" spans="1:27" x14ac:dyDescent="0.3">
      <c r="A1030" s="263">
        <v>524629</v>
      </c>
      <c r="B1030" s="268" t="s">
        <v>918</v>
      </c>
      <c r="C1030" s="263" t="s">
        <v>4120</v>
      </c>
      <c r="D1030" s="263" t="s">
        <v>4120</v>
      </c>
      <c r="E1030" s="263" t="s">
        <v>4120</v>
      </c>
      <c r="F1030" s="263" t="s">
        <v>4120</v>
      </c>
      <c r="G1030" s="263" t="s">
        <v>4120</v>
      </c>
      <c r="H1030" s="263" t="s">
        <v>4120</v>
      </c>
      <c r="I1030" s="263" t="s">
        <v>4120</v>
      </c>
      <c r="J1030" s="263" t="s">
        <v>4120</v>
      </c>
      <c r="K1030" s="263" t="s">
        <v>4120</v>
      </c>
      <c r="L1030" s="263" t="s">
        <v>4120</v>
      </c>
      <c r="M1030" s="263" t="s">
        <v>4120</v>
      </c>
      <c r="N1030" s="263" t="s">
        <v>4120</v>
      </c>
      <c r="O1030" s="263" t="s">
        <v>4120</v>
      </c>
      <c r="P1030" s="263" t="s">
        <v>4120</v>
      </c>
      <c r="Q1030" s="263" t="s">
        <v>4120</v>
      </c>
      <c r="R1030" s="263" t="s">
        <v>4120</v>
      </c>
      <c r="S1030" s="263" t="s">
        <v>4120</v>
      </c>
      <c r="T1030" s="263" t="s">
        <v>4120</v>
      </c>
      <c r="U1030" s="263" t="s">
        <v>4120</v>
      </c>
      <c r="V1030" s="263" t="s">
        <v>4120</v>
      </c>
      <c r="W1030" s="263" t="s">
        <v>4120</v>
      </c>
      <c r="X1030" s="263" t="s">
        <v>4120</v>
      </c>
      <c r="Y1030" s="263" t="s">
        <v>4120</v>
      </c>
      <c r="Z1030" s="263" t="s">
        <v>4120</v>
      </c>
      <c r="AA1030" s="263" t="s">
        <v>4120</v>
      </c>
    </row>
    <row r="1031" spans="1:27" x14ac:dyDescent="0.3">
      <c r="A1031" s="263">
        <v>524631</v>
      </c>
      <c r="B1031" s="268" t="s">
        <v>918</v>
      </c>
      <c r="C1031" s="263" t="s">
        <v>4120</v>
      </c>
      <c r="D1031" s="263" t="s">
        <v>4120</v>
      </c>
      <c r="E1031" s="263" t="s">
        <v>4120</v>
      </c>
      <c r="F1031" s="263" t="s">
        <v>4120</v>
      </c>
      <c r="G1031" s="263" t="s">
        <v>4120</v>
      </c>
      <c r="H1031" s="263" t="s">
        <v>4120</v>
      </c>
      <c r="I1031" s="263" t="s">
        <v>4120</v>
      </c>
      <c r="J1031" s="263" t="s">
        <v>4120</v>
      </c>
      <c r="K1031" s="263" t="s">
        <v>4120</v>
      </c>
      <c r="L1031" s="263" t="s">
        <v>4120</v>
      </c>
      <c r="M1031" s="263" t="s">
        <v>4120</v>
      </c>
      <c r="N1031" s="263" t="s">
        <v>4120</v>
      </c>
      <c r="O1031" s="263" t="s">
        <v>4120</v>
      </c>
      <c r="P1031" s="263" t="s">
        <v>4120</v>
      </c>
      <c r="Q1031" s="263" t="s">
        <v>4120</v>
      </c>
      <c r="R1031" s="263" t="s">
        <v>4120</v>
      </c>
      <c r="S1031" s="263" t="s">
        <v>4120</v>
      </c>
      <c r="T1031" s="263" t="s">
        <v>4120</v>
      </c>
      <c r="U1031" s="263" t="s">
        <v>4120</v>
      </c>
      <c r="V1031" s="263" t="s">
        <v>4120</v>
      </c>
      <c r="W1031" s="263" t="s">
        <v>4120</v>
      </c>
      <c r="X1031" s="263" t="s">
        <v>4120</v>
      </c>
      <c r="Y1031" s="263" t="s">
        <v>4120</v>
      </c>
      <c r="Z1031" s="263" t="s">
        <v>4120</v>
      </c>
      <c r="AA1031" s="263" t="s">
        <v>4120</v>
      </c>
    </row>
    <row r="1032" spans="1:27" x14ac:dyDescent="0.3">
      <c r="A1032" s="263">
        <v>524632</v>
      </c>
      <c r="B1032" s="268" t="s">
        <v>918</v>
      </c>
      <c r="C1032" s="263" t="s">
        <v>4120</v>
      </c>
      <c r="D1032" s="263" t="s">
        <v>4120</v>
      </c>
      <c r="E1032" s="263" t="s">
        <v>4120</v>
      </c>
      <c r="F1032" s="263" t="s">
        <v>4120</v>
      </c>
      <c r="G1032" s="263" t="s">
        <v>4120</v>
      </c>
      <c r="H1032" s="263" t="s">
        <v>4120</v>
      </c>
      <c r="I1032" s="263" t="s">
        <v>4120</v>
      </c>
      <c r="J1032" s="263" t="s">
        <v>4120</v>
      </c>
      <c r="K1032" s="263" t="s">
        <v>4120</v>
      </c>
      <c r="L1032" s="263" t="s">
        <v>4120</v>
      </c>
      <c r="M1032" s="263" t="s">
        <v>4120</v>
      </c>
      <c r="N1032" s="263" t="s">
        <v>4120</v>
      </c>
      <c r="O1032" s="263" t="s">
        <v>4120</v>
      </c>
      <c r="P1032" s="263" t="s">
        <v>4120</v>
      </c>
      <c r="Q1032" s="263" t="s">
        <v>4120</v>
      </c>
      <c r="R1032" s="263" t="s">
        <v>4120</v>
      </c>
      <c r="S1032" s="263" t="s">
        <v>4120</v>
      </c>
      <c r="T1032" s="263" t="s">
        <v>4120</v>
      </c>
      <c r="U1032" s="263" t="s">
        <v>4120</v>
      </c>
      <c r="V1032" s="263" t="s">
        <v>4120</v>
      </c>
      <c r="W1032" s="263" t="s">
        <v>4120</v>
      </c>
      <c r="X1032" s="263" t="s">
        <v>4120</v>
      </c>
      <c r="Y1032" s="263" t="s">
        <v>4120</v>
      </c>
      <c r="Z1032" s="263" t="s">
        <v>4120</v>
      </c>
      <c r="AA1032" s="263" t="s">
        <v>4120</v>
      </c>
    </row>
    <row r="1033" spans="1:27" x14ac:dyDescent="0.3">
      <c r="A1033" s="263">
        <v>524633</v>
      </c>
      <c r="B1033" s="268" t="s">
        <v>918</v>
      </c>
      <c r="C1033" s="263" t="s">
        <v>4120</v>
      </c>
      <c r="D1033" s="263" t="s">
        <v>4120</v>
      </c>
      <c r="E1033" s="263" t="s">
        <v>4120</v>
      </c>
      <c r="F1033" s="263" t="s">
        <v>4120</v>
      </c>
      <c r="G1033" s="263" t="s">
        <v>4120</v>
      </c>
      <c r="H1033" s="263" t="s">
        <v>4120</v>
      </c>
      <c r="I1033" s="263" t="s">
        <v>4120</v>
      </c>
      <c r="J1033" s="263" t="s">
        <v>4120</v>
      </c>
      <c r="K1033" s="263" t="s">
        <v>4120</v>
      </c>
      <c r="L1033" s="263" t="s">
        <v>4120</v>
      </c>
      <c r="M1033" s="263" t="s">
        <v>4120</v>
      </c>
      <c r="N1033" s="263" t="s">
        <v>4120</v>
      </c>
      <c r="O1033" s="263" t="s">
        <v>4120</v>
      </c>
      <c r="P1033" s="263" t="s">
        <v>4120</v>
      </c>
      <c r="Q1033" s="263" t="s">
        <v>4120</v>
      </c>
      <c r="R1033" s="263" t="s">
        <v>4120</v>
      </c>
      <c r="S1033" s="263" t="s">
        <v>4120</v>
      </c>
      <c r="T1033" s="263" t="s">
        <v>4120</v>
      </c>
      <c r="U1033" s="263" t="s">
        <v>4120</v>
      </c>
      <c r="V1033" s="263" t="s">
        <v>4120</v>
      </c>
      <c r="W1033" s="263" t="s">
        <v>4120</v>
      </c>
      <c r="X1033" s="263" t="s">
        <v>4120</v>
      </c>
      <c r="Y1033" s="263" t="s">
        <v>4120</v>
      </c>
      <c r="Z1033" s="263" t="s">
        <v>4120</v>
      </c>
      <c r="AA1033" s="263" t="s">
        <v>4120</v>
      </c>
    </row>
    <row r="1034" spans="1:27" x14ac:dyDescent="0.3">
      <c r="A1034" s="263">
        <v>524634</v>
      </c>
      <c r="B1034" s="268" t="s">
        <v>918</v>
      </c>
      <c r="C1034" s="263" t="s">
        <v>4120</v>
      </c>
      <c r="D1034" s="263" t="s">
        <v>4120</v>
      </c>
      <c r="E1034" s="263" t="s">
        <v>4120</v>
      </c>
      <c r="F1034" s="263" t="s">
        <v>4120</v>
      </c>
      <c r="G1034" s="263" t="s">
        <v>4120</v>
      </c>
      <c r="H1034" s="263" t="s">
        <v>4120</v>
      </c>
      <c r="I1034" s="263" t="s">
        <v>4120</v>
      </c>
      <c r="J1034" s="263" t="s">
        <v>4120</v>
      </c>
      <c r="K1034" s="263" t="s">
        <v>4120</v>
      </c>
      <c r="L1034" s="263" t="s">
        <v>4120</v>
      </c>
      <c r="M1034" s="263" t="s">
        <v>4120</v>
      </c>
      <c r="N1034" s="263" t="s">
        <v>4120</v>
      </c>
      <c r="O1034" s="263" t="s">
        <v>4120</v>
      </c>
      <c r="P1034" s="263" t="s">
        <v>4120</v>
      </c>
      <c r="Q1034" s="263" t="s">
        <v>4120</v>
      </c>
      <c r="R1034" s="263" t="s">
        <v>4120</v>
      </c>
      <c r="S1034" s="263" t="s">
        <v>4120</v>
      </c>
      <c r="T1034" s="263" t="s">
        <v>4120</v>
      </c>
      <c r="U1034" s="263" t="s">
        <v>4120</v>
      </c>
      <c r="V1034" s="263" t="s">
        <v>4120</v>
      </c>
      <c r="W1034" s="263" t="s">
        <v>4120</v>
      </c>
      <c r="X1034" s="263" t="s">
        <v>4120</v>
      </c>
      <c r="Y1034" s="263" t="s">
        <v>4120</v>
      </c>
      <c r="Z1034" s="263" t="s">
        <v>4120</v>
      </c>
      <c r="AA1034" s="263" t="s">
        <v>4120</v>
      </c>
    </row>
    <row r="1035" spans="1:27" x14ac:dyDescent="0.3">
      <c r="A1035" s="263">
        <v>524635</v>
      </c>
      <c r="B1035" s="268" t="s">
        <v>918</v>
      </c>
      <c r="C1035" s="263" t="s">
        <v>4120</v>
      </c>
      <c r="D1035" s="263" t="s">
        <v>4120</v>
      </c>
      <c r="E1035" s="263" t="s">
        <v>4120</v>
      </c>
      <c r="F1035" s="263" t="s">
        <v>4120</v>
      </c>
      <c r="G1035" s="263" t="s">
        <v>4120</v>
      </c>
      <c r="H1035" s="263" t="s">
        <v>4120</v>
      </c>
      <c r="I1035" s="263" t="s">
        <v>4120</v>
      </c>
      <c r="J1035" s="263" t="s">
        <v>4120</v>
      </c>
      <c r="K1035" s="263" t="s">
        <v>4120</v>
      </c>
      <c r="L1035" s="263" t="s">
        <v>4120</v>
      </c>
      <c r="M1035" s="263" t="s">
        <v>4120</v>
      </c>
      <c r="N1035" s="263" t="s">
        <v>4120</v>
      </c>
      <c r="O1035" s="263" t="s">
        <v>4120</v>
      </c>
      <c r="P1035" s="263" t="s">
        <v>4120</v>
      </c>
      <c r="Q1035" s="263" t="s">
        <v>4120</v>
      </c>
      <c r="R1035" s="263" t="s">
        <v>4120</v>
      </c>
      <c r="S1035" s="263" t="s">
        <v>4120</v>
      </c>
      <c r="T1035" s="263" t="s">
        <v>4120</v>
      </c>
      <c r="U1035" s="263" t="s">
        <v>4120</v>
      </c>
      <c r="V1035" s="263" t="s">
        <v>4120</v>
      </c>
      <c r="W1035" s="263" t="s">
        <v>4120</v>
      </c>
      <c r="X1035" s="263" t="s">
        <v>4120</v>
      </c>
      <c r="Y1035" s="263" t="s">
        <v>4120</v>
      </c>
      <c r="Z1035" s="263" t="s">
        <v>4120</v>
      </c>
      <c r="AA1035" s="263" t="s">
        <v>4120</v>
      </c>
    </row>
    <row r="1036" spans="1:27" x14ac:dyDescent="0.3">
      <c r="A1036" s="263">
        <v>524637</v>
      </c>
      <c r="B1036" s="268" t="s">
        <v>918</v>
      </c>
      <c r="C1036" s="263" t="s">
        <v>4120</v>
      </c>
      <c r="D1036" s="263" t="s">
        <v>4120</v>
      </c>
      <c r="E1036" s="263" t="s">
        <v>4120</v>
      </c>
      <c r="F1036" s="263" t="s">
        <v>4120</v>
      </c>
      <c r="G1036" s="263" t="s">
        <v>4120</v>
      </c>
      <c r="H1036" s="263" t="s">
        <v>4120</v>
      </c>
      <c r="I1036" s="263" t="s">
        <v>4120</v>
      </c>
      <c r="J1036" s="263" t="s">
        <v>4120</v>
      </c>
      <c r="K1036" s="263" t="s">
        <v>4120</v>
      </c>
      <c r="L1036" s="263" t="s">
        <v>4120</v>
      </c>
      <c r="M1036" s="263" t="s">
        <v>4120</v>
      </c>
      <c r="N1036" s="263" t="s">
        <v>4120</v>
      </c>
      <c r="O1036" s="263" t="s">
        <v>4120</v>
      </c>
      <c r="P1036" s="263" t="s">
        <v>4120</v>
      </c>
      <c r="Q1036" s="263" t="s">
        <v>4120</v>
      </c>
      <c r="R1036" s="263" t="s">
        <v>4120</v>
      </c>
      <c r="S1036" s="263" t="s">
        <v>4120</v>
      </c>
      <c r="T1036" s="263" t="s">
        <v>4120</v>
      </c>
      <c r="U1036" s="263" t="s">
        <v>4120</v>
      </c>
      <c r="V1036" s="263" t="s">
        <v>4120</v>
      </c>
      <c r="W1036" s="263" t="s">
        <v>4120</v>
      </c>
      <c r="X1036" s="263" t="s">
        <v>4120</v>
      </c>
      <c r="Y1036" s="263" t="s">
        <v>4120</v>
      </c>
      <c r="Z1036" s="263" t="s">
        <v>4120</v>
      </c>
      <c r="AA1036" s="263" t="s">
        <v>4120</v>
      </c>
    </row>
    <row r="1037" spans="1:27" x14ac:dyDescent="0.3">
      <c r="A1037" s="263">
        <v>524638</v>
      </c>
      <c r="B1037" s="268" t="s">
        <v>918</v>
      </c>
      <c r="C1037" s="263" t="s">
        <v>4120</v>
      </c>
      <c r="D1037" s="263" t="s">
        <v>4120</v>
      </c>
      <c r="E1037" s="263" t="s">
        <v>4120</v>
      </c>
      <c r="F1037" s="263" t="s">
        <v>4120</v>
      </c>
      <c r="G1037" s="263" t="s">
        <v>4120</v>
      </c>
      <c r="H1037" s="263" t="s">
        <v>4120</v>
      </c>
      <c r="I1037" s="263" t="s">
        <v>4120</v>
      </c>
      <c r="J1037" s="263" t="s">
        <v>4120</v>
      </c>
      <c r="K1037" s="263" t="s">
        <v>4120</v>
      </c>
      <c r="L1037" s="263" t="s">
        <v>4120</v>
      </c>
      <c r="M1037" s="263" t="s">
        <v>4120</v>
      </c>
      <c r="N1037" s="263" t="s">
        <v>4120</v>
      </c>
      <c r="O1037" s="263" t="s">
        <v>4120</v>
      </c>
      <c r="P1037" s="263" t="s">
        <v>4120</v>
      </c>
      <c r="Q1037" s="263" t="s">
        <v>4120</v>
      </c>
      <c r="R1037" s="263" t="s">
        <v>4120</v>
      </c>
      <c r="S1037" s="263" t="s">
        <v>4120</v>
      </c>
      <c r="T1037" s="263" t="s">
        <v>4120</v>
      </c>
      <c r="U1037" s="263" t="s">
        <v>4120</v>
      </c>
      <c r="V1037" s="263" t="s">
        <v>4120</v>
      </c>
      <c r="W1037" s="263" t="s">
        <v>4120</v>
      </c>
      <c r="X1037" s="263" t="s">
        <v>4120</v>
      </c>
      <c r="Y1037" s="263" t="s">
        <v>4120</v>
      </c>
      <c r="Z1037" s="263" t="s">
        <v>4120</v>
      </c>
      <c r="AA1037" s="263" t="s">
        <v>4120</v>
      </c>
    </row>
    <row r="1038" spans="1:27" x14ac:dyDescent="0.3">
      <c r="A1038" s="263">
        <v>524644</v>
      </c>
      <c r="B1038" s="268" t="s">
        <v>918</v>
      </c>
      <c r="C1038" s="263" t="s">
        <v>4120</v>
      </c>
      <c r="D1038" s="263" t="s">
        <v>4120</v>
      </c>
      <c r="E1038" s="263" t="s">
        <v>4120</v>
      </c>
      <c r="F1038" s="263" t="s">
        <v>4120</v>
      </c>
      <c r="G1038" s="263" t="s">
        <v>4120</v>
      </c>
      <c r="H1038" s="263" t="s">
        <v>4120</v>
      </c>
      <c r="I1038" s="263" t="s">
        <v>4120</v>
      </c>
      <c r="J1038" s="263" t="s">
        <v>4120</v>
      </c>
      <c r="K1038" s="263" t="s">
        <v>4120</v>
      </c>
      <c r="L1038" s="263" t="s">
        <v>4120</v>
      </c>
      <c r="M1038" s="263" t="s">
        <v>4120</v>
      </c>
      <c r="N1038" s="263" t="s">
        <v>4120</v>
      </c>
      <c r="O1038" s="263" t="s">
        <v>4120</v>
      </c>
      <c r="P1038" s="263" t="s">
        <v>4120</v>
      </c>
      <c r="Q1038" s="263" t="s">
        <v>4120</v>
      </c>
      <c r="R1038" s="263" t="s">
        <v>4120</v>
      </c>
      <c r="S1038" s="263" t="s">
        <v>4120</v>
      </c>
      <c r="T1038" s="263" t="s">
        <v>4120</v>
      </c>
      <c r="U1038" s="263" t="s">
        <v>4120</v>
      </c>
      <c r="V1038" s="263" t="s">
        <v>4120</v>
      </c>
      <c r="W1038" s="263" t="s">
        <v>4120</v>
      </c>
      <c r="X1038" s="263" t="s">
        <v>4120</v>
      </c>
      <c r="Y1038" s="263" t="s">
        <v>4120</v>
      </c>
      <c r="Z1038" s="263" t="s">
        <v>4120</v>
      </c>
      <c r="AA1038" s="263" t="s">
        <v>4120</v>
      </c>
    </row>
    <row r="1039" spans="1:27" x14ac:dyDescent="0.3">
      <c r="A1039" s="263">
        <v>524645</v>
      </c>
      <c r="B1039" s="268" t="s">
        <v>918</v>
      </c>
      <c r="C1039" s="263" t="s">
        <v>4120</v>
      </c>
      <c r="D1039" s="263" t="s">
        <v>4120</v>
      </c>
      <c r="E1039" s="263" t="s">
        <v>4120</v>
      </c>
      <c r="F1039" s="263" t="s">
        <v>4120</v>
      </c>
      <c r="G1039" s="263" t="s">
        <v>4120</v>
      </c>
      <c r="H1039" s="263" t="s">
        <v>4120</v>
      </c>
      <c r="I1039" s="263" t="s">
        <v>4120</v>
      </c>
      <c r="J1039" s="263" t="s">
        <v>4120</v>
      </c>
      <c r="K1039" s="263" t="s">
        <v>4120</v>
      </c>
      <c r="L1039" s="263" t="s">
        <v>4120</v>
      </c>
      <c r="M1039" s="263" t="s">
        <v>4120</v>
      </c>
      <c r="N1039" s="263" t="s">
        <v>4120</v>
      </c>
      <c r="O1039" s="263" t="s">
        <v>4120</v>
      </c>
      <c r="P1039" s="263" t="s">
        <v>4120</v>
      </c>
      <c r="Q1039" s="263" t="s">
        <v>4120</v>
      </c>
      <c r="R1039" s="263" t="s">
        <v>4120</v>
      </c>
      <c r="S1039" s="263" t="s">
        <v>4120</v>
      </c>
      <c r="T1039" s="263" t="s">
        <v>4120</v>
      </c>
      <c r="U1039" s="263" t="s">
        <v>4120</v>
      </c>
      <c r="V1039" s="263" t="s">
        <v>4120</v>
      </c>
      <c r="W1039" s="263" t="s">
        <v>4120</v>
      </c>
      <c r="X1039" s="263" t="s">
        <v>4120</v>
      </c>
      <c r="Y1039" s="263" t="s">
        <v>4120</v>
      </c>
      <c r="Z1039" s="263" t="s">
        <v>4120</v>
      </c>
      <c r="AA1039" s="263" t="s">
        <v>4120</v>
      </c>
    </row>
    <row r="1040" spans="1:27" x14ac:dyDescent="0.3">
      <c r="A1040" s="263">
        <v>524649</v>
      </c>
      <c r="B1040" s="268" t="s">
        <v>918</v>
      </c>
      <c r="C1040" s="263" t="s">
        <v>4120</v>
      </c>
      <c r="D1040" s="263" t="s">
        <v>4120</v>
      </c>
      <c r="E1040" s="263" t="s">
        <v>4120</v>
      </c>
      <c r="F1040" s="263" t="s">
        <v>4120</v>
      </c>
      <c r="G1040" s="263" t="s">
        <v>4120</v>
      </c>
      <c r="H1040" s="263" t="s">
        <v>4120</v>
      </c>
      <c r="I1040" s="263" t="s">
        <v>4120</v>
      </c>
      <c r="J1040" s="263" t="s">
        <v>4120</v>
      </c>
      <c r="K1040" s="263" t="s">
        <v>4120</v>
      </c>
      <c r="L1040" s="263" t="s">
        <v>4120</v>
      </c>
      <c r="M1040" s="263" t="s">
        <v>4120</v>
      </c>
      <c r="N1040" s="263" t="s">
        <v>4120</v>
      </c>
      <c r="O1040" s="263" t="s">
        <v>4120</v>
      </c>
      <c r="P1040" s="263" t="s">
        <v>4120</v>
      </c>
      <c r="Q1040" s="263" t="s">
        <v>4120</v>
      </c>
      <c r="R1040" s="263" t="s">
        <v>4120</v>
      </c>
      <c r="S1040" s="263" t="s">
        <v>4120</v>
      </c>
      <c r="T1040" s="263" t="s">
        <v>4120</v>
      </c>
      <c r="U1040" s="263" t="s">
        <v>4120</v>
      </c>
      <c r="V1040" s="263" t="s">
        <v>4120</v>
      </c>
      <c r="W1040" s="263" t="s">
        <v>4120</v>
      </c>
      <c r="X1040" s="263" t="s">
        <v>4120</v>
      </c>
      <c r="Y1040" s="263" t="s">
        <v>4120</v>
      </c>
      <c r="Z1040" s="263" t="s">
        <v>4120</v>
      </c>
      <c r="AA1040" s="263" t="s">
        <v>4120</v>
      </c>
    </row>
    <row r="1041" spans="1:27" x14ac:dyDescent="0.3">
      <c r="A1041" s="263">
        <v>524650</v>
      </c>
      <c r="B1041" s="268" t="s">
        <v>918</v>
      </c>
      <c r="C1041" s="263" t="s">
        <v>4120</v>
      </c>
      <c r="D1041" s="263" t="s">
        <v>4120</v>
      </c>
      <c r="E1041" s="263" t="s">
        <v>4120</v>
      </c>
      <c r="F1041" s="263" t="s">
        <v>4120</v>
      </c>
      <c r="G1041" s="263" t="s">
        <v>4120</v>
      </c>
      <c r="H1041" s="263" t="s">
        <v>4120</v>
      </c>
      <c r="I1041" s="263" t="s">
        <v>4120</v>
      </c>
      <c r="J1041" s="263" t="s">
        <v>4120</v>
      </c>
      <c r="K1041" s="263" t="s">
        <v>4120</v>
      </c>
      <c r="L1041" s="263" t="s">
        <v>4120</v>
      </c>
      <c r="M1041" s="263" t="s">
        <v>4120</v>
      </c>
      <c r="N1041" s="263" t="s">
        <v>4120</v>
      </c>
      <c r="O1041" s="263" t="s">
        <v>4120</v>
      </c>
      <c r="P1041" s="263" t="s">
        <v>4120</v>
      </c>
      <c r="Q1041" s="263" t="s">
        <v>4120</v>
      </c>
      <c r="R1041" s="263" t="s">
        <v>4120</v>
      </c>
      <c r="S1041" s="263" t="s">
        <v>4120</v>
      </c>
      <c r="T1041" s="263" t="s">
        <v>4120</v>
      </c>
      <c r="U1041" s="263" t="s">
        <v>4120</v>
      </c>
      <c r="V1041" s="263" t="s">
        <v>4120</v>
      </c>
      <c r="W1041" s="263" t="s">
        <v>4120</v>
      </c>
      <c r="X1041" s="263" t="s">
        <v>4120</v>
      </c>
      <c r="Y1041" s="263" t="s">
        <v>4120</v>
      </c>
      <c r="Z1041" s="263" t="s">
        <v>4120</v>
      </c>
      <c r="AA1041" s="263" t="s">
        <v>4120</v>
      </c>
    </row>
    <row r="1042" spans="1:27" x14ac:dyDescent="0.3">
      <c r="A1042" s="263">
        <v>524658</v>
      </c>
      <c r="B1042" s="268" t="s">
        <v>918</v>
      </c>
      <c r="C1042" s="263" t="s">
        <v>4120</v>
      </c>
      <c r="D1042" s="263" t="s">
        <v>4120</v>
      </c>
      <c r="E1042" s="263" t="s">
        <v>4120</v>
      </c>
      <c r="F1042" s="263" t="s">
        <v>4120</v>
      </c>
      <c r="G1042" s="263" t="s">
        <v>4120</v>
      </c>
      <c r="H1042" s="263" t="s">
        <v>4120</v>
      </c>
      <c r="I1042" s="263" t="s">
        <v>4120</v>
      </c>
      <c r="J1042" s="263" t="s">
        <v>4120</v>
      </c>
      <c r="K1042" s="263" t="s">
        <v>4120</v>
      </c>
      <c r="L1042" s="263" t="s">
        <v>4120</v>
      </c>
      <c r="M1042" s="263" t="s">
        <v>4120</v>
      </c>
      <c r="N1042" s="263" t="s">
        <v>4120</v>
      </c>
      <c r="O1042" s="263" t="s">
        <v>4120</v>
      </c>
      <c r="P1042" s="263" t="s">
        <v>4120</v>
      </c>
      <c r="Q1042" s="263" t="s">
        <v>4120</v>
      </c>
      <c r="R1042" s="263" t="s">
        <v>4120</v>
      </c>
      <c r="S1042" s="263" t="s">
        <v>4120</v>
      </c>
      <c r="T1042" s="263" t="s">
        <v>4120</v>
      </c>
      <c r="U1042" s="263" t="s">
        <v>4120</v>
      </c>
      <c r="V1042" s="263" t="s">
        <v>4120</v>
      </c>
      <c r="W1042" s="263" t="s">
        <v>4120</v>
      </c>
      <c r="X1042" s="263" t="s">
        <v>4120</v>
      </c>
      <c r="Y1042" s="263" t="s">
        <v>4120</v>
      </c>
      <c r="Z1042" s="263" t="s">
        <v>4120</v>
      </c>
      <c r="AA1042" s="263" t="s">
        <v>4120</v>
      </c>
    </row>
    <row r="1043" spans="1:27" x14ac:dyDescent="0.3">
      <c r="A1043" s="263">
        <v>524664</v>
      </c>
      <c r="B1043" s="268" t="s">
        <v>918</v>
      </c>
      <c r="C1043" s="263" t="s">
        <v>4120</v>
      </c>
      <c r="D1043" s="263" t="s">
        <v>4120</v>
      </c>
      <c r="E1043" s="263" t="s">
        <v>4120</v>
      </c>
      <c r="F1043" s="263" t="s">
        <v>4120</v>
      </c>
      <c r="G1043" s="263" t="s">
        <v>4120</v>
      </c>
      <c r="H1043" s="263" t="s">
        <v>4120</v>
      </c>
      <c r="I1043" s="263" t="s">
        <v>4120</v>
      </c>
      <c r="J1043" s="263" t="s">
        <v>4120</v>
      </c>
      <c r="K1043" s="263" t="s">
        <v>4120</v>
      </c>
      <c r="L1043" s="263" t="s">
        <v>4120</v>
      </c>
      <c r="M1043" s="263" t="s">
        <v>4120</v>
      </c>
      <c r="N1043" s="263" t="s">
        <v>4120</v>
      </c>
      <c r="O1043" s="263" t="s">
        <v>4120</v>
      </c>
      <c r="P1043" s="263" t="s">
        <v>4120</v>
      </c>
      <c r="Q1043" s="263" t="s">
        <v>4120</v>
      </c>
      <c r="R1043" s="263" t="s">
        <v>4120</v>
      </c>
      <c r="S1043" s="263" t="s">
        <v>4120</v>
      </c>
      <c r="T1043" s="263" t="s">
        <v>4120</v>
      </c>
      <c r="U1043" s="263" t="s">
        <v>4120</v>
      </c>
      <c r="V1043" s="263" t="s">
        <v>4120</v>
      </c>
      <c r="W1043" s="263" t="s">
        <v>4120</v>
      </c>
      <c r="X1043" s="263" t="s">
        <v>4120</v>
      </c>
      <c r="Y1043" s="263" t="s">
        <v>4120</v>
      </c>
      <c r="Z1043" s="263" t="s">
        <v>4120</v>
      </c>
      <c r="AA1043" s="263" t="s">
        <v>4120</v>
      </c>
    </row>
    <row r="1044" spans="1:27" x14ac:dyDescent="0.3">
      <c r="A1044" s="263">
        <v>524665</v>
      </c>
      <c r="B1044" s="268" t="s">
        <v>918</v>
      </c>
      <c r="C1044" s="263" t="s">
        <v>4120</v>
      </c>
      <c r="D1044" s="263" t="s">
        <v>4120</v>
      </c>
      <c r="E1044" s="263" t="s">
        <v>4120</v>
      </c>
      <c r="F1044" s="263" t="s">
        <v>4120</v>
      </c>
      <c r="G1044" s="263" t="s">
        <v>4120</v>
      </c>
      <c r="H1044" s="263" t="s">
        <v>4120</v>
      </c>
      <c r="I1044" s="263" t="s">
        <v>4120</v>
      </c>
      <c r="J1044" s="263" t="s">
        <v>4120</v>
      </c>
      <c r="K1044" s="263" t="s">
        <v>4120</v>
      </c>
      <c r="L1044" s="263" t="s">
        <v>4120</v>
      </c>
      <c r="M1044" s="263" t="s">
        <v>4120</v>
      </c>
      <c r="N1044" s="263" t="s">
        <v>4120</v>
      </c>
      <c r="O1044" s="263" t="s">
        <v>4120</v>
      </c>
      <c r="P1044" s="263" t="s">
        <v>4120</v>
      </c>
      <c r="Q1044" s="263" t="s">
        <v>4120</v>
      </c>
      <c r="R1044" s="263" t="s">
        <v>4120</v>
      </c>
      <c r="S1044" s="263" t="s">
        <v>4120</v>
      </c>
      <c r="T1044" s="263" t="s">
        <v>4120</v>
      </c>
      <c r="U1044" s="263" t="s">
        <v>4120</v>
      </c>
      <c r="V1044" s="263" t="s">
        <v>4120</v>
      </c>
      <c r="W1044" s="263" t="s">
        <v>4120</v>
      </c>
      <c r="X1044" s="263" t="s">
        <v>4120</v>
      </c>
      <c r="Y1044" s="263" t="s">
        <v>4120</v>
      </c>
      <c r="Z1044" s="263" t="s">
        <v>4120</v>
      </c>
      <c r="AA1044" s="263" t="s">
        <v>4120</v>
      </c>
    </row>
    <row r="1045" spans="1:27" x14ac:dyDescent="0.3">
      <c r="A1045" s="263">
        <v>524666</v>
      </c>
      <c r="B1045" s="268" t="s">
        <v>918</v>
      </c>
      <c r="C1045" s="263" t="s">
        <v>4120</v>
      </c>
      <c r="D1045" s="263" t="s">
        <v>4120</v>
      </c>
      <c r="E1045" s="263" t="s">
        <v>4120</v>
      </c>
      <c r="F1045" s="263" t="s">
        <v>4120</v>
      </c>
      <c r="G1045" s="263" t="s">
        <v>4120</v>
      </c>
      <c r="H1045" s="263" t="s">
        <v>4120</v>
      </c>
      <c r="I1045" s="263" t="s">
        <v>4120</v>
      </c>
      <c r="J1045" s="263" t="s">
        <v>4120</v>
      </c>
      <c r="K1045" s="263" t="s">
        <v>4120</v>
      </c>
      <c r="L1045" s="263" t="s">
        <v>4120</v>
      </c>
      <c r="M1045" s="263" t="s">
        <v>4120</v>
      </c>
      <c r="N1045" s="263" t="s">
        <v>4120</v>
      </c>
      <c r="O1045" s="263" t="s">
        <v>4120</v>
      </c>
      <c r="P1045" s="263" t="s">
        <v>4120</v>
      </c>
      <c r="Q1045" s="263" t="s">
        <v>4120</v>
      </c>
      <c r="R1045" s="263" t="s">
        <v>4120</v>
      </c>
      <c r="S1045" s="263" t="s">
        <v>4120</v>
      </c>
      <c r="T1045" s="263" t="s">
        <v>4120</v>
      </c>
      <c r="U1045" s="263" t="s">
        <v>4120</v>
      </c>
      <c r="V1045" s="263" t="s">
        <v>4120</v>
      </c>
      <c r="W1045" s="263" t="s">
        <v>4120</v>
      </c>
      <c r="X1045" s="263" t="s">
        <v>4120</v>
      </c>
      <c r="Y1045" s="263" t="s">
        <v>4120</v>
      </c>
      <c r="Z1045" s="263" t="s">
        <v>4120</v>
      </c>
      <c r="AA1045" s="263" t="s">
        <v>4120</v>
      </c>
    </row>
    <row r="1046" spans="1:27" x14ac:dyDescent="0.3">
      <c r="A1046" s="263">
        <v>524674</v>
      </c>
      <c r="B1046" s="268" t="s">
        <v>918</v>
      </c>
      <c r="C1046" s="263" t="s">
        <v>4120</v>
      </c>
      <c r="D1046" s="263" t="s">
        <v>4120</v>
      </c>
      <c r="E1046" s="263" t="s">
        <v>4120</v>
      </c>
      <c r="F1046" s="263" t="s">
        <v>4120</v>
      </c>
      <c r="G1046" s="263" t="s">
        <v>4120</v>
      </c>
      <c r="H1046" s="263" t="s">
        <v>4120</v>
      </c>
      <c r="I1046" s="263" t="s">
        <v>4120</v>
      </c>
      <c r="J1046" s="263" t="s">
        <v>4120</v>
      </c>
      <c r="K1046" s="263" t="s">
        <v>4120</v>
      </c>
      <c r="L1046" s="263" t="s">
        <v>4120</v>
      </c>
      <c r="M1046" s="263" t="s">
        <v>4120</v>
      </c>
      <c r="N1046" s="263" t="s">
        <v>4120</v>
      </c>
      <c r="O1046" s="263" t="s">
        <v>4120</v>
      </c>
      <c r="P1046" s="263" t="s">
        <v>4120</v>
      </c>
      <c r="Q1046" s="263" t="s">
        <v>4120</v>
      </c>
      <c r="R1046" s="263" t="s">
        <v>4120</v>
      </c>
      <c r="S1046" s="263" t="s">
        <v>4120</v>
      </c>
      <c r="T1046" s="263" t="s">
        <v>4120</v>
      </c>
      <c r="U1046" s="263" t="s">
        <v>4120</v>
      </c>
      <c r="V1046" s="263" t="s">
        <v>4120</v>
      </c>
      <c r="W1046" s="263" t="s">
        <v>4120</v>
      </c>
      <c r="X1046" s="263" t="s">
        <v>4120</v>
      </c>
      <c r="Y1046" s="263" t="s">
        <v>4120</v>
      </c>
      <c r="Z1046" s="263" t="s">
        <v>4120</v>
      </c>
      <c r="AA1046" s="263" t="s">
        <v>4120</v>
      </c>
    </row>
    <row r="1047" spans="1:27" x14ac:dyDescent="0.3">
      <c r="A1047" s="263">
        <v>524675</v>
      </c>
      <c r="B1047" s="268" t="s">
        <v>918</v>
      </c>
      <c r="C1047" s="263" t="s">
        <v>4120</v>
      </c>
      <c r="D1047" s="263" t="s">
        <v>4120</v>
      </c>
      <c r="E1047" s="263" t="s">
        <v>4120</v>
      </c>
      <c r="F1047" s="263" t="s">
        <v>4120</v>
      </c>
      <c r="G1047" s="263" t="s">
        <v>4120</v>
      </c>
      <c r="H1047" s="263" t="s">
        <v>4120</v>
      </c>
      <c r="I1047" s="263" t="s">
        <v>4120</v>
      </c>
      <c r="J1047" s="263" t="s">
        <v>4120</v>
      </c>
      <c r="K1047" s="263" t="s">
        <v>4120</v>
      </c>
      <c r="L1047" s="263" t="s">
        <v>4120</v>
      </c>
      <c r="M1047" s="263" t="s">
        <v>4120</v>
      </c>
      <c r="N1047" s="263" t="s">
        <v>4120</v>
      </c>
      <c r="O1047" s="263" t="s">
        <v>4120</v>
      </c>
      <c r="P1047" s="263" t="s">
        <v>4120</v>
      </c>
      <c r="Q1047" s="263" t="s">
        <v>4120</v>
      </c>
      <c r="R1047" s="263" t="s">
        <v>4120</v>
      </c>
      <c r="S1047" s="263" t="s">
        <v>4120</v>
      </c>
      <c r="T1047" s="263" t="s">
        <v>4120</v>
      </c>
      <c r="U1047" s="263" t="s">
        <v>4120</v>
      </c>
      <c r="V1047" s="263" t="s">
        <v>4120</v>
      </c>
      <c r="W1047" s="263" t="s">
        <v>4120</v>
      </c>
      <c r="X1047" s="263" t="s">
        <v>4120</v>
      </c>
      <c r="Y1047" s="263" t="s">
        <v>4120</v>
      </c>
      <c r="Z1047" s="263" t="s">
        <v>4120</v>
      </c>
      <c r="AA1047" s="263" t="s">
        <v>4120</v>
      </c>
    </row>
    <row r="1048" spans="1:27" x14ac:dyDescent="0.3">
      <c r="A1048" s="263">
        <v>524677</v>
      </c>
      <c r="B1048" s="268" t="s">
        <v>918</v>
      </c>
      <c r="C1048" s="263" t="s">
        <v>4120</v>
      </c>
      <c r="D1048" s="263" t="s">
        <v>4120</v>
      </c>
      <c r="E1048" s="263" t="s">
        <v>4120</v>
      </c>
      <c r="F1048" s="263" t="s">
        <v>4120</v>
      </c>
      <c r="G1048" s="263" t="s">
        <v>4120</v>
      </c>
      <c r="H1048" s="263" t="s">
        <v>4120</v>
      </c>
      <c r="I1048" s="263" t="s">
        <v>4120</v>
      </c>
      <c r="J1048" s="263" t="s">
        <v>4120</v>
      </c>
      <c r="K1048" s="263" t="s">
        <v>4120</v>
      </c>
      <c r="L1048" s="263" t="s">
        <v>4120</v>
      </c>
      <c r="M1048" s="263" t="s">
        <v>4120</v>
      </c>
      <c r="N1048" s="263" t="s">
        <v>4120</v>
      </c>
      <c r="O1048" s="263" t="s">
        <v>4120</v>
      </c>
      <c r="P1048" s="263" t="s">
        <v>4120</v>
      </c>
      <c r="Q1048" s="263" t="s">
        <v>4120</v>
      </c>
      <c r="R1048" s="263" t="s">
        <v>4120</v>
      </c>
      <c r="S1048" s="263" t="s">
        <v>4120</v>
      </c>
      <c r="T1048" s="263" t="s">
        <v>4120</v>
      </c>
      <c r="U1048" s="263" t="s">
        <v>4120</v>
      </c>
      <c r="V1048" s="263" t="s">
        <v>4120</v>
      </c>
      <c r="W1048" s="263" t="s">
        <v>4120</v>
      </c>
      <c r="X1048" s="263" t="s">
        <v>4120</v>
      </c>
      <c r="Y1048" s="263" t="s">
        <v>4120</v>
      </c>
      <c r="Z1048" s="263" t="s">
        <v>4120</v>
      </c>
      <c r="AA1048" s="263" t="s">
        <v>4120</v>
      </c>
    </row>
    <row r="1049" spans="1:27" x14ac:dyDescent="0.3">
      <c r="A1049" s="263">
        <v>524678</v>
      </c>
      <c r="B1049" s="268" t="s">
        <v>918</v>
      </c>
      <c r="C1049" s="263" t="s">
        <v>4120</v>
      </c>
      <c r="D1049" s="263" t="s">
        <v>4120</v>
      </c>
      <c r="E1049" s="263" t="s">
        <v>4120</v>
      </c>
      <c r="F1049" s="263" t="s">
        <v>4120</v>
      </c>
      <c r="G1049" s="263" t="s">
        <v>4120</v>
      </c>
      <c r="H1049" s="263" t="s">
        <v>4120</v>
      </c>
      <c r="I1049" s="263" t="s">
        <v>4120</v>
      </c>
      <c r="J1049" s="263" t="s">
        <v>4120</v>
      </c>
      <c r="K1049" s="263" t="s">
        <v>4120</v>
      </c>
      <c r="L1049" s="263" t="s">
        <v>4120</v>
      </c>
      <c r="M1049" s="263" t="s">
        <v>4120</v>
      </c>
      <c r="N1049" s="263" t="s">
        <v>4120</v>
      </c>
      <c r="O1049" s="263" t="s">
        <v>4120</v>
      </c>
      <c r="P1049" s="263" t="s">
        <v>4120</v>
      </c>
      <c r="Q1049" s="263" t="s">
        <v>4120</v>
      </c>
      <c r="R1049" s="263" t="s">
        <v>4120</v>
      </c>
      <c r="S1049" s="263" t="s">
        <v>4120</v>
      </c>
      <c r="T1049" s="263" t="s">
        <v>4120</v>
      </c>
      <c r="U1049" s="263" t="s">
        <v>4120</v>
      </c>
      <c r="V1049" s="263" t="s">
        <v>4120</v>
      </c>
      <c r="W1049" s="263" t="s">
        <v>4120</v>
      </c>
      <c r="X1049" s="263" t="s">
        <v>4120</v>
      </c>
      <c r="Y1049" s="263" t="s">
        <v>4120</v>
      </c>
      <c r="Z1049" s="263" t="s">
        <v>4120</v>
      </c>
      <c r="AA1049" s="263" t="s">
        <v>4120</v>
      </c>
    </row>
    <row r="1050" spans="1:27" x14ac:dyDescent="0.3">
      <c r="A1050" s="263">
        <v>524687</v>
      </c>
      <c r="B1050" s="268" t="s">
        <v>918</v>
      </c>
      <c r="C1050" s="263" t="s">
        <v>4120</v>
      </c>
      <c r="D1050" s="263" t="s">
        <v>4120</v>
      </c>
      <c r="E1050" s="263" t="s">
        <v>4120</v>
      </c>
      <c r="F1050" s="263" t="s">
        <v>4120</v>
      </c>
      <c r="G1050" s="263" t="s">
        <v>4120</v>
      </c>
      <c r="H1050" s="263" t="s">
        <v>4120</v>
      </c>
      <c r="I1050" s="263" t="s">
        <v>4120</v>
      </c>
      <c r="J1050" s="263" t="s">
        <v>4120</v>
      </c>
      <c r="K1050" s="263" t="s">
        <v>4120</v>
      </c>
      <c r="L1050" s="263" t="s">
        <v>4120</v>
      </c>
      <c r="M1050" s="263" t="s">
        <v>4120</v>
      </c>
      <c r="N1050" s="263" t="s">
        <v>4120</v>
      </c>
      <c r="O1050" s="263" t="s">
        <v>4120</v>
      </c>
      <c r="P1050" s="263" t="s">
        <v>4120</v>
      </c>
      <c r="Q1050" s="263" t="s">
        <v>4120</v>
      </c>
      <c r="R1050" s="263" t="s">
        <v>4120</v>
      </c>
      <c r="S1050" s="263" t="s">
        <v>4120</v>
      </c>
      <c r="T1050" s="263" t="s">
        <v>4120</v>
      </c>
      <c r="U1050" s="263" t="s">
        <v>4120</v>
      </c>
      <c r="V1050" s="263" t="s">
        <v>4120</v>
      </c>
      <c r="W1050" s="263" t="s">
        <v>4120</v>
      </c>
      <c r="X1050" s="263" t="s">
        <v>4120</v>
      </c>
      <c r="Y1050" s="263" t="s">
        <v>4120</v>
      </c>
      <c r="Z1050" s="263" t="s">
        <v>4120</v>
      </c>
      <c r="AA1050" s="263" t="s">
        <v>4120</v>
      </c>
    </row>
    <row r="1051" spans="1:27" x14ac:dyDescent="0.3">
      <c r="A1051" s="263">
        <v>524690</v>
      </c>
      <c r="B1051" s="268" t="s">
        <v>918</v>
      </c>
      <c r="C1051" s="263" t="s">
        <v>4120</v>
      </c>
      <c r="D1051" s="263" t="s">
        <v>4120</v>
      </c>
      <c r="E1051" s="263" t="s">
        <v>4120</v>
      </c>
      <c r="F1051" s="263" t="s">
        <v>4120</v>
      </c>
      <c r="G1051" s="263" t="s">
        <v>4120</v>
      </c>
      <c r="H1051" s="263" t="s">
        <v>4120</v>
      </c>
      <c r="I1051" s="263" t="s">
        <v>4120</v>
      </c>
      <c r="J1051" s="263" t="s">
        <v>4120</v>
      </c>
      <c r="K1051" s="263" t="s">
        <v>4120</v>
      </c>
      <c r="L1051" s="263" t="s">
        <v>4120</v>
      </c>
      <c r="M1051" s="263" t="s">
        <v>4120</v>
      </c>
      <c r="N1051" s="263" t="s">
        <v>4120</v>
      </c>
      <c r="O1051" s="263" t="s">
        <v>4120</v>
      </c>
      <c r="P1051" s="263" t="s">
        <v>4120</v>
      </c>
      <c r="Q1051" s="263" t="s">
        <v>4120</v>
      </c>
      <c r="R1051" s="263" t="s">
        <v>4120</v>
      </c>
      <c r="S1051" s="263" t="s">
        <v>4120</v>
      </c>
      <c r="T1051" s="263" t="s">
        <v>4120</v>
      </c>
      <c r="U1051" s="263" t="s">
        <v>4120</v>
      </c>
      <c r="V1051" s="263" t="s">
        <v>4120</v>
      </c>
      <c r="W1051" s="263" t="s">
        <v>4120</v>
      </c>
      <c r="X1051" s="263" t="s">
        <v>4120</v>
      </c>
      <c r="Y1051" s="263" t="s">
        <v>4120</v>
      </c>
      <c r="Z1051" s="263" t="s">
        <v>4120</v>
      </c>
      <c r="AA1051" s="263" t="s">
        <v>4120</v>
      </c>
    </row>
    <row r="1052" spans="1:27" x14ac:dyDescent="0.3">
      <c r="A1052" s="263">
        <v>524694</v>
      </c>
      <c r="B1052" s="268" t="s">
        <v>918</v>
      </c>
      <c r="C1052" s="263" t="s">
        <v>4120</v>
      </c>
      <c r="D1052" s="263" t="s">
        <v>4120</v>
      </c>
      <c r="E1052" s="263" t="s">
        <v>4120</v>
      </c>
      <c r="F1052" s="263" t="s">
        <v>4120</v>
      </c>
      <c r="G1052" s="263" t="s">
        <v>4120</v>
      </c>
      <c r="H1052" s="263" t="s">
        <v>4120</v>
      </c>
      <c r="I1052" s="263" t="s">
        <v>4120</v>
      </c>
      <c r="J1052" s="263" t="s">
        <v>4120</v>
      </c>
      <c r="K1052" s="263" t="s">
        <v>4120</v>
      </c>
      <c r="L1052" s="263" t="s">
        <v>4120</v>
      </c>
      <c r="M1052" s="263" t="s">
        <v>4120</v>
      </c>
      <c r="N1052" s="263" t="s">
        <v>4120</v>
      </c>
      <c r="O1052" s="263" t="s">
        <v>4120</v>
      </c>
      <c r="P1052" s="263" t="s">
        <v>4120</v>
      </c>
      <c r="Q1052" s="263" t="s">
        <v>4120</v>
      </c>
      <c r="R1052" s="263" t="s">
        <v>4120</v>
      </c>
      <c r="S1052" s="263" t="s">
        <v>4120</v>
      </c>
      <c r="T1052" s="263" t="s">
        <v>4120</v>
      </c>
      <c r="U1052" s="263" t="s">
        <v>4120</v>
      </c>
      <c r="V1052" s="263" t="s">
        <v>4120</v>
      </c>
      <c r="W1052" s="263" t="s">
        <v>4120</v>
      </c>
      <c r="X1052" s="263" t="s">
        <v>4120</v>
      </c>
      <c r="Y1052" s="263" t="s">
        <v>4120</v>
      </c>
      <c r="Z1052" s="263" t="s">
        <v>4120</v>
      </c>
      <c r="AA1052" s="263" t="s">
        <v>4120</v>
      </c>
    </row>
    <row r="1053" spans="1:27" x14ac:dyDescent="0.3">
      <c r="A1053" s="263">
        <v>524702</v>
      </c>
      <c r="B1053" s="268" t="s">
        <v>918</v>
      </c>
      <c r="C1053" s="263" t="s">
        <v>4120</v>
      </c>
      <c r="D1053" s="263" t="s">
        <v>4120</v>
      </c>
      <c r="E1053" s="263" t="s">
        <v>4120</v>
      </c>
      <c r="F1053" s="263" t="s">
        <v>4120</v>
      </c>
      <c r="G1053" s="263" t="s">
        <v>4120</v>
      </c>
      <c r="H1053" s="263" t="s">
        <v>4120</v>
      </c>
      <c r="I1053" s="263" t="s">
        <v>4120</v>
      </c>
      <c r="J1053" s="263" t="s">
        <v>4120</v>
      </c>
      <c r="K1053" s="263" t="s">
        <v>4120</v>
      </c>
      <c r="L1053" s="263" t="s">
        <v>4120</v>
      </c>
      <c r="M1053" s="263" t="s">
        <v>4120</v>
      </c>
      <c r="N1053" s="263" t="s">
        <v>4120</v>
      </c>
      <c r="O1053" s="263" t="s">
        <v>4120</v>
      </c>
      <c r="P1053" s="263" t="s">
        <v>4120</v>
      </c>
      <c r="Q1053" s="263" t="s">
        <v>4120</v>
      </c>
      <c r="R1053" s="263" t="s">
        <v>4120</v>
      </c>
      <c r="S1053" s="263" t="s">
        <v>4120</v>
      </c>
      <c r="T1053" s="263" t="s">
        <v>4120</v>
      </c>
      <c r="U1053" s="263" t="s">
        <v>4120</v>
      </c>
      <c r="V1053" s="263" t="s">
        <v>4120</v>
      </c>
      <c r="W1053" s="263" t="s">
        <v>4120</v>
      </c>
      <c r="X1053" s="263" t="s">
        <v>4120</v>
      </c>
      <c r="Y1053" s="263" t="s">
        <v>4120</v>
      </c>
      <c r="Z1053" s="263" t="s">
        <v>4120</v>
      </c>
      <c r="AA1053" s="263" t="s">
        <v>4120</v>
      </c>
    </row>
    <row r="1054" spans="1:27" x14ac:dyDescent="0.3">
      <c r="A1054" s="263">
        <v>524708</v>
      </c>
      <c r="B1054" s="268" t="s">
        <v>918</v>
      </c>
      <c r="C1054" s="263" t="s">
        <v>4120</v>
      </c>
      <c r="D1054" s="263" t="s">
        <v>4120</v>
      </c>
      <c r="E1054" s="263" t="s">
        <v>4120</v>
      </c>
      <c r="F1054" s="263" t="s">
        <v>4120</v>
      </c>
      <c r="G1054" s="263" t="s">
        <v>4120</v>
      </c>
      <c r="H1054" s="263" t="s">
        <v>4120</v>
      </c>
      <c r="I1054" s="263" t="s">
        <v>4120</v>
      </c>
      <c r="J1054" s="263" t="s">
        <v>4120</v>
      </c>
      <c r="K1054" s="263" t="s">
        <v>4120</v>
      </c>
      <c r="L1054" s="263" t="s">
        <v>4120</v>
      </c>
      <c r="M1054" s="263" t="s">
        <v>4120</v>
      </c>
      <c r="N1054" s="263" t="s">
        <v>4120</v>
      </c>
      <c r="O1054" s="263" t="s">
        <v>4120</v>
      </c>
      <c r="P1054" s="263" t="s">
        <v>4120</v>
      </c>
      <c r="Q1054" s="263" t="s">
        <v>4120</v>
      </c>
      <c r="R1054" s="263" t="s">
        <v>4120</v>
      </c>
      <c r="S1054" s="263" t="s">
        <v>4120</v>
      </c>
      <c r="T1054" s="263" t="s">
        <v>4120</v>
      </c>
      <c r="U1054" s="263" t="s">
        <v>4120</v>
      </c>
      <c r="V1054" s="263" t="s">
        <v>4120</v>
      </c>
      <c r="W1054" s="263" t="s">
        <v>4120</v>
      </c>
      <c r="X1054" s="263" t="s">
        <v>4120</v>
      </c>
      <c r="Y1054" s="263" t="s">
        <v>4120</v>
      </c>
      <c r="Z1054" s="263" t="s">
        <v>4120</v>
      </c>
      <c r="AA1054" s="263" t="s">
        <v>4120</v>
      </c>
    </row>
    <row r="1055" spans="1:27" x14ac:dyDescent="0.3">
      <c r="A1055" s="263">
        <v>524716</v>
      </c>
      <c r="B1055" s="268" t="s">
        <v>918</v>
      </c>
      <c r="C1055" s="263" t="s">
        <v>4120</v>
      </c>
      <c r="D1055" s="263" t="s">
        <v>4120</v>
      </c>
      <c r="E1055" s="263" t="s">
        <v>4120</v>
      </c>
      <c r="F1055" s="263" t="s">
        <v>4120</v>
      </c>
      <c r="G1055" s="263" t="s">
        <v>4120</v>
      </c>
      <c r="H1055" s="263" t="s">
        <v>4120</v>
      </c>
      <c r="I1055" s="263" t="s">
        <v>4120</v>
      </c>
      <c r="J1055" s="263" t="s">
        <v>4120</v>
      </c>
      <c r="K1055" s="263" t="s">
        <v>4120</v>
      </c>
      <c r="L1055" s="263" t="s">
        <v>4120</v>
      </c>
      <c r="M1055" s="263" t="s">
        <v>4120</v>
      </c>
      <c r="N1055" s="263" t="s">
        <v>4120</v>
      </c>
      <c r="O1055" s="263" t="s">
        <v>4120</v>
      </c>
      <c r="P1055" s="263" t="s">
        <v>4120</v>
      </c>
      <c r="Q1055" s="263" t="s">
        <v>4120</v>
      </c>
      <c r="R1055" s="263" t="s">
        <v>4120</v>
      </c>
      <c r="S1055" s="263" t="s">
        <v>4120</v>
      </c>
      <c r="T1055" s="263" t="s">
        <v>4120</v>
      </c>
      <c r="U1055" s="263" t="s">
        <v>4120</v>
      </c>
      <c r="V1055" s="263" t="s">
        <v>4120</v>
      </c>
      <c r="W1055" s="263" t="s">
        <v>4120</v>
      </c>
      <c r="X1055" s="263" t="s">
        <v>4120</v>
      </c>
      <c r="Y1055" s="263" t="s">
        <v>4120</v>
      </c>
      <c r="Z1055" s="263" t="s">
        <v>4120</v>
      </c>
      <c r="AA1055" s="263" t="s">
        <v>4120</v>
      </c>
    </row>
    <row r="1056" spans="1:27" x14ac:dyDescent="0.3">
      <c r="A1056" s="263">
        <v>524718</v>
      </c>
      <c r="B1056" s="268" t="s">
        <v>918</v>
      </c>
      <c r="C1056" s="263" t="s">
        <v>4120</v>
      </c>
      <c r="D1056" s="263" t="s">
        <v>4120</v>
      </c>
      <c r="E1056" s="263" t="s">
        <v>4120</v>
      </c>
      <c r="F1056" s="263" t="s">
        <v>4120</v>
      </c>
      <c r="G1056" s="263" t="s">
        <v>4120</v>
      </c>
      <c r="H1056" s="263" t="s">
        <v>4120</v>
      </c>
      <c r="I1056" s="263" t="s">
        <v>4120</v>
      </c>
      <c r="J1056" s="263" t="s">
        <v>4120</v>
      </c>
      <c r="K1056" s="263" t="s">
        <v>4120</v>
      </c>
      <c r="L1056" s="263" t="s">
        <v>4120</v>
      </c>
      <c r="M1056" s="263" t="s">
        <v>4120</v>
      </c>
      <c r="N1056" s="263" t="s">
        <v>4120</v>
      </c>
      <c r="O1056" s="263" t="s">
        <v>4120</v>
      </c>
      <c r="P1056" s="263" t="s">
        <v>4120</v>
      </c>
      <c r="Q1056" s="263" t="s">
        <v>4120</v>
      </c>
      <c r="R1056" s="263" t="s">
        <v>4120</v>
      </c>
      <c r="S1056" s="263" t="s">
        <v>4120</v>
      </c>
      <c r="T1056" s="263" t="s">
        <v>4120</v>
      </c>
      <c r="U1056" s="263" t="s">
        <v>4120</v>
      </c>
      <c r="V1056" s="263" t="s">
        <v>4120</v>
      </c>
      <c r="W1056" s="263" t="s">
        <v>4120</v>
      </c>
      <c r="X1056" s="263" t="s">
        <v>4120</v>
      </c>
      <c r="Y1056" s="263" t="s">
        <v>4120</v>
      </c>
      <c r="Z1056" s="263" t="s">
        <v>4120</v>
      </c>
      <c r="AA1056" s="263" t="s">
        <v>4120</v>
      </c>
    </row>
    <row r="1057" spans="1:27" x14ac:dyDescent="0.3">
      <c r="A1057" s="263">
        <v>524722</v>
      </c>
      <c r="B1057" s="268" t="s">
        <v>918</v>
      </c>
      <c r="C1057" s="263" t="s">
        <v>4120</v>
      </c>
      <c r="D1057" s="263" t="s">
        <v>4120</v>
      </c>
      <c r="E1057" s="263" t="s">
        <v>4120</v>
      </c>
      <c r="F1057" s="263" t="s">
        <v>4120</v>
      </c>
      <c r="G1057" s="263" t="s">
        <v>4120</v>
      </c>
      <c r="H1057" s="263" t="s">
        <v>4120</v>
      </c>
      <c r="I1057" s="263" t="s">
        <v>4120</v>
      </c>
      <c r="J1057" s="263" t="s">
        <v>4120</v>
      </c>
      <c r="K1057" s="263" t="s">
        <v>4120</v>
      </c>
      <c r="L1057" s="263" t="s">
        <v>4120</v>
      </c>
      <c r="M1057" s="263" t="s">
        <v>4120</v>
      </c>
      <c r="N1057" s="263" t="s">
        <v>4120</v>
      </c>
      <c r="O1057" s="263" t="s">
        <v>4120</v>
      </c>
      <c r="P1057" s="263" t="s">
        <v>4120</v>
      </c>
      <c r="Q1057" s="263" t="s">
        <v>4120</v>
      </c>
      <c r="R1057" s="263" t="s">
        <v>4120</v>
      </c>
      <c r="S1057" s="263" t="s">
        <v>4120</v>
      </c>
      <c r="T1057" s="263" t="s">
        <v>4120</v>
      </c>
      <c r="U1057" s="263" t="s">
        <v>4120</v>
      </c>
      <c r="V1057" s="263" t="s">
        <v>4120</v>
      </c>
      <c r="W1057" s="263" t="s">
        <v>4120</v>
      </c>
      <c r="X1057" s="263" t="s">
        <v>4120</v>
      </c>
      <c r="Y1057" s="263" t="s">
        <v>4120</v>
      </c>
      <c r="Z1057" s="263" t="s">
        <v>4120</v>
      </c>
      <c r="AA1057" s="263" t="s">
        <v>4120</v>
      </c>
    </row>
    <row r="1058" spans="1:27" x14ac:dyDescent="0.3">
      <c r="A1058" s="263">
        <v>524724</v>
      </c>
      <c r="B1058" s="268" t="s">
        <v>918</v>
      </c>
      <c r="C1058" s="263" t="s">
        <v>4120</v>
      </c>
      <c r="D1058" s="263" t="s">
        <v>4120</v>
      </c>
      <c r="E1058" s="263" t="s">
        <v>4120</v>
      </c>
      <c r="F1058" s="263" t="s">
        <v>4120</v>
      </c>
      <c r="G1058" s="263" t="s">
        <v>4120</v>
      </c>
      <c r="H1058" s="263" t="s">
        <v>4120</v>
      </c>
      <c r="I1058" s="263" t="s">
        <v>4120</v>
      </c>
      <c r="J1058" s="263" t="s">
        <v>4120</v>
      </c>
      <c r="K1058" s="263" t="s">
        <v>4120</v>
      </c>
      <c r="L1058" s="263" t="s">
        <v>4120</v>
      </c>
      <c r="M1058" s="263" t="s">
        <v>4120</v>
      </c>
      <c r="N1058" s="263" t="s">
        <v>4120</v>
      </c>
      <c r="O1058" s="263" t="s">
        <v>4120</v>
      </c>
      <c r="P1058" s="263" t="s">
        <v>4120</v>
      </c>
      <c r="Q1058" s="263" t="s">
        <v>4120</v>
      </c>
      <c r="R1058" s="263" t="s">
        <v>4120</v>
      </c>
      <c r="S1058" s="263" t="s">
        <v>4120</v>
      </c>
      <c r="T1058" s="263" t="s">
        <v>4120</v>
      </c>
      <c r="U1058" s="263" t="s">
        <v>4120</v>
      </c>
      <c r="V1058" s="263" t="s">
        <v>4120</v>
      </c>
      <c r="W1058" s="263" t="s">
        <v>4120</v>
      </c>
      <c r="X1058" s="263" t="s">
        <v>4120</v>
      </c>
      <c r="Y1058" s="263" t="s">
        <v>4120</v>
      </c>
      <c r="Z1058" s="263" t="s">
        <v>4120</v>
      </c>
      <c r="AA1058" s="263" t="s">
        <v>4120</v>
      </c>
    </row>
    <row r="1059" spans="1:27" x14ac:dyDescent="0.3">
      <c r="A1059" s="263">
        <v>524729</v>
      </c>
      <c r="B1059" s="268" t="s">
        <v>918</v>
      </c>
      <c r="C1059" s="263" t="s">
        <v>4120</v>
      </c>
      <c r="D1059" s="263" t="s">
        <v>4120</v>
      </c>
      <c r="E1059" s="263" t="s">
        <v>4120</v>
      </c>
      <c r="F1059" s="263" t="s">
        <v>4120</v>
      </c>
      <c r="G1059" s="263" t="s">
        <v>4120</v>
      </c>
      <c r="H1059" s="263" t="s">
        <v>4120</v>
      </c>
      <c r="I1059" s="263" t="s">
        <v>4120</v>
      </c>
      <c r="J1059" s="263" t="s">
        <v>4120</v>
      </c>
      <c r="K1059" s="263" t="s">
        <v>4120</v>
      </c>
      <c r="L1059" s="263" t="s">
        <v>4120</v>
      </c>
      <c r="M1059" s="263" t="s">
        <v>4120</v>
      </c>
      <c r="N1059" s="263" t="s">
        <v>4120</v>
      </c>
      <c r="O1059" s="263" t="s">
        <v>4120</v>
      </c>
      <c r="P1059" s="263" t="s">
        <v>4120</v>
      </c>
      <c r="Q1059" s="263" t="s">
        <v>4120</v>
      </c>
      <c r="R1059" s="263" t="s">
        <v>4120</v>
      </c>
      <c r="S1059" s="263" t="s">
        <v>4120</v>
      </c>
      <c r="T1059" s="263" t="s">
        <v>4120</v>
      </c>
      <c r="U1059" s="263" t="s">
        <v>4120</v>
      </c>
      <c r="V1059" s="263" t="s">
        <v>4120</v>
      </c>
      <c r="W1059" s="263" t="s">
        <v>4120</v>
      </c>
      <c r="X1059" s="263" t="s">
        <v>4120</v>
      </c>
      <c r="Y1059" s="263" t="s">
        <v>4120</v>
      </c>
      <c r="Z1059" s="263" t="s">
        <v>4120</v>
      </c>
      <c r="AA1059" s="263" t="s">
        <v>4120</v>
      </c>
    </row>
    <row r="1060" spans="1:27" x14ac:dyDescent="0.3">
      <c r="A1060" s="263">
        <v>524730</v>
      </c>
      <c r="B1060" s="268" t="s">
        <v>918</v>
      </c>
      <c r="C1060" s="263" t="s">
        <v>4120</v>
      </c>
      <c r="D1060" s="263" t="s">
        <v>4120</v>
      </c>
      <c r="E1060" s="263" t="s">
        <v>4120</v>
      </c>
      <c r="F1060" s="263" t="s">
        <v>4120</v>
      </c>
      <c r="G1060" s="263" t="s">
        <v>4120</v>
      </c>
      <c r="H1060" s="263" t="s">
        <v>4120</v>
      </c>
      <c r="I1060" s="263" t="s">
        <v>4120</v>
      </c>
      <c r="J1060" s="263" t="s">
        <v>4120</v>
      </c>
      <c r="K1060" s="263" t="s">
        <v>4120</v>
      </c>
      <c r="L1060" s="263" t="s">
        <v>4120</v>
      </c>
      <c r="M1060" s="263" t="s">
        <v>4120</v>
      </c>
      <c r="N1060" s="263" t="s">
        <v>4120</v>
      </c>
      <c r="O1060" s="263" t="s">
        <v>4120</v>
      </c>
      <c r="P1060" s="263" t="s">
        <v>4120</v>
      </c>
      <c r="Q1060" s="263" t="s">
        <v>4120</v>
      </c>
      <c r="R1060" s="263" t="s">
        <v>4120</v>
      </c>
      <c r="S1060" s="263" t="s">
        <v>4120</v>
      </c>
      <c r="T1060" s="263" t="s">
        <v>4120</v>
      </c>
      <c r="U1060" s="263" t="s">
        <v>4120</v>
      </c>
      <c r="V1060" s="263" t="s">
        <v>4120</v>
      </c>
      <c r="W1060" s="263" t="s">
        <v>4120</v>
      </c>
      <c r="X1060" s="263" t="s">
        <v>4120</v>
      </c>
      <c r="Y1060" s="263" t="s">
        <v>4120</v>
      </c>
      <c r="Z1060" s="263" t="s">
        <v>4120</v>
      </c>
      <c r="AA1060" s="263" t="s">
        <v>4120</v>
      </c>
    </row>
    <row r="1061" spans="1:27" x14ac:dyDescent="0.3">
      <c r="A1061" s="263">
        <v>524733</v>
      </c>
      <c r="B1061" s="268" t="s">
        <v>918</v>
      </c>
      <c r="C1061" s="263" t="s">
        <v>4120</v>
      </c>
      <c r="D1061" s="263" t="s">
        <v>4120</v>
      </c>
      <c r="E1061" s="263" t="s">
        <v>4120</v>
      </c>
      <c r="F1061" s="263" t="s">
        <v>4120</v>
      </c>
      <c r="G1061" s="263" t="s">
        <v>4120</v>
      </c>
      <c r="H1061" s="263" t="s">
        <v>4120</v>
      </c>
      <c r="I1061" s="263" t="s">
        <v>4120</v>
      </c>
      <c r="J1061" s="263" t="s">
        <v>4120</v>
      </c>
      <c r="K1061" s="263" t="s">
        <v>4120</v>
      </c>
      <c r="L1061" s="263" t="s">
        <v>4120</v>
      </c>
      <c r="M1061" s="263" t="s">
        <v>4120</v>
      </c>
      <c r="N1061" s="263" t="s">
        <v>4120</v>
      </c>
      <c r="O1061" s="263" t="s">
        <v>4120</v>
      </c>
      <c r="P1061" s="263" t="s">
        <v>4120</v>
      </c>
      <c r="Q1061" s="263" t="s">
        <v>4120</v>
      </c>
      <c r="R1061" s="263" t="s">
        <v>4120</v>
      </c>
      <c r="S1061" s="263" t="s">
        <v>4120</v>
      </c>
      <c r="T1061" s="263" t="s">
        <v>4120</v>
      </c>
      <c r="U1061" s="263" t="s">
        <v>4120</v>
      </c>
      <c r="V1061" s="263" t="s">
        <v>4120</v>
      </c>
      <c r="W1061" s="263" t="s">
        <v>4120</v>
      </c>
      <c r="X1061" s="263" t="s">
        <v>4120</v>
      </c>
      <c r="Y1061" s="263" t="s">
        <v>4120</v>
      </c>
      <c r="Z1061" s="263" t="s">
        <v>4120</v>
      </c>
      <c r="AA1061" s="263" t="s">
        <v>4120</v>
      </c>
    </row>
    <row r="1062" spans="1:27" x14ac:dyDescent="0.3">
      <c r="A1062" s="263">
        <v>524739</v>
      </c>
      <c r="B1062" s="268" t="s">
        <v>918</v>
      </c>
      <c r="C1062" s="263" t="s">
        <v>4120</v>
      </c>
      <c r="D1062" s="263" t="s">
        <v>4120</v>
      </c>
      <c r="E1062" s="263" t="s">
        <v>4120</v>
      </c>
      <c r="F1062" s="263" t="s">
        <v>4120</v>
      </c>
      <c r="G1062" s="263" t="s">
        <v>4120</v>
      </c>
      <c r="H1062" s="263" t="s">
        <v>4120</v>
      </c>
      <c r="I1062" s="263" t="s">
        <v>4120</v>
      </c>
      <c r="J1062" s="263" t="s">
        <v>4120</v>
      </c>
      <c r="K1062" s="263" t="s">
        <v>4120</v>
      </c>
      <c r="L1062" s="263" t="s">
        <v>4120</v>
      </c>
      <c r="M1062" s="263" t="s">
        <v>4120</v>
      </c>
      <c r="N1062" s="263" t="s">
        <v>4120</v>
      </c>
      <c r="O1062" s="263" t="s">
        <v>4120</v>
      </c>
      <c r="P1062" s="263" t="s">
        <v>4120</v>
      </c>
      <c r="Q1062" s="263" t="s">
        <v>4120</v>
      </c>
      <c r="R1062" s="263" t="s">
        <v>4120</v>
      </c>
      <c r="S1062" s="263" t="s">
        <v>4120</v>
      </c>
      <c r="T1062" s="263" t="s">
        <v>4120</v>
      </c>
      <c r="U1062" s="263" t="s">
        <v>4120</v>
      </c>
      <c r="V1062" s="263" t="s">
        <v>4120</v>
      </c>
      <c r="W1062" s="263" t="s">
        <v>4120</v>
      </c>
      <c r="X1062" s="263" t="s">
        <v>4120</v>
      </c>
      <c r="Y1062" s="263" t="s">
        <v>4120</v>
      </c>
      <c r="Z1062" s="263" t="s">
        <v>4120</v>
      </c>
      <c r="AA1062" s="263" t="s">
        <v>4120</v>
      </c>
    </row>
    <row r="1063" spans="1:27" x14ac:dyDescent="0.3">
      <c r="A1063" s="263">
        <v>524744</v>
      </c>
      <c r="B1063" s="268" t="s">
        <v>918</v>
      </c>
      <c r="C1063" s="263" t="s">
        <v>4120</v>
      </c>
      <c r="D1063" s="263" t="s">
        <v>4120</v>
      </c>
      <c r="E1063" s="263" t="s">
        <v>4120</v>
      </c>
      <c r="F1063" s="263" t="s">
        <v>4120</v>
      </c>
      <c r="G1063" s="263" t="s">
        <v>4120</v>
      </c>
      <c r="H1063" s="263" t="s">
        <v>4120</v>
      </c>
      <c r="I1063" s="263" t="s">
        <v>4120</v>
      </c>
      <c r="J1063" s="263" t="s">
        <v>4120</v>
      </c>
      <c r="K1063" s="263" t="s">
        <v>4120</v>
      </c>
      <c r="L1063" s="263" t="s">
        <v>4120</v>
      </c>
      <c r="M1063" s="263" t="s">
        <v>4120</v>
      </c>
      <c r="N1063" s="263" t="s">
        <v>4120</v>
      </c>
      <c r="O1063" s="263" t="s">
        <v>4120</v>
      </c>
      <c r="P1063" s="263" t="s">
        <v>4120</v>
      </c>
      <c r="Q1063" s="263" t="s">
        <v>4120</v>
      </c>
      <c r="R1063" s="263" t="s">
        <v>4120</v>
      </c>
      <c r="S1063" s="263" t="s">
        <v>4120</v>
      </c>
      <c r="T1063" s="263" t="s">
        <v>4120</v>
      </c>
      <c r="U1063" s="263" t="s">
        <v>4120</v>
      </c>
      <c r="V1063" s="263" t="s">
        <v>4120</v>
      </c>
      <c r="W1063" s="263" t="s">
        <v>4120</v>
      </c>
      <c r="X1063" s="263" t="s">
        <v>4120</v>
      </c>
      <c r="Y1063" s="263" t="s">
        <v>4120</v>
      </c>
      <c r="Z1063" s="263" t="s">
        <v>4120</v>
      </c>
      <c r="AA1063" s="263" t="s">
        <v>4120</v>
      </c>
    </row>
    <row r="1064" spans="1:27" x14ac:dyDescent="0.3">
      <c r="A1064" s="263">
        <v>524750</v>
      </c>
      <c r="B1064" s="268" t="s">
        <v>918</v>
      </c>
      <c r="C1064" s="263" t="s">
        <v>4120</v>
      </c>
      <c r="D1064" s="263" t="s">
        <v>4120</v>
      </c>
      <c r="E1064" s="263" t="s">
        <v>4120</v>
      </c>
      <c r="F1064" s="263" t="s">
        <v>4120</v>
      </c>
      <c r="G1064" s="263" t="s">
        <v>4120</v>
      </c>
      <c r="H1064" s="263" t="s">
        <v>4120</v>
      </c>
      <c r="I1064" s="263" t="s">
        <v>4120</v>
      </c>
      <c r="J1064" s="263" t="s">
        <v>4120</v>
      </c>
      <c r="K1064" s="263" t="s">
        <v>4120</v>
      </c>
      <c r="L1064" s="263" t="s">
        <v>4120</v>
      </c>
      <c r="M1064" s="263" t="s">
        <v>4120</v>
      </c>
      <c r="N1064" s="263" t="s">
        <v>4120</v>
      </c>
      <c r="O1064" s="263" t="s">
        <v>4120</v>
      </c>
      <c r="P1064" s="263" t="s">
        <v>4120</v>
      </c>
      <c r="Q1064" s="263" t="s">
        <v>4120</v>
      </c>
      <c r="R1064" s="263" t="s">
        <v>4120</v>
      </c>
      <c r="S1064" s="263" t="s">
        <v>4120</v>
      </c>
      <c r="T1064" s="263" t="s">
        <v>4120</v>
      </c>
      <c r="U1064" s="263" t="s">
        <v>4120</v>
      </c>
      <c r="V1064" s="263" t="s">
        <v>4120</v>
      </c>
      <c r="W1064" s="263" t="s">
        <v>4120</v>
      </c>
      <c r="X1064" s="263" t="s">
        <v>4120</v>
      </c>
      <c r="Y1064" s="263" t="s">
        <v>4120</v>
      </c>
      <c r="Z1064" s="263" t="s">
        <v>4120</v>
      </c>
      <c r="AA1064" s="263" t="s">
        <v>4120</v>
      </c>
    </row>
    <row r="1065" spans="1:27" x14ac:dyDescent="0.3">
      <c r="A1065" s="263">
        <v>524760</v>
      </c>
      <c r="B1065" s="268" t="s">
        <v>918</v>
      </c>
      <c r="C1065" s="263" t="s">
        <v>4120</v>
      </c>
      <c r="D1065" s="263" t="s">
        <v>4120</v>
      </c>
      <c r="E1065" s="263" t="s">
        <v>4120</v>
      </c>
      <c r="F1065" s="263" t="s">
        <v>4120</v>
      </c>
      <c r="G1065" s="263" t="s">
        <v>4120</v>
      </c>
      <c r="H1065" s="263" t="s">
        <v>4120</v>
      </c>
      <c r="I1065" s="263" t="s">
        <v>4120</v>
      </c>
      <c r="J1065" s="263" t="s">
        <v>4120</v>
      </c>
      <c r="K1065" s="263" t="s">
        <v>4120</v>
      </c>
      <c r="L1065" s="263" t="s">
        <v>4120</v>
      </c>
      <c r="M1065" s="263" t="s">
        <v>4120</v>
      </c>
      <c r="N1065" s="263" t="s">
        <v>4120</v>
      </c>
      <c r="O1065" s="263" t="s">
        <v>4120</v>
      </c>
      <c r="P1065" s="263" t="s">
        <v>4120</v>
      </c>
      <c r="Q1065" s="263" t="s">
        <v>4120</v>
      </c>
      <c r="R1065" s="263" t="s">
        <v>4120</v>
      </c>
      <c r="S1065" s="263" t="s">
        <v>4120</v>
      </c>
      <c r="T1065" s="263" t="s">
        <v>4120</v>
      </c>
      <c r="U1065" s="263" t="s">
        <v>4120</v>
      </c>
      <c r="V1065" s="263" t="s">
        <v>4120</v>
      </c>
      <c r="W1065" s="263" t="s">
        <v>4120</v>
      </c>
      <c r="X1065" s="263" t="s">
        <v>4120</v>
      </c>
      <c r="Y1065" s="263" t="s">
        <v>4120</v>
      </c>
      <c r="Z1065" s="263" t="s">
        <v>4120</v>
      </c>
      <c r="AA1065" s="263" t="s">
        <v>4120</v>
      </c>
    </row>
    <row r="1066" spans="1:27" x14ac:dyDescent="0.3">
      <c r="A1066" s="263">
        <v>524761</v>
      </c>
      <c r="B1066" s="268" t="s">
        <v>918</v>
      </c>
      <c r="C1066" s="263" t="s">
        <v>4120</v>
      </c>
      <c r="D1066" s="263" t="s">
        <v>4120</v>
      </c>
      <c r="E1066" s="263" t="s">
        <v>4120</v>
      </c>
      <c r="F1066" s="263" t="s">
        <v>4120</v>
      </c>
      <c r="G1066" s="263" t="s">
        <v>4120</v>
      </c>
      <c r="H1066" s="263" t="s">
        <v>4120</v>
      </c>
      <c r="I1066" s="263" t="s">
        <v>4120</v>
      </c>
      <c r="J1066" s="263" t="s">
        <v>4120</v>
      </c>
      <c r="K1066" s="263" t="s">
        <v>4120</v>
      </c>
      <c r="L1066" s="263" t="s">
        <v>4120</v>
      </c>
      <c r="M1066" s="263" t="s">
        <v>4120</v>
      </c>
      <c r="N1066" s="263" t="s">
        <v>4120</v>
      </c>
      <c r="O1066" s="263" t="s">
        <v>4120</v>
      </c>
      <c r="P1066" s="263" t="s">
        <v>4120</v>
      </c>
      <c r="Q1066" s="263" t="s">
        <v>4120</v>
      </c>
      <c r="R1066" s="263" t="s">
        <v>4120</v>
      </c>
      <c r="S1066" s="263" t="s">
        <v>4120</v>
      </c>
      <c r="T1066" s="263" t="s">
        <v>4120</v>
      </c>
      <c r="U1066" s="263" t="s">
        <v>4120</v>
      </c>
      <c r="V1066" s="263" t="s">
        <v>4120</v>
      </c>
      <c r="W1066" s="263" t="s">
        <v>4120</v>
      </c>
      <c r="X1066" s="263" t="s">
        <v>4120</v>
      </c>
      <c r="Y1066" s="263" t="s">
        <v>4120</v>
      </c>
      <c r="Z1066" s="263" t="s">
        <v>4120</v>
      </c>
      <c r="AA1066" s="263" t="s">
        <v>4120</v>
      </c>
    </row>
    <row r="1067" spans="1:27" x14ac:dyDescent="0.3">
      <c r="A1067" s="263">
        <v>524771</v>
      </c>
      <c r="B1067" s="268" t="s">
        <v>918</v>
      </c>
      <c r="C1067" s="263" t="s">
        <v>4120</v>
      </c>
      <c r="D1067" s="263" t="s">
        <v>4120</v>
      </c>
      <c r="E1067" s="263" t="s">
        <v>4120</v>
      </c>
      <c r="F1067" s="263" t="s">
        <v>4120</v>
      </c>
      <c r="G1067" s="263" t="s">
        <v>4120</v>
      </c>
      <c r="H1067" s="263" t="s">
        <v>4120</v>
      </c>
      <c r="I1067" s="263" t="s">
        <v>4120</v>
      </c>
      <c r="J1067" s="263" t="s">
        <v>4120</v>
      </c>
      <c r="K1067" s="263" t="s">
        <v>4120</v>
      </c>
      <c r="L1067" s="263" t="s">
        <v>4120</v>
      </c>
      <c r="M1067" s="263" t="s">
        <v>4120</v>
      </c>
      <c r="N1067" s="263" t="s">
        <v>4120</v>
      </c>
      <c r="O1067" s="263" t="s">
        <v>4120</v>
      </c>
      <c r="P1067" s="263" t="s">
        <v>4120</v>
      </c>
      <c r="Q1067" s="263" t="s">
        <v>4120</v>
      </c>
      <c r="R1067" s="263" t="s">
        <v>4120</v>
      </c>
      <c r="S1067" s="263" t="s">
        <v>4120</v>
      </c>
      <c r="T1067" s="263" t="s">
        <v>4120</v>
      </c>
      <c r="U1067" s="263" t="s">
        <v>4120</v>
      </c>
      <c r="V1067" s="263" t="s">
        <v>4120</v>
      </c>
      <c r="W1067" s="263" t="s">
        <v>4120</v>
      </c>
      <c r="X1067" s="263" t="s">
        <v>4120</v>
      </c>
      <c r="Y1067" s="263" t="s">
        <v>4120</v>
      </c>
      <c r="Z1067" s="263" t="s">
        <v>4120</v>
      </c>
      <c r="AA1067" s="263" t="s">
        <v>4120</v>
      </c>
    </row>
    <row r="1068" spans="1:27" x14ac:dyDescent="0.3">
      <c r="A1068" s="263">
        <v>524774</v>
      </c>
      <c r="B1068" s="268" t="s">
        <v>918</v>
      </c>
      <c r="C1068" s="263" t="s">
        <v>4120</v>
      </c>
      <c r="D1068" s="263" t="s">
        <v>4120</v>
      </c>
      <c r="E1068" s="263" t="s">
        <v>4120</v>
      </c>
      <c r="F1068" s="263" t="s">
        <v>4120</v>
      </c>
      <c r="G1068" s="263" t="s">
        <v>4120</v>
      </c>
      <c r="H1068" s="263" t="s">
        <v>4120</v>
      </c>
      <c r="I1068" s="263" t="s">
        <v>4120</v>
      </c>
      <c r="J1068" s="263" t="s">
        <v>4120</v>
      </c>
      <c r="K1068" s="263" t="s">
        <v>4120</v>
      </c>
      <c r="L1068" s="263" t="s">
        <v>4120</v>
      </c>
      <c r="M1068" s="263" t="s">
        <v>4120</v>
      </c>
      <c r="N1068" s="263" t="s">
        <v>4120</v>
      </c>
      <c r="O1068" s="263" t="s">
        <v>4120</v>
      </c>
      <c r="P1068" s="263" t="s">
        <v>4120</v>
      </c>
      <c r="Q1068" s="263" t="s">
        <v>4120</v>
      </c>
      <c r="R1068" s="263" t="s">
        <v>4120</v>
      </c>
      <c r="S1068" s="263" t="s">
        <v>4120</v>
      </c>
      <c r="T1068" s="263" t="s">
        <v>4120</v>
      </c>
      <c r="U1068" s="263" t="s">
        <v>4120</v>
      </c>
      <c r="V1068" s="263" t="s">
        <v>4120</v>
      </c>
      <c r="W1068" s="263" t="s">
        <v>4120</v>
      </c>
      <c r="X1068" s="263" t="s">
        <v>4120</v>
      </c>
      <c r="Y1068" s="263" t="s">
        <v>4120</v>
      </c>
      <c r="Z1068" s="263" t="s">
        <v>4120</v>
      </c>
      <c r="AA1068" s="263" t="s">
        <v>4120</v>
      </c>
    </row>
    <row r="1069" spans="1:27" x14ac:dyDescent="0.3">
      <c r="A1069" s="263">
        <v>524782</v>
      </c>
      <c r="B1069" s="268" t="s">
        <v>918</v>
      </c>
      <c r="C1069" s="263" t="s">
        <v>4120</v>
      </c>
      <c r="D1069" s="263" t="s">
        <v>4120</v>
      </c>
      <c r="E1069" s="263" t="s">
        <v>4120</v>
      </c>
      <c r="F1069" s="263" t="s">
        <v>4120</v>
      </c>
      <c r="G1069" s="263" t="s">
        <v>4120</v>
      </c>
      <c r="H1069" s="263" t="s">
        <v>4120</v>
      </c>
      <c r="I1069" s="263" t="s">
        <v>4120</v>
      </c>
      <c r="J1069" s="263" t="s">
        <v>4120</v>
      </c>
      <c r="K1069" s="263" t="s">
        <v>4120</v>
      </c>
      <c r="L1069" s="263" t="s">
        <v>4120</v>
      </c>
      <c r="M1069" s="263" t="s">
        <v>4120</v>
      </c>
      <c r="N1069" s="263" t="s">
        <v>4120</v>
      </c>
      <c r="O1069" s="263" t="s">
        <v>4120</v>
      </c>
      <c r="P1069" s="263" t="s">
        <v>4120</v>
      </c>
      <c r="Q1069" s="263" t="s">
        <v>4120</v>
      </c>
      <c r="R1069" s="263" t="s">
        <v>4120</v>
      </c>
      <c r="S1069" s="263" t="s">
        <v>4120</v>
      </c>
      <c r="T1069" s="263" t="s">
        <v>4120</v>
      </c>
      <c r="U1069" s="263" t="s">
        <v>4120</v>
      </c>
      <c r="V1069" s="263" t="s">
        <v>4120</v>
      </c>
      <c r="W1069" s="263" t="s">
        <v>4120</v>
      </c>
      <c r="X1069" s="263" t="s">
        <v>4120</v>
      </c>
      <c r="Y1069" s="263" t="s">
        <v>4120</v>
      </c>
      <c r="Z1069" s="263" t="s">
        <v>4120</v>
      </c>
      <c r="AA1069" s="263" t="s">
        <v>4120</v>
      </c>
    </row>
    <row r="1070" spans="1:27" x14ac:dyDescent="0.3">
      <c r="A1070" s="263">
        <v>524783</v>
      </c>
      <c r="B1070" s="268" t="s">
        <v>918</v>
      </c>
      <c r="C1070" s="263" t="s">
        <v>4120</v>
      </c>
      <c r="D1070" s="263" t="s">
        <v>4120</v>
      </c>
      <c r="E1070" s="263" t="s">
        <v>4120</v>
      </c>
      <c r="F1070" s="263" t="s">
        <v>4120</v>
      </c>
      <c r="G1070" s="263" t="s">
        <v>4120</v>
      </c>
      <c r="H1070" s="263" t="s">
        <v>4120</v>
      </c>
      <c r="I1070" s="263" t="s">
        <v>4120</v>
      </c>
      <c r="J1070" s="263" t="s">
        <v>4120</v>
      </c>
      <c r="K1070" s="263" t="s">
        <v>4120</v>
      </c>
      <c r="L1070" s="263" t="s">
        <v>4120</v>
      </c>
      <c r="M1070" s="263" t="s">
        <v>4120</v>
      </c>
      <c r="N1070" s="263" t="s">
        <v>4120</v>
      </c>
      <c r="O1070" s="263" t="s">
        <v>4120</v>
      </c>
      <c r="P1070" s="263" t="s">
        <v>4120</v>
      </c>
      <c r="Q1070" s="263" t="s">
        <v>4120</v>
      </c>
      <c r="R1070" s="263" t="s">
        <v>4120</v>
      </c>
      <c r="S1070" s="263" t="s">
        <v>4120</v>
      </c>
      <c r="T1070" s="263" t="s">
        <v>4120</v>
      </c>
      <c r="U1070" s="263" t="s">
        <v>4120</v>
      </c>
      <c r="V1070" s="263" t="s">
        <v>4120</v>
      </c>
      <c r="W1070" s="263" t="s">
        <v>4120</v>
      </c>
      <c r="X1070" s="263" t="s">
        <v>4120</v>
      </c>
      <c r="Y1070" s="263" t="s">
        <v>4120</v>
      </c>
      <c r="Z1070" s="263" t="s">
        <v>4120</v>
      </c>
      <c r="AA1070" s="263" t="s">
        <v>4120</v>
      </c>
    </row>
    <row r="1071" spans="1:27" x14ac:dyDescent="0.3">
      <c r="A1071" s="263">
        <v>524784</v>
      </c>
      <c r="B1071" s="268" t="s">
        <v>918</v>
      </c>
      <c r="C1071" s="263" t="s">
        <v>4120</v>
      </c>
      <c r="D1071" s="263" t="s">
        <v>4120</v>
      </c>
      <c r="E1071" s="263" t="s">
        <v>4120</v>
      </c>
      <c r="F1071" s="263" t="s">
        <v>4120</v>
      </c>
      <c r="G1071" s="263" t="s">
        <v>4120</v>
      </c>
      <c r="H1071" s="263" t="s">
        <v>4120</v>
      </c>
      <c r="I1071" s="263" t="s">
        <v>4120</v>
      </c>
      <c r="J1071" s="263" t="s">
        <v>4120</v>
      </c>
      <c r="K1071" s="263" t="s">
        <v>4120</v>
      </c>
      <c r="L1071" s="263" t="s">
        <v>4120</v>
      </c>
      <c r="M1071" s="263" t="s">
        <v>4120</v>
      </c>
      <c r="N1071" s="263" t="s">
        <v>4120</v>
      </c>
      <c r="O1071" s="263" t="s">
        <v>4120</v>
      </c>
      <c r="P1071" s="263" t="s">
        <v>4120</v>
      </c>
      <c r="Q1071" s="263" t="s">
        <v>4120</v>
      </c>
      <c r="R1071" s="263" t="s">
        <v>4120</v>
      </c>
      <c r="S1071" s="263" t="s">
        <v>4120</v>
      </c>
      <c r="T1071" s="263" t="s">
        <v>4120</v>
      </c>
      <c r="U1071" s="263" t="s">
        <v>4120</v>
      </c>
      <c r="V1071" s="263" t="s">
        <v>4120</v>
      </c>
      <c r="W1071" s="263" t="s">
        <v>4120</v>
      </c>
      <c r="X1071" s="263" t="s">
        <v>4120</v>
      </c>
      <c r="Y1071" s="263" t="s">
        <v>4120</v>
      </c>
      <c r="Z1071" s="263" t="s">
        <v>4120</v>
      </c>
      <c r="AA1071" s="263" t="s">
        <v>4120</v>
      </c>
    </row>
    <row r="1072" spans="1:27" x14ac:dyDescent="0.3">
      <c r="A1072" s="263">
        <v>524788</v>
      </c>
      <c r="B1072" s="268" t="s">
        <v>918</v>
      </c>
      <c r="C1072" s="263" t="s">
        <v>4120</v>
      </c>
      <c r="D1072" s="263" t="s">
        <v>4120</v>
      </c>
      <c r="E1072" s="263" t="s">
        <v>4120</v>
      </c>
      <c r="F1072" s="263" t="s">
        <v>4120</v>
      </c>
      <c r="G1072" s="263" t="s">
        <v>4120</v>
      </c>
      <c r="H1072" s="263" t="s">
        <v>4120</v>
      </c>
      <c r="I1072" s="263" t="s">
        <v>4120</v>
      </c>
      <c r="J1072" s="263" t="s">
        <v>4120</v>
      </c>
      <c r="K1072" s="263" t="s">
        <v>4120</v>
      </c>
      <c r="L1072" s="263" t="s">
        <v>4120</v>
      </c>
      <c r="M1072" s="263" t="s">
        <v>4120</v>
      </c>
      <c r="N1072" s="263" t="s">
        <v>4120</v>
      </c>
      <c r="O1072" s="263" t="s">
        <v>4120</v>
      </c>
      <c r="P1072" s="263" t="s">
        <v>4120</v>
      </c>
      <c r="Q1072" s="263" t="s">
        <v>4120</v>
      </c>
      <c r="R1072" s="263" t="s">
        <v>4120</v>
      </c>
      <c r="S1072" s="263" t="s">
        <v>4120</v>
      </c>
      <c r="T1072" s="263" t="s">
        <v>4120</v>
      </c>
      <c r="U1072" s="263" t="s">
        <v>4120</v>
      </c>
      <c r="V1072" s="263" t="s">
        <v>4120</v>
      </c>
      <c r="W1072" s="263" t="s">
        <v>4120</v>
      </c>
      <c r="X1072" s="263" t="s">
        <v>4120</v>
      </c>
      <c r="Y1072" s="263" t="s">
        <v>4120</v>
      </c>
      <c r="Z1072" s="263" t="s">
        <v>4120</v>
      </c>
      <c r="AA1072" s="263" t="s">
        <v>4120</v>
      </c>
    </row>
    <row r="1073" spans="1:27" x14ac:dyDescent="0.3">
      <c r="A1073" s="263">
        <v>524789</v>
      </c>
      <c r="B1073" s="268" t="s">
        <v>918</v>
      </c>
      <c r="C1073" s="263" t="s">
        <v>4120</v>
      </c>
      <c r="D1073" s="263" t="s">
        <v>4120</v>
      </c>
      <c r="E1073" s="263" t="s">
        <v>4120</v>
      </c>
      <c r="F1073" s="263" t="s">
        <v>4120</v>
      </c>
      <c r="G1073" s="263" t="s">
        <v>4120</v>
      </c>
      <c r="H1073" s="263" t="s">
        <v>4120</v>
      </c>
      <c r="I1073" s="263" t="s">
        <v>4120</v>
      </c>
      <c r="J1073" s="263" t="s">
        <v>4120</v>
      </c>
      <c r="K1073" s="263" t="s">
        <v>4120</v>
      </c>
      <c r="L1073" s="263" t="s">
        <v>4120</v>
      </c>
      <c r="M1073" s="263" t="s">
        <v>4120</v>
      </c>
      <c r="N1073" s="263" t="s">
        <v>4120</v>
      </c>
      <c r="O1073" s="263" t="s">
        <v>4120</v>
      </c>
      <c r="P1073" s="263" t="s">
        <v>4120</v>
      </c>
      <c r="Q1073" s="263" t="s">
        <v>4120</v>
      </c>
      <c r="R1073" s="263" t="s">
        <v>4120</v>
      </c>
      <c r="S1073" s="263" t="s">
        <v>4120</v>
      </c>
      <c r="T1073" s="263" t="s">
        <v>4120</v>
      </c>
      <c r="U1073" s="263" t="s">
        <v>4120</v>
      </c>
      <c r="V1073" s="263" t="s">
        <v>4120</v>
      </c>
      <c r="W1073" s="263" t="s">
        <v>4120</v>
      </c>
      <c r="X1073" s="263" t="s">
        <v>4120</v>
      </c>
      <c r="Y1073" s="263" t="s">
        <v>4120</v>
      </c>
      <c r="Z1073" s="263" t="s">
        <v>4120</v>
      </c>
      <c r="AA1073" s="263" t="s">
        <v>4120</v>
      </c>
    </row>
    <row r="1074" spans="1:27" x14ac:dyDescent="0.3">
      <c r="A1074" s="263">
        <v>524794</v>
      </c>
      <c r="B1074" s="268" t="s">
        <v>918</v>
      </c>
      <c r="C1074" s="263" t="s">
        <v>4120</v>
      </c>
      <c r="D1074" s="263" t="s">
        <v>4120</v>
      </c>
      <c r="E1074" s="263" t="s">
        <v>4120</v>
      </c>
      <c r="F1074" s="263" t="s">
        <v>4120</v>
      </c>
      <c r="G1074" s="263" t="s">
        <v>4120</v>
      </c>
      <c r="H1074" s="263" t="s">
        <v>4120</v>
      </c>
      <c r="I1074" s="263" t="s">
        <v>4120</v>
      </c>
      <c r="J1074" s="263" t="s">
        <v>4120</v>
      </c>
      <c r="K1074" s="263" t="s">
        <v>4120</v>
      </c>
      <c r="L1074" s="263" t="s">
        <v>4120</v>
      </c>
      <c r="M1074" s="263" t="s">
        <v>4120</v>
      </c>
      <c r="N1074" s="263" t="s">
        <v>4120</v>
      </c>
      <c r="O1074" s="263" t="s">
        <v>4120</v>
      </c>
      <c r="P1074" s="263" t="s">
        <v>4120</v>
      </c>
      <c r="Q1074" s="263" t="s">
        <v>4120</v>
      </c>
      <c r="R1074" s="263" t="s">
        <v>4120</v>
      </c>
      <c r="S1074" s="263" t="s">
        <v>4120</v>
      </c>
      <c r="T1074" s="263" t="s">
        <v>4120</v>
      </c>
      <c r="U1074" s="263" t="s">
        <v>4120</v>
      </c>
      <c r="V1074" s="263" t="s">
        <v>4120</v>
      </c>
      <c r="W1074" s="263" t="s">
        <v>4120</v>
      </c>
      <c r="X1074" s="263" t="s">
        <v>4120</v>
      </c>
      <c r="Y1074" s="263" t="s">
        <v>4120</v>
      </c>
      <c r="Z1074" s="263" t="s">
        <v>4120</v>
      </c>
      <c r="AA1074" s="263" t="s">
        <v>4120</v>
      </c>
    </row>
    <row r="1075" spans="1:27" x14ac:dyDescent="0.3">
      <c r="A1075" s="263">
        <v>524795</v>
      </c>
      <c r="B1075" s="268" t="s">
        <v>918</v>
      </c>
      <c r="C1075" s="263" t="s">
        <v>4120</v>
      </c>
      <c r="D1075" s="263" t="s">
        <v>4120</v>
      </c>
      <c r="E1075" s="263" t="s">
        <v>4120</v>
      </c>
      <c r="F1075" s="263" t="s">
        <v>4120</v>
      </c>
      <c r="G1075" s="263" t="s">
        <v>4120</v>
      </c>
      <c r="H1075" s="263" t="s">
        <v>4120</v>
      </c>
      <c r="I1075" s="263" t="s">
        <v>4120</v>
      </c>
      <c r="J1075" s="263" t="s">
        <v>4120</v>
      </c>
      <c r="K1075" s="263" t="s">
        <v>4120</v>
      </c>
      <c r="L1075" s="263" t="s">
        <v>4120</v>
      </c>
      <c r="M1075" s="263" t="s">
        <v>4120</v>
      </c>
      <c r="N1075" s="263" t="s">
        <v>4120</v>
      </c>
      <c r="O1075" s="263" t="s">
        <v>4120</v>
      </c>
      <c r="P1075" s="263" t="s">
        <v>4120</v>
      </c>
      <c r="Q1075" s="263" t="s">
        <v>4120</v>
      </c>
      <c r="R1075" s="263" t="s">
        <v>4120</v>
      </c>
      <c r="S1075" s="263" t="s">
        <v>4120</v>
      </c>
      <c r="T1075" s="263" t="s">
        <v>4120</v>
      </c>
      <c r="U1075" s="263" t="s">
        <v>4120</v>
      </c>
      <c r="V1075" s="263" t="s">
        <v>4120</v>
      </c>
      <c r="W1075" s="263" t="s">
        <v>4120</v>
      </c>
      <c r="X1075" s="263" t="s">
        <v>4120</v>
      </c>
      <c r="Y1075" s="263" t="s">
        <v>4120</v>
      </c>
      <c r="Z1075" s="263" t="s">
        <v>4120</v>
      </c>
      <c r="AA1075" s="263" t="s">
        <v>4120</v>
      </c>
    </row>
    <row r="1076" spans="1:27" x14ac:dyDescent="0.3">
      <c r="A1076" s="263">
        <v>524798</v>
      </c>
      <c r="B1076" s="268" t="s">
        <v>918</v>
      </c>
      <c r="C1076" s="263" t="s">
        <v>4120</v>
      </c>
      <c r="D1076" s="263" t="s">
        <v>4120</v>
      </c>
      <c r="E1076" s="263" t="s">
        <v>4120</v>
      </c>
      <c r="F1076" s="263" t="s">
        <v>4120</v>
      </c>
      <c r="G1076" s="263" t="s">
        <v>4120</v>
      </c>
      <c r="H1076" s="263" t="s">
        <v>4120</v>
      </c>
      <c r="I1076" s="263" t="s">
        <v>4120</v>
      </c>
      <c r="J1076" s="263" t="s">
        <v>4120</v>
      </c>
      <c r="K1076" s="263" t="s">
        <v>4120</v>
      </c>
      <c r="L1076" s="263" t="s">
        <v>4120</v>
      </c>
      <c r="M1076" s="263" t="s">
        <v>4120</v>
      </c>
      <c r="N1076" s="263" t="s">
        <v>4120</v>
      </c>
      <c r="O1076" s="263" t="s">
        <v>4120</v>
      </c>
      <c r="P1076" s="263" t="s">
        <v>4120</v>
      </c>
      <c r="Q1076" s="263" t="s">
        <v>4120</v>
      </c>
      <c r="R1076" s="263" t="s">
        <v>4120</v>
      </c>
      <c r="S1076" s="263" t="s">
        <v>4120</v>
      </c>
      <c r="T1076" s="263" t="s">
        <v>4120</v>
      </c>
      <c r="U1076" s="263" t="s">
        <v>4120</v>
      </c>
      <c r="V1076" s="263" t="s">
        <v>4120</v>
      </c>
      <c r="W1076" s="263" t="s">
        <v>4120</v>
      </c>
      <c r="X1076" s="263" t="s">
        <v>4120</v>
      </c>
      <c r="Y1076" s="263" t="s">
        <v>4120</v>
      </c>
      <c r="Z1076" s="263" t="s">
        <v>4120</v>
      </c>
      <c r="AA1076" s="263" t="s">
        <v>4120</v>
      </c>
    </row>
    <row r="1077" spans="1:27" x14ac:dyDescent="0.3">
      <c r="A1077" s="263">
        <v>524799</v>
      </c>
      <c r="B1077" s="268" t="s">
        <v>918</v>
      </c>
      <c r="C1077" s="263" t="s">
        <v>4120</v>
      </c>
      <c r="D1077" s="263" t="s">
        <v>4120</v>
      </c>
      <c r="E1077" s="263" t="s">
        <v>4120</v>
      </c>
      <c r="F1077" s="263" t="s">
        <v>4120</v>
      </c>
      <c r="G1077" s="263" t="s">
        <v>4120</v>
      </c>
      <c r="H1077" s="263" t="s">
        <v>4120</v>
      </c>
      <c r="I1077" s="263" t="s">
        <v>4120</v>
      </c>
      <c r="J1077" s="263" t="s">
        <v>4120</v>
      </c>
      <c r="K1077" s="263" t="s">
        <v>4120</v>
      </c>
      <c r="L1077" s="263" t="s">
        <v>4120</v>
      </c>
      <c r="M1077" s="263" t="s">
        <v>4120</v>
      </c>
      <c r="N1077" s="263" t="s">
        <v>4120</v>
      </c>
      <c r="O1077" s="263" t="s">
        <v>4120</v>
      </c>
      <c r="P1077" s="263" t="s">
        <v>4120</v>
      </c>
      <c r="Q1077" s="263" t="s">
        <v>4120</v>
      </c>
      <c r="R1077" s="263" t="s">
        <v>4120</v>
      </c>
      <c r="S1077" s="263" t="s">
        <v>4120</v>
      </c>
      <c r="T1077" s="263" t="s">
        <v>4120</v>
      </c>
      <c r="U1077" s="263" t="s">
        <v>4120</v>
      </c>
      <c r="V1077" s="263" t="s">
        <v>4120</v>
      </c>
      <c r="W1077" s="263" t="s">
        <v>4120</v>
      </c>
      <c r="X1077" s="263" t="s">
        <v>4120</v>
      </c>
      <c r="Y1077" s="263" t="s">
        <v>4120</v>
      </c>
      <c r="Z1077" s="263" t="s">
        <v>4120</v>
      </c>
      <c r="AA1077" s="263" t="s">
        <v>4120</v>
      </c>
    </row>
    <row r="1078" spans="1:27" x14ac:dyDescent="0.3">
      <c r="A1078" s="263">
        <v>524805</v>
      </c>
      <c r="B1078" s="268" t="s">
        <v>918</v>
      </c>
      <c r="C1078" s="263" t="s">
        <v>4120</v>
      </c>
      <c r="D1078" s="263" t="s">
        <v>4120</v>
      </c>
      <c r="E1078" s="263" t="s">
        <v>4120</v>
      </c>
      <c r="F1078" s="263" t="s">
        <v>4120</v>
      </c>
      <c r="G1078" s="263" t="s">
        <v>4120</v>
      </c>
      <c r="H1078" s="263" t="s">
        <v>4120</v>
      </c>
      <c r="I1078" s="263" t="s">
        <v>4120</v>
      </c>
      <c r="J1078" s="263" t="s">
        <v>4120</v>
      </c>
      <c r="K1078" s="263" t="s">
        <v>4120</v>
      </c>
      <c r="L1078" s="263" t="s">
        <v>4120</v>
      </c>
      <c r="M1078" s="263" t="s">
        <v>4120</v>
      </c>
      <c r="N1078" s="263" t="s">
        <v>4120</v>
      </c>
      <c r="O1078" s="263" t="s">
        <v>4120</v>
      </c>
      <c r="P1078" s="263" t="s">
        <v>4120</v>
      </c>
      <c r="Q1078" s="263" t="s">
        <v>4120</v>
      </c>
      <c r="R1078" s="263" t="s">
        <v>4120</v>
      </c>
      <c r="S1078" s="263" t="s">
        <v>4120</v>
      </c>
      <c r="T1078" s="263" t="s">
        <v>4120</v>
      </c>
      <c r="U1078" s="263" t="s">
        <v>4120</v>
      </c>
      <c r="V1078" s="263" t="s">
        <v>4120</v>
      </c>
      <c r="W1078" s="263" t="s">
        <v>4120</v>
      </c>
      <c r="X1078" s="263" t="s">
        <v>4120</v>
      </c>
      <c r="Y1078" s="263" t="s">
        <v>4120</v>
      </c>
      <c r="Z1078" s="263" t="s">
        <v>4120</v>
      </c>
      <c r="AA1078" s="263" t="s">
        <v>4120</v>
      </c>
    </row>
    <row r="1079" spans="1:27" x14ac:dyDescent="0.3">
      <c r="A1079" s="263">
        <v>524812</v>
      </c>
      <c r="B1079" s="268" t="s">
        <v>918</v>
      </c>
      <c r="C1079" s="263" t="s">
        <v>4120</v>
      </c>
      <c r="D1079" s="263" t="s">
        <v>4120</v>
      </c>
      <c r="E1079" s="263" t="s">
        <v>4120</v>
      </c>
      <c r="F1079" s="263" t="s">
        <v>4120</v>
      </c>
      <c r="G1079" s="263" t="s">
        <v>4120</v>
      </c>
      <c r="H1079" s="263" t="s">
        <v>4120</v>
      </c>
      <c r="I1079" s="263" t="s">
        <v>4120</v>
      </c>
      <c r="J1079" s="263" t="s">
        <v>4120</v>
      </c>
      <c r="K1079" s="263" t="s">
        <v>4120</v>
      </c>
      <c r="L1079" s="263" t="s">
        <v>4120</v>
      </c>
      <c r="M1079" s="263" t="s">
        <v>4120</v>
      </c>
      <c r="N1079" s="263" t="s">
        <v>4120</v>
      </c>
      <c r="O1079" s="263" t="s">
        <v>4120</v>
      </c>
      <c r="P1079" s="263" t="s">
        <v>4120</v>
      </c>
      <c r="Q1079" s="263" t="s">
        <v>4120</v>
      </c>
      <c r="R1079" s="263" t="s">
        <v>4120</v>
      </c>
      <c r="S1079" s="263" t="s">
        <v>4120</v>
      </c>
      <c r="T1079" s="263" t="s">
        <v>4120</v>
      </c>
      <c r="U1079" s="263" t="s">
        <v>4120</v>
      </c>
      <c r="V1079" s="263" t="s">
        <v>4120</v>
      </c>
      <c r="W1079" s="263" t="s">
        <v>4120</v>
      </c>
      <c r="X1079" s="263" t="s">
        <v>4120</v>
      </c>
      <c r="Y1079" s="263" t="s">
        <v>4120</v>
      </c>
      <c r="Z1079" s="263" t="s">
        <v>4120</v>
      </c>
      <c r="AA1079" s="263" t="s">
        <v>4120</v>
      </c>
    </row>
    <row r="1080" spans="1:27" x14ac:dyDescent="0.3">
      <c r="A1080" s="263">
        <v>524815</v>
      </c>
      <c r="B1080" s="268" t="s">
        <v>918</v>
      </c>
      <c r="C1080" s="263" t="s">
        <v>4120</v>
      </c>
      <c r="D1080" s="263" t="s">
        <v>4120</v>
      </c>
      <c r="E1080" s="263" t="s">
        <v>4120</v>
      </c>
      <c r="F1080" s="263" t="s">
        <v>4120</v>
      </c>
      <c r="G1080" s="263" t="s">
        <v>4120</v>
      </c>
      <c r="H1080" s="263" t="s">
        <v>4120</v>
      </c>
      <c r="I1080" s="263" t="s">
        <v>4120</v>
      </c>
      <c r="J1080" s="263" t="s">
        <v>4120</v>
      </c>
      <c r="K1080" s="263" t="s">
        <v>4120</v>
      </c>
      <c r="L1080" s="263" t="s">
        <v>4120</v>
      </c>
      <c r="M1080" s="263" t="s">
        <v>4120</v>
      </c>
      <c r="N1080" s="263" t="s">
        <v>4120</v>
      </c>
      <c r="O1080" s="263" t="s">
        <v>4120</v>
      </c>
      <c r="P1080" s="263" t="s">
        <v>4120</v>
      </c>
      <c r="Q1080" s="263" t="s">
        <v>4120</v>
      </c>
      <c r="R1080" s="263" t="s">
        <v>4120</v>
      </c>
      <c r="S1080" s="263" t="s">
        <v>4120</v>
      </c>
      <c r="T1080" s="263" t="s">
        <v>4120</v>
      </c>
      <c r="U1080" s="263" t="s">
        <v>4120</v>
      </c>
      <c r="V1080" s="263" t="s">
        <v>4120</v>
      </c>
      <c r="W1080" s="263" t="s">
        <v>4120</v>
      </c>
      <c r="X1080" s="263" t="s">
        <v>4120</v>
      </c>
      <c r="Y1080" s="263" t="s">
        <v>4120</v>
      </c>
      <c r="Z1080" s="263" t="s">
        <v>4120</v>
      </c>
      <c r="AA1080" s="263" t="s">
        <v>4120</v>
      </c>
    </row>
    <row r="1081" spans="1:27" x14ac:dyDescent="0.3">
      <c r="A1081" s="263">
        <v>524820</v>
      </c>
      <c r="B1081" s="268" t="s">
        <v>918</v>
      </c>
      <c r="C1081" s="263" t="s">
        <v>4120</v>
      </c>
      <c r="D1081" s="263" t="s">
        <v>4120</v>
      </c>
      <c r="E1081" s="263" t="s">
        <v>4120</v>
      </c>
      <c r="F1081" s="263" t="s">
        <v>4120</v>
      </c>
      <c r="G1081" s="263" t="s">
        <v>4120</v>
      </c>
      <c r="H1081" s="263" t="s">
        <v>4120</v>
      </c>
      <c r="I1081" s="263" t="s">
        <v>4120</v>
      </c>
      <c r="J1081" s="263" t="s">
        <v>4120</v>
      </c>
      <c r="K1081" s="263" t="s">
        <v>4120</v>
      </c>
      <c r="L1081" s="263" t="s">
        <v>4120</v>
      </c>
      <c r="M1081" s="263" t="s">
        <v>4120</v>
      </c>
      <c r="N1081" s="263" t="s">
        <v>4120</v>
      </c>
      <c r="O1081" s="263" t="s">
        <v>4120</v>
      </c>
      <c r="P1081" s="263" t="s">
        <v>4120</v>
      </c>
      <c r="Q1081" s="263" t="s">
        <v>4120</v>
      </c>
      <c r="R1081" s="263" t="s">
        <v>4120</v>
      </c>
      <c r="S1081" s="263" t="s">
        <v>4120</v>
      </c>
      <c r="T1081" s="263" t="s">
        <v>4120</v>
      </c>
      <c r="U1081" s="263" t="s">
        <v>4120</v>
      </c>
      <c r="V1081" s="263" t="s">
        <v>4120</v>
      </c>
      <c r="W1081" s="263" t="s">
        <v>4120</v>
      </c>
      <c r="X1081" s="263" t="s">
        <v>4120</v>
      </c>
      <c r="Y1081" s="263" t="s">
        <v>4120</v>
      </c>
      <c r="Z1081" s="263" t="s">
        <v>4120</v>
      </c>
      <c r="AA1081" s="263" t="s">
        <v>4120</v>
      </c>
    </row>
    <row r="1082" spans="1:27" x14ac:dyDescent="0.3">
      <c r="A1082" s="263">
        <v>524823</v>
      </c>
      <c r="B1082" s="268" t="s">
        <v>918</v>
      </c>
      <c r="C1082" s="263" t="s">
        <v>4120</v>
      </c>
      <c r="D1082" s="263" t="s">
        <v>4120</v>
      </c>
      <c r="E1082" s="263" t="s">
        <v>4120</v>
      </c>
      <c r="F1082" s="263" t="s">
        <v>4120</v>
      </c>
      <c r="G1082" s="263" t="s">
        <v>4120</v>
      </c>
      <c r="H1082" s="263" t="s">
        <v>4120</v>
      </c>
      <c r="I1082" s="263" t="s">
        <v>4120</v>
      </c>
      <c r="J1082" s="263" t="s">
        <v>4120</v>
      </c>
      <c r="K1082" s="263" t="s">
        <v>4120</v>
      </c>
      <c r="L1082" s="263" t="s">
        <v>4120</v>
      </c>
      <c r="M1082" s="263" t="s">
        <v>4120</v>
      </c>
      <c r="N1082" s="263" t="s">
        <v>4120</v>
      </c>
      <c r="O1082" s="263" t="s">
        <v>4120</v>
      </c>
      <c r="P1082" s="263" t="s">
        <v>4120</v>
      </c>
      <c r="Q1082" s="263" t="s">
        <v>4120</v>
      </c>
      <c r="R1082" s="263" t="s">
        <v>4120</v>
      </c>
      <c r="S1082" s="263" t="s">
        <v>4120</v>
      </c>
      <c r="T1082" s="263" t="s">
        <v>4120</v>
      </c>
      <c r="U1082" s="263" t="s">
        <v>4120</v>
      </c>
      <c r="V1082" s="263" t="s">
        <v>4120</v>
      </c>
      <c r="W1082" s="263" t="s">
        <v>4120</v>
      </c>
      <c r="X1082" s="263" t="s">
        <v>4120</v>
      </c>
      <c r="Y1082" s="263" t="s">
        <v>4120</v>
      </c>
      <c r="Z1082" s="263" t="s">
        <v>4120</v>
      </c>
      <c r="AA1082" s="263" t="s">
        <v>4120</v>
      </c>
    </row>
    <row r="1083" spans="1:27" x14ac:dyDescent="0.3">
      <c r="A1083" s="263">
        <v>524826</v>
      </c>
      <c r="B1083" s="268" t="s">
        <v>918</v>
      </c>
      <c r="C1083" s="263" t="s">
        <v>4120</v>
      </c>
      <c r="D1083" s="263" t="s">
        <v>4120</v>
      </c>
      <c r="E1083" s="263" t="s">
        <v>4120</v>
      </c>
      <c r="F1083" s="263" t="s">
        <v>4120</v>
      </c>
      <c r="G1083" s="263" t="s">
        <v>4120</v>
      </c>
      <c r="H1083" s="263" t="s">
        <v>4120</v>
      </c>
      <c r="I1083" s="263" t="s">
        <v>4120</v>
      </c>
      <c r="J1083" s="263" t="s">
        <v>4120</v>
      </c>
      <c r="K1083" s="263" t="s">
        <v>4120</v>
      </c>
      <c r="L1083" s="263" t="s">
        <v>4120</v>
      </c>
      <c r="M1083" s="263" t="s">
        <v>4120</v>
      </c>
      <c r="N1083" s="263" t="s">
        <v>4120</v>
      </c>
      <c r="O1083" s="263" t="s">
        <v>4120</v>
      </c>
      <c r="P1083" s="263" t="s">
        <v>4120</v>
      </c>
      <c r="Q1083" s="263" t="s">
        <v>4120</v>
      </c>
      <c r="R1083" s="263" t="s">
        <v>4120</v>
      </c>
      <c r="S1083" s="263" t="s">
        <v>4120</v>
      </c>
      <c r="T1083" s="263" t="s">
        <v>4120</v>
      </c>
      <c r="U1083" s="263" t="s">
        <v>4120</v>
      </c>
      <c r="V1083" s="263" t="s">
        <v>4120</v>
      </c>
      <c r="W1083" s="263" t="s">
        <v>4120</v>
      </c>
      <c r="X1083" s="263" t="s">
        <v>4120</v>
      </c>
      <c r="Y1083" s="263" t="s">
        <v>4120</v>
      </c>
      <c r="Z1083" s="263" t="s">
        <v>4120</v>
      </c>
      <c r="AA1083" s="263" t="s">
        <v>4120</v>
      </c>
    </row>
    <row r="1084" spans="1:27" x14ac:dyDescent="0.3">
      <c r="A1084" s="263">
        <v>524829</v>
      </c>
      <c r="B1084" s="268" t="s">
        <v>918</v>
      </c>
      <c r="C1084" s="263" t="s">
        <v>4120</v>
      </c>
      <c r="D1084" s="263" t="s">
        <v>4120</v>
      </c>
      <c r="E1084" s="263" t="s">
        <v>4120</v>
      </c>
      <c r="F1084" s="263" t="s">
        <v>4120</v>
      </c>
      <c r="G1084" s="263" t="s">
        <v>4120</v>
      </c>
      <c r="H1084" s="263" t="s">
        <v>4120</v>
      </c>
      <c r="I1084" s="263" t="s">
        <v>4120</v>
      </c>
      <c r="J1084" s="263" t="s">
        <v>4120</v>
      </c>
      <c r="K1084" s="263" t="s">
        <v>4120</v>
      </c>
      <c r="L1084" s="263" t="s">
        <v>4120</v>
      </c>
      <c r="M1084" s="263" t="s">
        <v>4120</v>
      </c>
      <c r="N1084" s="263" t="s">
        <v>4120</v>
      </c>
      <c r="O1084" s="263" t="s">
        <v>4120</v>
      </c>
      <c r="P1084" s="263" t="s">
        <v>4120</v>
      </c>
      <c r="Q1084" s="263" t="s">
        <v>4120</v>
      </c>
      <c r="R1084" s="263" t="s">
        <v>4120</v>
      </c>
      <c r="S1084" s="263" t="s">
        <v>4120</v>
      </c>
      <c r="T1084" s="263" t="s">
        <v>4120</v>
      </c>
      <c r="U1084" s="263" t="s">
        <v>4120</v>
      </c>
      <c r="V1084" s="263" t="s">
        <v>4120</v>
      </c>
      <c r="W1084" s="263" t="s">
        <v>4120</v>
      </c>
      <c r="X1084" s="263" t="s">
        <v>4120</v>
      </c>
      <c r="Y1084" s="263" t="s">
        <v>4120</v>
      </c>
      <c r="Z1084" s="263" t="s">
        <v>4120</v>
      </c>
      <c r="AA1084" s="263" t="s">
        <v>4120</v>
      </c>
    </row>
    <row r="1085" spans="1:27" x14ac:dyDescent="0.3">
      <c r="A1085" s="263">
        <v>524836</v>
      </c>
      <c r="B1085" s="268" t="s">
        <v>918</v>
      </c>
      <c r="C1085" s="263" t="s">
        <v>4120</v>
      </c>
      <c r="D1085" s="263" t="s">
        <v>4120</v>
      </c>
      <c r="E1085" s="263" t="s">
        <v>4120</v>
      </c>
      <c r="F1085" s="263" t="s">
        <v>4120</v>
      </c>
      <c r="G1085" s="263" t="s">
        <v>4120</v>
      </c>
      <c r="H1085" s="263" t="s">
        <v>4120</v>
      </c>
      <c r="I1085" s="263" t="s">
        <v>4120</v>
      </c>
      <c r="J1085" s="263" t="s">
        <v>4120</v>
      </c>
      <c r="K1085" s="263" t="s">
        <v>4120</v>
      </c>
      <c r="L1085" s="263" t="s">
        <v>4120</v>
      </c>
      <c r="M1085" s="263" t="s">
        <v>4120</v>
      </c>
      <c r="N1085" s="263" t="s">
        <v>4120</v>
      </c>
      <c r="O1085" s="263" t="s">
        <v>4120</v>
      </c>
      <c r="P1085" s="263" t="s">
        <v>4120</v>
      </c>
      <c r="Q1085" s="263" t="s">
        <v>4120</v>
      </c>
      <c r="R1085" s="263" t="s">
        <v>4120</v>
      </c>
      <c r="S1085" s="263" t="s">
        <v>4120</v>
      </c>
      <c r="T1085" s="263" t="s">
        <v>4120</v>
      </c>
      <c r="U1085" s="263" t="s">
        <v>4120</v>
      </c>
      <c r="V1085" s="263" t="s">
        <v>4120</v>
      </c>
      <c r="W1085" s="263" t="s">
        <v>4120</v>
      </c>
      <c r="X1085" s="263" t="s">
        <v>4120</v>
      </c>
      <c r="Y1085" s="263" t="s">
        <v>4120</v>
      </c>
      <c r="Z1085" s="263" t="s">
        <v>4120</v>
      </c>
      <c r="AA1085" s="263" t="s">
        <v>4120</v>
      </c>
    </row>
    <row r="1086" spans="1:27" x14ac:dyDescent="0.3">
      <c r="A1086" s="263">
        <v>524839</v>
      </c>
      <c r="B1086" s="268" t="s">
        <v>918</v>
      </c>
      <c r="C1086" s="263" t="s">
        <v>4120</v>
      </c>
      <c r="D1086" s="263" t="s">
        <v>4120</v>
      </c>
      <c r="E1086" s="263" t="s">
        <v>4120</v>
      </c>
      <c r="F1086" s="263" t="s">
        <v>4120</v>
      </c>
      <c r="G1086" s="263" t="s">
        <v>4120</v>
      </c>
      <c r="H1086" s="263" t="s">
        <v>4120</v>
      </c>
      <c r="I1086" s="263" t="s">
        <v>4120</v>
      </c>
      <c r="J1086" s="263" t="s">
        <v>4120</v>
      </c>
      <c r="K1086" s="263" t="s">
        <v>4120</v>
      </c>
      <c r="L1086" s="263" t="s">
        <v>4120</v>
      </c>
      <c r="M1086" s="263" t="s">
        <v>4120</v>
      </c>
      <c r="N1086" s="263" t="s">
        <v>4120</v>
      </c>
      <c r="O1086" s="263" t="s">
        <v>4120</v>
      </c>
      <c r="P1086" s="263" t="s">
        <v>4120</v>
      </c>
      <c r="Q1086" s="263" t="s">
        <v>4120</v>
      </c>
      <c r="R1086" s="263" t="s">
        <v>4120</v>
      </c>
      <c r="S1086" s="263" t="s">
        <v>4120</v>
      </c>
      <c r="T1086" s="263" t="s">
        <v>4120</v>
      </c>
      <c r="U1086" s="263" t="s">
        <v>4120</v>
      </c>
      <c r="V1086" s="263" t="s">
        <v>4120</v>
      </c>
      <c r="W1086" s="263" t="s">
        <v>4120</v>
      </c>
      <c r="X1086" s="263" t="s">
        <v>4120</v>
      </c>
      <c r="Y1086" s="263" t="s">
        <v>4120</v>
      </c>
      <c r="Z1086" s="263" t="s">
        <v>4120</v>
      </c>
      <c r="AA1086" s="263" t="s">
        <v>4120</v>
      </c>
    </row>
    <row r="1087" spans="1:27" x14ac:dyDescent="0.3">
      <c r="A1087" s="263">
        <v>524851</v>
      </c>
      <c r="B1087" s="268" t="s">
        <v>918</v>
      </c>
      <c r="C1087" s="263" t="s">
        <v>4120</v>
      </c>
      <c r="D1087" s="263" t="s">
        <v>4120</v>
      </c>
      <c r="E1087" s="263" t="s">
        <v>4120</v>
      </c>
      <c r="F1087" s="263" t="s">
        <v>4120</v>
      </c>
      <c r="G1087" s="263" t="s">
        <v>4120</v>
      </c>
      <c r="H1087" s="263" t="s">
        <v>4120</v>
      </c>
      <c r="I1087" s="263" t="s">
        <v>4120</v>
      </c>
      <c r="J1087" s="263" t="s">
        <v>4120</v>
      </c>
      <c r="K1087" s="263" t="s">
        <v>4120</v>
      </c>
      <c r="L1087" s="263" t="s">
        <v>4120</v>
      </c>
      <c r="M1087" s="263" t="s">
        <v>4120</v>
      </c>
      <c r="N1087" s="263" t="s">
        <v>4120</v>
      </c>
      <c r="O1087" s="263" t="s">
        <v>4120</v>
      </c>
      <c r="P1087" s="263" t="s">
        <v>4120</v>
      </c>
      <c r="Q1087" s="263" t="s">
        <v>4120</v>
      </c>
      <c r="R1087" s="263" t="s">
        <v>4120</v>
      </c>
      <c r="S1087" s="263" t="s">
        <v>4120</v>
      </c>
      <c r="T1087" s="263" t="s">
        <v>4120</v>
      </c>
      <c r="U1087" s="263" t="s">
        <v>4120</v>
      </c>
      <c r="V1087" s="263" t="s">
        <v>4120</v>
      </c>
      <c r="W1087" s="263" t="s">
        <v>4120</v>
      </c>
      <c r="X1087" s="263" t="s">
        <v>4120</v>
      </c>
      <c r="Y1087" s="263" t="s">
        <v>4120</v>
      </c>
      <c r="Z1087" s="263" t="s">
        <v>4120</v>
      </c>
      <c r="AA1087" s="263" t="s">
        <v>4120</v>
      </c>
    </row>
    <row r="1088" spans="1:27" x14ac:dyDescent="0.3">
      <c r="A1088" s="263">
        <v>524859</v>
      </c>
      <c r="B1088" s="268" t="s">
        <v>918</v>
      </c>
      <c r="C1088" s="263" t="s">
        <v>4120</v>
      </c>
      <c r="D1088" s="263" t="s">
        <v>4120</v>
      </c>
      <c r="E1088" s="263" t="s">
        <v>4120</v>
      </c>
      <c r="F1088" s="263" t="s">
        <v>4120</v>
      </c>
      <c r="G1088" s="263" t="s">
        <v>4120</v>
      </c>
      <c r="H1088" s="263" t="s">
        <v>4120</v>
      </c>
      <c r="I1088" s="263" t="s">
        <v>4120</v>
      </c>
      <c r="J1088" s="263" t="s">
        <v>4120</v>
      </c>
      <c r="K1088" s="263" t="s">
        <v>4120</v>
      </c>
      <c r="L1088" s="263" t="s">
        <v>4120</v>
      </c>
      <c r="M1088" s="263" t="s">
        <v>4120</v>
      </c>
      <c r="N1088" s="263" t="s">
        <v>4120</v>
      </c>
      <c r="O1088" s="263" t="s">
        <v>4120</v>
      </c>
      <c r="P1088" s="263" t="s">
        <v>4120</v>
      </c>
      <c r="Q1088" s="263" t="s">
        <v>4120</v>
      </c>
      <c r="R1088" s="263" t="s">
        <v>4120</v>
      </c>
      <c r="S1088" s="263" t="s">
        <v>4120</v>
      </c>
      <c r="T1088" s="263" t="s">
        <v>4120</v>
      </c>
      <c r="U1088" s="263" t="s">
        <v>4120</v>
      </c>
      <c r="V1088" s="263" t="s">
        <v>4120</v>
      </c>
      <c r="W1088" s="263" t="s">
        <v>4120</v>
      </c>
      <c r="X1088" s="263" t="s">
        <v>4120</v>
      </c>
      <c r="Y1088" s="263" t="s">
        <v>4120</v>
      </c>
      <c r="Z1088" s="263" t="s">
        <v>4120</v>
      </c>
      <c r="AA1088" s="263" t="s">
        <v>4120</v>
      </c>
    </row>
    <row r="1089" spans="1:27" x14ac:dyDescent="0.3">
      <c r="A1089" s="263">
        <v>524865</v>
      </c>
      <c r="B1089" s="268" t="s">
        <v>918</v>
      </c>
      <c r="C1089" s="263" t="s">
        <v>4120</v>
      </c>
      <c r="D1089" s="263" t="s">
        <v>4120</v>
      </c>
      <c r="E1089" s="263" t="s">
        <v>4120</v>
      </c>
      <c r="F1089" s="263" t="s">
        <v>4120</v>
      </c>
      <c r="G1089" s="263" t="s">
        <v>4120</v>
      </c>
      <c r="H1089" s="263" t="s">
        <v>4120</v>
      </c>
      <c r="I1089" s="263" t="s">
        <v>4120</v>
      </c>
      <c r="J1089" s="263" t="s">
        <v>4120</v>
      </c>
      <c r="K1089" s="263" t="s">
        <v>4120</v>
      </c>
      <c r="L1089" s="263" t="s">
        <v>4120</v>
      </c>
      <c r="M1089" s="263" t="s">
        <v>4120</v>
      </c>
      <c r="N1089" s="263" t="s">
        <v>4120</v>
      </c>
      <c r="O1089" s="263" t="s">
        <v>4120</v>
      </c>
      <c r="P1089" s="263" t="s">
        <v>4120</v>
      </c>
      <c r="Q1089" s="263" t="s">
        <v>4120</v>
      </c>
      <c r="R1089" s="263" t="s">
        <v>4120</v>
      </c>
      <c r="S1089" s="263" t="s">
        <v>4120</v>
      </c>
      <c r="T1089" s="263" t="s">
        <v>4120</v>
      </c>
      <c r="U1089" s="263" t="s">
        <v>4120</v>
      </c>
      <c r="V1089" s="263" t="s">
        <v>4120</v>
      </c>
      <c r="W1089" s="263" t="s">
        <v>4120</v>
      </c>
      <c r="X1089" s="263" t="s">
        <v>4120</v>
      </c>
      <c r="Y1089" s="263" t="s">
        <v>4120</v>
      </c>
      <c r="Z1089" s="263" t="s">
        <v>4120</v>
      </c>
      <c r="AA1089" s="263" t="s">
        <v>4120</v>
      </c>
    </row>
    <row r="1090" spans="1:27" x14ac:dyDescent="0.3">
      <c r="A1090" s="263">
        <v>524867</v>
      </c>
      <c r="B1090" s="268" t="s">
        <v>918</v>
      </c>
      <c r="C1090" s="263" t="s">
        <v>4120</v>
      </c>
      <c r="D1090" s="263" t="s">
        <v>4120</v>
      </c>
      <c r="E1090" s="263" t="s">
        <v>4120</v>
      </c>
      <c r="F1090" s="263" t="s">
        <v>4120</v>
      </c>
      <c r="G1090" s="263" t="s">
        <v>4120</v>
      </c>
      <c r="H1090" s="263" t="s">
        <v>4120</v>
      </c>
      <c r="I1090" s="263" t="s">
        <v>4120</v>
      </c>
      <c r="J1090" s="263" t="s">
        <v>4120</v>
      </c>
      <c r="K1090" s="263" t="s">
        <v>4120</v>
      </c>
      <c r="L1090" s="263" t="s">
        <v>4120</v>
      </c>
      <c r="M1090" s="263" t="s">
        <v>4120</v>
      </c>
      <c r="N1090" s="263" t="s">
        <v>4120</v>
      </c>
      <c r="O1090" s="263" t="s">
        <v>4120</v>
      </c>
      <c r="P1090" s="263" t="s">
        <v>4120</v>
      </c>
      <c r="Q1090" s="263" t="s">
        <v>4120</v>
      </c>
      <c r="R1090" s="263" t="s">
        <v>4120</v>
      </c>
      <c r="S1090" s="263" t="s">
        <v>4120</v>
      </c>
      <c r="T1090" s="263" t="s">
        <v>4120</v>
      </c>
      <c r="U1090" s="263" t="s">
        <v>4120</v>
      </c>
      <c r="V1090" s="263" t="s">
        <v>4120</v>
      </c>
      <c r="W1090" s="263" t="s">
        <v>4120</v>
      </c>
      <c r="X1090" s="263" t="s">
        <v>4120</v>
      </c>
      <c r="Y1090" s="263" t="s">
        <v>4120</v>
      </c>
      <c r="Z1090" s="263" t="s">
        <v>4120</v>
      </c>
      <c r="AA1090" s="263" t="s">
        <v>4120</v>
      </c>
    </row>
    <row r="1091" spans="1:27" x14ac:dyDescent="0.3">
      <c r="A1091" s="263">
        <v>524869</v>
      </c>
      <c r="B1091" s="268" t="s">
        <v>918</v>
      </c>
      <c r="C1091" s="263" t="s">
        <v>4120</v>
      </c>
      <c r="D1091" s="263" t="s">
        <v>4120</v>
      </c>
      <c r="E1091" s="263" t="s">
        <v>4120</v>
      </c>
      <c r="F1091" s="263" t="s">
        <v>4120</v>
      </c>
      <c r="G1091" s="263" t="s">
        <v>4120</v>
      </c>
      <c r="H1091" s="263" t="s">
        <v>4120</v>
      </c>
      <c r="I1091" s="263" t="s">
        <v>4120</v>
      </c>
      <c r="J1091" s="263" t="s">
        <v>4120</v>
      </c>
      <c r="K1091" s="263" t="s">
        <v>4120</v>
      </c>
      <c r="L1091" s="263" t="s">
        <v>4120</v>
      </c>
      <c r="M1091" s="263" t="s">
        <v>4120</v>
      </c>
      <c r="N1091" s="263" t="s">
        <v>4120</v>
      </c>
      <c r="O1091" s="263" t="s">
        <v>4120</v>
      </c>
      <c r="P1091" s="263" t="s">
        <v>4120</v>
      </c>
      <c r="Q1091" s="263" t="s">
        <v>4120</v>
      </c>
      <c r="R1091" s="263" t="s">
        <v>4120</v>
      </c>
      <c r="S1091" s="263" t="s">
        <v>4120</v>
      </c>
      <c r="T1091" s="263" t="s">
        <v>4120</v>
      </c>
      <c r="U1091" s="263" t="s">
        <v>4120</v>
      </c>
      <c r="V1091" s="263" t="s">
        <v>4120</v>
      </c>
      <c r="W1091" s="263" t="s">
        <v>4120</v>
      </c>
      <c r="X1091" s="263" t="s">
        <v>4120</v>
      </c>
      <c r="Y1091" s="263" t="s">
        <v>4120</v>
      </c>
      <c r="Z1091" s="263" t="s">
        <v>4120</v>
      </c>
      <c r="AA1091" s="263" t="s">
        <v>4120</v>
      </c>
    </row>
    <row r="1092" spans="1:27" x14ac:dyDescent="0.3">
      <c r="A1092" s="263">
        <v>524872</v>
      </c>
      <c r="B1092" s="268" t="s">
        <v>918</v>
      </c>
      <c r="C1092" s="263" t="s">
        <v>4120</v>
      </c>
      <c r="D1092" s="263" t="s">
        <v>4120</v>
      </c>
      <c r="E1092" s="263" t="s">
        <v>4120</v>
      </c>
      <c r="F1092" s="263" t="s">
        <v>4120</v>
      </c>
      <c r="G1092" s="263" t="s">
        <v>4120</v>
      </c>
      <c r="H1092" s="263" t="s">
        <v>4120</v>
      </c>
      <c r="I1092" s="263" t="s">
        <v>4120</v>
      </c>
      <c r="J1092" s="263" t="s">
        <v>4120</v>
      </c>
      <c r="K1092" s="263" t="s">
        <v>4120</v>
      </c>
      <c r="L1092" s="263" t="s">
        <v>4120</v>
      </c>
      <c r="M1092" s="263" t="s">
        <v>4120</v>
      </c>
      <c r="N1092" s="263" t="s">
        <v>4120</v>
      </c>
      <c r="O1092" s="263" t="s">
        <v>4120</v>
      </c>
      <c r="P1092" s="263" t="s">
        <v>4120</v>
      </c>
      <c r="Q1092" s="263" t="s">
        <v>4120</v>
      </c>
      <c r="R1092" s="263" t="s">
        <v>4120</v>
      </c>
      <c r="S1092" s="263" t="s">
        <v>4120</v>
      </c>
      <c r="T1092" s="263" t="s">
        <v>4120</v>
      </c>
      <c r="U1092" s="263" t="s">
        <v>4120</v>
      </c>
      <c r="V1092" s="263" t="s">
        <v>4120</v>
      </c>
      <c r="W1092" s="263" t="s">
        <v>4120</v>
      </c>
      <c r="X1092" s="263" t="s">
        <v>4120</v>
      </c>
      <c r="Y1092" s="263" t="s">
        <v>4120</v>
      </c>
      <c r="Z1092" s="263" t="s">
        <v>4120</v>
      </c>
      <c r="AA1092" s="263" t="s">
        <v>4120</v>
      </c>
    </row>
    <row r="1093" spans="1:27" x14ac:dyDescent="0.3">
      <c r="A1093" s="263">
        <v>524873</v>
      </c>
      <c r="B1093" s="268" t="s">
        <v>918</v>
      </c>
      <c r="C1093" s="263" t="s">
        <v>4120</v>
      </c>
      <c r="D1093" s="263" t="s">
        <v>4120</v>
      </c>
      <c r="E1093" s="263" t="s">
        <v>4120</v>
      </c>
      <c r="F1093" s="263" t="s">
        <v>4120</v>
      </c>
      <c r="G1093" s="263" t="s">
        <v>4120</v>
      </c>
      <c r="H1093" s="263" t="s">
        <v>4120</v>
      </c>
      <c r="I1093" s="263" t="s">
        <v>4120</v>
      </c>
      <c r="J1093" s="263" t="s">
        <v>4120</v>
      </c>
      <c r="K1093" s="263" t="s">
        <v>4120</v>
      </c>
      <c r="L1093" s="263" t="s">
        <v>4120</v>
      </c>
      <c r="M1093" s="263" t="s">
        <v>4120</v>
      </c>
      <c r="N1093" s="263" t="s">
        <v>4120</v>
      </c>
      <c r="O1093" s="263" t="s">
        <v>4120</v>
      </c>
      <c r="P1093" s="263" t="s">
        <v>4120</v>
      </c>
      <c r="Q1093" s="263" t="s">
        <v>4120</v>
      </c>
      <c r="R1093" s="263" t="s">
        <v>4120</v>
      </c>
      <c r="S1093" s="263" t="s">
        <v>4120</v>
      </c>
      <c r="T1093" s="263" t="s">
        <v>4120</v>
      </c>
      <c r="U1093" s="263" t="s">
        <v>4120</v>
      </c>
      <c r="V1093" s="263" t="s">
        <v>4120</v>
      </c>
      <c r="W1093" s="263" t="s">
        <v>4120</v>
      </c>
      <c r="X1093" s="263" t="s">
        <v>4120</v>
      </c>
      <c r="Y1093" s="263" t="s">
        <v>4120</v>
      </c>
      <c r="Z1093" s="263" t="s">
        <v>4120</v>
      </c>
      <c r="AA1093" s="263" t="s">
        <v>4120</v>
      </c>
    </row>
    <row r="1094" spans="1:27" x14ac:dyDescent="0.3">
      <c r="A1094" s="263">
        <v>524882</v>
      </c>
      <c r="B1094" s="268" t="s">
        <v>918</v>
      </c>
      <c r="C1094" s="263" t="s">
        <v>4120</v>
      </c>
      <c r="D1094" s="263" t="s">
        <v>4120</v>
      </c>
      <c r="E1094" s="263" t="s">
        <v>4120</v>
      </c>
      <c r="F1094" s="263" t="s">
        <v>4120</v>
      </c>
      <c r="G1094" s="263" t="s">
        <v>4120</v>
      </c>
      <c r="H1094" s="263" t="s">
        <v>4120</v>
      </c>
      <c r="I1094" s="263" t="s">
        <v>4120</v>
      </c>
      <c r="J1094" s="263" t="s">
        <v>4120</v>
      </c>
      <c r="K1094" s="263" t="s">
        <v>4120</v>
      </c>
      <c r="L1094" s="263" t="s">
        <v>4120</v>
      </c>
      <c r="M1094" s="263" t="s">
        <v>4120</v>
      </c>
      <c r="N1094" s="263" t="s">
        <v>4120</v>
      </c>
      <c r="O1094" s="263" t="s">
        <v>4120</v>
      </c>
      <c r="P1094" s="263" t="s">
        <v>4120</v>
      </c>
      <c r="Q1094" s="263" t="s">
        <v>4120</v>
      </c>
      <c r="R1094" s="263" t="s">
        <v>4120</v>
      </c>
      <c r="S1094" s="263" t="s">
        <v>4120</v>
      </c>
      <c r="T1094" s="263" t="s">
        <v>4120</v>
      </c>
      <c r="U1094" s="263" t="s">
        <v>4120</v>
      </c>
      <c r="V1094" s="263" t="s">
        <v>4120</v>
      </c>
      <c r="W1094" s="263" t="s">
        <v>4120</v>
      </c>
      <c r="X1094" s="263" t="s">
        <v>4120</v>
      </c>
      <c r="Y1094" s="263" t="s">
        <v>4120</v>
      </c>
      <c r="Z1094" s="263" t="s">
        <v>4120</v>
      </c>
      <c r="AA1094" s="263" t="s">
        <v>4120</v>
      </c>
    </row>
    <row r="1095" spans="1:27" x14ac:dyDescent="0.3">
      <c r="A1095" s="263">
        <v>524893</v>
      </c>
      <c r="B1095" s="268" t="s">
        <v>918</v>
      </c>
      <c r="C1095" s="263" t="s">
        <v>4120</v>
      </c>
      <c r="D1095" s="263" t="s">
        <v>4120</v>
      </c>
      <c r="E1095" s="263" t="s">
        <v>4120</v>
      </c>
      <c r="F1095" s="263" t="s">
        <v>4120</v>
      </c>
      <c r="G1095" s="263" t="s">
        <v>4120</v>
      </c>
      <c r="H1095" s="263" t="s">
        <v>4120</v>
      </c>
      <c r="I1095" s="263" t="s">
        <v>4120</v>
      </c>
      <c r="J1095" s="263" t="s">
        <v>4120</v>
      </c>
      <c r="K1095" s="263" t="s">
        <v>4120</v>
      </c>
      <c r="L1095" s="263" t="s">
        <v>4120</v>
      </c>
      <c r="M1095" s="263" t="s">
        <v>4120</v>
      </c>
      <c r="N1095" s="263" t="s">
        <v>4120</v>
      </c>
      <c r="O1095" s="263" t="s">
        <v>4120</v>
      </c>
      <c r="P1095" s="263" t="s">
        <v>4120</v>
      </c>
      <c r="Q1095" s="263" t="s">
        <v>4120</v>
      </c>
      <c r="R1095" s="263" t="s">
        <v>4120</v>
      </c>
      <c r="S1095" s="263" t="s">
        <v>4120</v>
      </c>
      <c r="T1095" s="263" t="s">
        <v>4120</v>
      </c>
      <c r="U1095" s="263" t="s">
        <v>4120</v>
      </c>
      <c r="V1095" s="263" t="s">
        <v>4120</v>
      </c>
      <c r="W1095" s="263" t="s">
        <v>4120</v>
      </c>
      <c r="X1095" s="263" t="s">
        <v>4120</v>
      </c>
      <c r="Y1095" s="263" t="s">
        <v>4120</v>
      </c>
      <c r="Z1095" s="263" t="s">
        <v>4120</v>
      </c>
      <c r="AA1095" s="263" t="s">
        <v>4120</v>
      </c>
    </row>
    <row r="1096" spans="1:27" x14ac:dyDescent="0.3">
      <c r="A1096" s="263">
        <v>524895</v>
      </c>
      <c r="B1096" s="268" t="s">
        <v>918</v>
      </c>
      <c r="C1096" s="263" t="s">
        <v>4120</v>
      </c>
      <c r="D1096" s="263" t="s">
        <v>4120</v>
      </c>
      <c r="E1096" s="263" t="s">
        <v>4120</v>
      </c>
      <c r="F1096" s="263" t="s">
        <v>4120</v>
      </c>
      <c r="G1096" s="263" t="s">
        <v>4120</v>
      </c>
      <c r="H1096" s="263" t="s">
        <v>4120</v>
      </c>
      <c r="I1096" s="263" t="s">
        <v>4120</v>
      </c>
      <c r="J1096" s="263" t="s">
        <v>4120</v>
      </c>
      <c r="K1096" s="263" t="s">
        <v>4120</v>
      </c>
      <c r="L1096" s="263" t="s">
        <v>4120</v>
      </c>
      <c r="M1096" s="263" t="s">
        <v>4120</v>
      </c>
      <c r="N1096" s="263" t="s">
        <v>4120</v>
      </c>
      <c r="O1096" s="263" t="s">
        <v>4120</v>
      </c>
      <c r="P1096" s="263" t="s">
        <v>4120</v>
      </c>
      <c r="Q1096" s="263" t="s">
        <v>4120</v>
      </c>
      <c r="R1096" s="263" t="s">
        <v>4120</v>
      </c>
      <c r="S1096" s="263" t="s">
        <v>4120</v>
      </c>
      <c r="T1096" s="263" t="s">
        <v>4120</v>
      </c>
      <c r="U1096" s="263" t="s">
        <v>4120</v>
      </c>
      <c r="V1096" s="263" t="s">
        <v>4120</v>
      </c>
      <c r="W1096" s="263" t="s">
        <v>4120</v>
      </c>
      <c r="X1096" s="263" t="s">
        <v>4120</v>
      </c>
      <c r="Y1096" s="263" t="s">
        <v>4120</v>
      </c>
      <c r="Z1096" s="263" t="s">
        <v>4120</v>
      </c>
      <c r="AA1096" s="263" t="s">
        <v>4120</v>
      </c>
    </row>
    <row r="1097" spans="1:27" x14ac:dyDescent="0.3">
      <c r="A1097" s="263">
        <v>524901</v>
      </c>
      <c r="B1097" s="268" t="s">
        <v>918</v>
      </c>
      <c r="C1097" s="263" t="s">
        <v>4120</v>
      </c>
      <c r="D1097" s="263" t="s">
        <v>4120</v>
      </c>
      <c r="E1097" s="263" t="s">
        <v>4120</v>
      </c>
      <c r="F1097" s="263" t="s">
        <v>4120</v>
      </c>
      <c r="G1097" s="263" t="s">
        <v>4120</v>
      </c>
      <c r="H1097" s="263" t="s">
        <v>4120</v>
      </c>
      <c r="I1097" s="263" t="s">
        <v>4120</v>
      </c>
      <c r="J1097" s="263" t="s">
        <v>4120</v>
      </c>
      <c r="K1097" s="263" t="s">
        <v>4120</v>
      </c>
      <c r="L1097" s="263" t="s">
        <v>4120</v>
      </c>
      <c r="M1097" s="263" t="s">
        <v>4120</v>
      </c>
      <c r="N1097" s="263" t="s">
        <v>4120</v>
      </c>
      <c r="O1097" s="263" t="s">
        <v>4120</v>
      </c>
      <c r="P1097" s="263" t="s">
        <v>4120</v>
      </c>
      <c r="Q1097" s="263" t="s">
        <v>4120</v>
      </c>
      <c r="R1097" s="263" t="s">
        <v>4120</v>
      </c>
      <c r="S1097" s="263" t="s">
        <v>4120</v>
      </c>
      <c r="T1097" s="263" t="s">
        <v>4120</v>
      </c>
      <c r="U1097" s="263" t="s">
        <v>4120</v>
      </c>
      <c r="V1097" s="263" t="s">
        <v>4120</v>
      </c>
      <c r="W1097" s="263" t="s">
        <v>4120</v>
      </c>
      <c r="X1097" s="263" t="s">
        <v>4120</v>
      </c>
      <c r="Y1097" s="263" t="s">
        <v>4120</v>
      </c>
      <c r="Z1097" s="263" t="s">
        <v>4120</v>
      </c>
      <c r="AA1097" s="263" t="s">
        <v>4120</v>
      </c>
    </row>
    <row r="1098" spans="1:27" x14ac:dyDescent="0.3">
      <c r="A1098" s="263">
        <v>524909</v>
      </c>
      <c r="B1098" s="268" t="s">
        <v>918</v>
      </c>
      <c r="C1098" s="263" t="s">
        <v>4120</v>
      </c>
      <c r="D1098" s="263" t="s">
        <v>4120</v>
      </c>
      <c r="E1098" s="263" t="s">
        <v>4120</v>
      </c>
      <c r="F1098" s="263" t="s">
        <v>4120</v>
      </c>
      <c r="G1098" s="263" t="s">
        <v>4120</v>
      </c>
      <c r="H1098" s="263" t="s">
        <v>4120</v>
      </c>
      <c r="I1098" s="263" t="s">
        <v>4120</v>
      </c>
      <c r="J1098" s="263" t="s">
        <v>4120</v>
      </c>
      <c r="K1098" s="263" t="s">
        <v>4120</v>
      </c>
      <c r="L1098" s="263" t="s">
        <v>4120</v>
      </c>
      <c r="M1098" s="263" t="s">
        <v>4120</v>
      </c>
      <c r="N1098" s="263" t="s">
        <v>4120</v>
      </c>
      <c r="O1098" s="263" t="s">
        <v>4120</v>
      </c>
      <c r="P1098" s="263" t="s">
        <v>4120</v>
      </c>
      <c r="Q1098" s="263" t="s">
        <v>4120</v>
      </c>
      <c r="R1098" s="263" t="s">
        <v>4120</v>
      </c>
      <c r="S1098" s="263" t="s">
        <v>4120</v>
      </c>
      <c r="T1098" s="263" t="s">
        <v>4120</v>
      </c>
      <c r="U1098" s="263" t="s">
        <v>4120</v>
      </c>
      <c r="V1098" s="263" t="s">
        <v>4120</v>
      </c>
      <c r="W1098" s="263" t="s">
        <v>4120</v>
      </c>
      <c r="X1098" s="263" t="s">
        <v>4120</v>
      </c>
      <c r="Y1098" s="263" t="s">
        <v>4120</v>
      </c>
      <c r="Z1098" s="263" t="s">
        <v>4120</v>
      </c>
      <c r="AA1098" s="263" t="s">
        <v>4120</v>
      </c>
    </row>
    <row r="1099" spans="1:27" x14ac:dyDescent="0.3">
      <c r="A1099" s="263">
        <v>524917</v>
      </c>
      <c r="B1099" s="268" t="s">
        <v>918</v>
      </c>
      <c r="C1099" s="263" t="s">
        <v>4120</v>
      </c>
      <c r="D1099" s="263" t="s">
        <v>4120</v>
      </c>
      <c r="E1099" s="263" t="s">
        <v>4120</v>
      </c>
      <c r="F1099" s="263" t="s">
        <v>4120</v>
      </c>
      <c r="G1099" s="263" t="s">
        <v>4120</v>
      </c>
      <c r="H1099" s="263" t="s">
        <v>4120</v>
      </c>
      <c r="I1099" s="263" t="s">
        <v>4120</v>
      </c>
      <c r="J1099" s="263" t="s">
        <v>4120</v>
      </c>
      <c r="K1099" s="263" t="s">
        <v>4120</v>
      </c>
      <c r="L1099" s="263" t="s">
        <v>4120</v>
      </c>
      <c r="M1099" s="263" t="s">
        <v>4120</v>
      </c>
      <c r="N1099" s="263" t="s">
        <v>4120</v>
      </c>
      <c r="O1099" s="263" t="s">
        <v>4120</v>
      </c>
      <c r="P1099" s="263" t="s">
        <v>4120</v>
      </c>
      <c r="Q1099" s="263" t="s">
        <v>4120</v>
      </c>
      <c r="R1099" s="263" t="s">
        <v>4120</v>
      </c>
      <c r="S1099" s="263" t="s">
        <v>4120</v>
      </c>
      <c r="T1099" s="263" t="s">
        <v>4120</v>
      </c>
      <c r="U1099" s="263" t="s">
        <v>4120</v>
      </c>
      <c r="V1099" s="263" t="s">
        <v>4120</v>
      </c>
      <c r="W1099" s="263" t="s">
        <v>4120</v>
      </c>
      <c r="X1099" s="263" t="s">
        <v>4120</v>
      </c>
      <c r="Y1099" s="263" t="s">
        <v>4120</v>
      </c>
      <c r="Z1099" s="263" t="s">
        <v>4120</v>
      </c>
      <c r="AA1099" s="263" t="s">
        <v>4120</v>
      </c>
    </row>
    <row r="1100" spans="1:27" x14ac:dyDescent="0.3">
      <c r="A1100" s="263">
        <v>524923</v>
      </c>
      <c r="B1100" s="268" t="s">
        <v>918</v>
      </c>
      <c r="C1100" s="263" t="s">
        <v>4120</v>
      </c>
      <c r="D1100" s="263" t="s">
        <v>4120</v>
      </c>
      <c r="E1100" s="263" t="s">
        <v>4120</v>
      </c>
      <c r="F1100" s="263" t="s">
        <v>4120</v>
      </c>
      <c r="G1100" s="263" t="s">
        <v>4120</v>
      </c>
      <c r="H1100" s="263" t="s">
        <v>4120</v>
      </c>
      <c r="I1100" s="263" t="s">
        <v>4120</v>
      </c>
      <c r="J1100" s="263" t="s">
        <v>4120</v>
      </c>
      <c r="K1100" s="263" t="s">
        <v>4120</v>
      </c>
      <c r="L1100" s="263" t="s">
        <v>4120</v>
      </c>
      <c r="M1100" s="263" t="s">
        <v>4120</v>
      </c>
      <c r="N1100" s="263" t="s">
        <v>4120</v>
      </c>
      <c r="O1100" s="263" t="s">
        <v>4120</v>
      </c>
      <c r="P1100" s="263" t="s">
        <v>4120</v>
      </c>
      <c r="Q1100" s="263" t="s">
        <v>4120</v>
      </c>
      <c r="R1100" s="263" t="s">
        <v>4120</v>
      </c>
      <c r="S1100" s="263" t="s">
        <v>4120</v>
      </c>
      <c r="T1100" s="263" t="s">
        <v>4120</v>
      </c>
      <c r="U1100" s="263" t="s">
        <v>4120</v>
      </c>
      <c r="V1100" s="263" t="s">
        <v>4120</v>
      </c>
      <c r="W1100" s="263" t="s">
        <v>4120</v>
      </c>
      <c r="X1100" s="263" t="s">
        <v>4120</v>
      </c>
      <c r="Y1100" s="263" t="s">
        <v>4120</v>
      </c>
      <c r="Z1100" s="263" t="s">
        <v>4120</v>
      </c>
      <c r="AA1100" s="263" t="s">
        <v>4120</v>
      </c>
    </row>
    <row r="1101" spans="1:27" x14ac:dyDescent="0.3">
      <c r="A1101" s="263">
        <v>524929</v>
      </c>
      <c r="B1101" s="268" t="s">
        <v>918</v>
      </c>
      <c r="C1101" s="263" t="s">
        <v>4120</v>
      </c>
      <c r="D1101" s="263" t="s">
        <v>4120</v>
      </c>
      <c r="E1101" s="263" t="s">
        <v>4120</v>
      </c>
      <c r="F1101" s="263" t="s">
        <v>4120</v>
      </c>
      <c r="G1101" s="263" t="s">
        <v>4120</v>
      </c>
      <c r="H1101" s="263" t="s">
        <v>4120</v>
      </c>
      <c r="I1101" s="263" t="s">
        <v>4120</v>
      </c>
      <c r="J1101" s="263" t="s">
        <v>4120</v>
      </c>
      <c r="K1101" s="263" t="s">
        <v>4120</v>
      </c>
      <c r="L1101" s="263" t="s">
        <v>4120</v>
      </c>
      <c r="M1101" s="263" t="s">
        <v>4120</v>
      </c>
      <c r="N1101" s="263" t="s">
        <v>4120</v>
      </c>
      <c r="O1101" s="263" t="s">
        <v>4120</v>
      </c>
      <c r="P1101" s="263" t="s">
        <v>4120</v>
      </c>
      <c r="Q1101" s="263" t="s">
        <v>4120</v>
      </c>
      <c r="R1101" s="263" t="s">
        <v>4120</v>
      </c>
      <c r="S1101" s="263" t="s">
        <v>4120</v>
      </c>
      <c r="T1101" s="263" t="s">
        <v>4120</v>
      </c>
      <c r="U1101" s="263" t="s">
        <v>4120</v>
      </c>
      <c r="V1101" s="263" t="s">
        <v>4120</v>
      </c>
      <c r="W1101" s="263" t="s">
        <v>4120</v>
      </c>
      <c r="X1101" s="263" t="s">
        <v>4120</v>
      </c>
      <c r="Y1101" s="263" t="s">
        <v>4120</v>
      </c>
      <c r="Z1101" s="263" t="s">
        <v>4120</v>
      </c>
      <c r="AA1101" s="263" t="s">
        <v>4120</v>
      </c>
    </row>
    <row r="1102" spans="1:27" x14ac:dyDescent="0.3">
      <c r="A1102" s="263">
        <v>524930</v>
      </c>
      <c r="B1102" s="268" t="s">
        <v>918</v>
      </c>
      <c r="C1102" s="263" t="s">
        <v>4120</v>
      </c>
      <c r="D1102" s="263" t="s">
        <v>4120</v>
      </c>
      <c r="E1102" s="263" t="s">
        <v>4120</v>
      </c>
      <c r="F1102" s="263" t="s">
        <v>4120</v>
      </c>
      <c r="G1102" s="263" t="s">
        <v>4120</v>
      </c>
      <c r="H1102" s="263" t="s">
        <v>4120</v>
      </c>
      <c r="I1102" s="263" t="s">
        <v>4120</v>
      </c>
      <c r="J1102" s="263" t="s">
        <v>4120</v>
      </c>
      <c r="K1102" s="263" t="s">
        <v>4120</v>
      </c>
      <c r="L1102" s="263" t="s">
        <v>4120</v>
      </c>
      <c r="M1102" s="263" t="s">
        <v>4120</v>
      </c>
      <c r="N1102" s="263" t="s">
        <v>4120</v>
      </c>
      <c r="O1102" s="263" t="s">
        <v>4120</v>
      </c>
      <c r="P1102" s="263" t="s">
        <v>4120</v>
      </c>
      <c r="Q1102" s="263" t="s">
        <v>4120</v>
      </c>
      <c r="R1102" s="263" t="s">
        <v>4120</v>
      </c>
      <c r="S1102" s="263" t="s">
        <v>4120</v>
      </c>
      <c r="T1102" s="263" t="s">
        <v>4120</v>
      </c>
      <c r="U1102" s="263" t="s">
        <v>4120</v>
      </c>
      <c r="V1102" s="263" t="s">
        <v>4120</v>
      </c>
      <c r="W1102" s="263" t="s">
        <v>4120</v>
      </c>
      <c r="X1102" s="263" t="s">
        <v>4120</v>
      </c>
      <c r="Y1102" s="263" t="s">
        <v>4120</v>
      </c>
      <c r="Z1102" s="263" t="s">
        <v>4120</v>
      </c>
      <c r="AA1102" s="263" t="s">
        <v>4120</v>
      </c>
    </row>
    <row r="1103" spans="1:27" x14ac:dyDescent="0.3">
      <c r="A1103" s="263">
        <v>524932</v>
      </c>
      <c r="B1103" s="268" t="s">
        <v>918</v>
      </c>
      <c r="C1103" s="263" t="s">
        <v>4120</v>
      </c>
      <c r="D1103" s="263" t="s">
        <v>4120</v>
      </c>
      <c r="E1103" s="263" t="s">
        <v>4120</v>
      </c>
      <c r="F1103" s="263" t="s">
        <v>4120</v>
      </c>
      <c r="G1103" s="263" t="s">
        <v>4120</v>
      </c>
      <c r="H1103" s="263" t="s">
        <v>4120</v>
      </c>
      <c r="I1103" s="263" t="s">
        <v>4120</v>
      </c>
      <c r="J1103" s="263" t="s">
        <v>4120</v>
      </c>
      <c r="K1103" s="263" t="s">
        <v>4120</v>
      </c>
      <c r="L1103" s="263" t="s">
        <v>4120</v>
      </c>
      <c r="M1103" s="263" t="s">
        <v>4120</v>
      </c>
      <c r="N1103" s="263" t="s">
        <v>4120</v>
      </c>
      <c r="O1103" s="263" t="s">
        <v>4120</v>
      </c>
      <c r="P1103" s="263" t="s">
        <v>4120</v>
      </c>
      <c r="Q1103" s="263" t="s">
        <v>4120</v>
      </c>
      <c r="R1103" s="263" t="s">
        <v>4120</v>
      </c>
      <c r="S1103" s="263" t="s">
        <v>4120</v>
      </c>
      <c r="T1103" s="263" t="s">
        <v>4120</v>
      </c>
      <c r="U1103" s="263" t="s">
        <v>4120</v>
      </c>
      <c r="V1103" s="263" t="s">
        <v>4120</v>
      </c>
      <c r="W1103" s="263" t="s">
        <v>4120</v>
      </c>
      <c r="X1103" s="263" t="s">
        <v>4120</v>
      </c>
      <c r="Y1103" s="263" t="s">
        <v>4120</v>
      </c>
      <c r="Z1103" s="263" t="s">
        <v>4120</v>
      </c>
      <c r="AA1103" s="263" t="s">
        <v>4120</v>
      </c>
    </row>
    <row r="1104" spans="1:27" x14ac:dyDescent="0.3">
      <c r="A1104" s="263">
        <v>524954</v>
      </c>
      <c r="B1104" s="268" t="s">
        <v>918</v>
      </c>
      <c r="C1104" s="263" t="s">
        <v>4120</v>
      </c>
      <c r="D1104" s="263" t="s">
        <v>4120</v>
      </c>
      <c r="E1104" s="263" t="s">
        <v>4120</v>
      </c>
      <c r="F1104" s="263" t="s">
        <v>4120</v>
      </c>
      <c r="G1104" s="263" t="s">
        <v>4120</v>
      </c>
      <c r="H1104" s="263" t="s">
        <v>4120</v>
      </c>
      <c r="I1104" s="263" t="s">
        <v>4120</v>
      </c>
      <c r="J1104" s="263" t="s">
        <v>4120</v>
      </c>
      <c r="K1104" s="263" t="s">
        <v>4120</v>
      </c>
      <c r="L1104" s="263" t="s">
        <v>4120</v>
      </c>
      <c r="M1104" s="263" t="s">
        <v>4120</v>
      </c>
      <c r="N1104" s="263" t="s">
        <v>4120</v>
      </c>
      <c r="O1104" s="263" t="s">
        <v>4120</v>
      </c>
      <c r="P1104" s="263" t="s">
        <v>4120</v>
      </c>
      <c r="Q1104" s="263" t="s">
        <v>4120</v>
      </c>
      <c r="R1104" s="263" t="s">
        <v>4120</v>
      </c>
      <c r="S1104" s="263" t="s">
        <v>4120</v>
      </c>
      <c r="T1104" s="263" t="s">
        <v>4120</v>
      </c>
      <c r="U1104" s="263" t="s">
        <v>4120</v>
      </c>
      <c r="V1104" s="263" t="s">
        <v>4120</v>
      </c>
      <c r="W1104" s="263" t="s">
        <v>4120</v>
      </c>
      <c r="X1104" s="263" t="s">
        <v>4120</v>
      </c>
      <c r="Y1104" s="263" t="s">
        <v>4120</v>
      </c>
      <c r="Z1104" s="263" t="s">
        <v>4120</v>
      </c>
      <c r="AA1104" s="263" t="s">
        <v>4120</v>
      </c>
    </row>
    <row r="1105" spans="1:27" x14ac:dyDescent="0.3">
      <c r="A1105" s="263">
        <v>524961</v>
      </c>
      <c r="B1105" s="268" t="s">
        <v>918</v>
      </c>
      <c r="C1105" s="263" t="s">
        <v>4120</v>
      </c>
      <c r="D1105" s="263" t="s">
        <v>4120</v>
      </c>
      <c r="E1105" s="263" t="s">
        <v>4120</v>
      </c>
      <c r="F1105" s="263" t="s">
        <v>4120</v>
      </c>
      <c r="G1105" s="263" t="s">
        <v>4120</v>
      </c>
      <c r="H1105" s="263" t="s">
        <v>4120</v>
      </c>
      <c r="I1105" s="263" t="s">
        <v>4120</v>
      </c>
      <c r="J1105" s="263" t="s">
        <v>4120</v>
      </c>
      <c r="K1105" s="263" t="s">
        <v>4120</v>
      </c>
      <c r="L1105" s="263" t="s">
        <v>4120</v>
      </c>
      <c r="M1105" s="263" t="s">
        <v>4120</v>
      </c>
      <c r="N1105" s="263" t="s">
        <v>4120</v>
      </c>
      <c r="O1105" s="263" t="s">
        <v>4120</v>
      </c>
      <c r="P1105" s="263" t="s">
        <v>4120</v>
      </c>
      <c r="Q1105" s="263" t="s">
        <v>4120</v>
      </c>
      <c r="R1105" s="263" t="s">
        <v>4120</v>
      </c>
      <c r="S1105" s="263" t="s">
        <v>4120</v>
      </c>
      <c r="T1105" s="263" t="s">
        <v>4120</v>
      </c>
      <c r="U1105" s="263" t="s">
        <v>4120</v>
      </c>
      <c r="V1105" s="263" t="s">
        <v>4120</v>
      </c>
      <c r="W1105" s="263" t="s">
        <v>4120</v>
      </c>
      <c r="X1105" s="263" t="s">
        <v>4120</v>
      </c>
      <c r="Y1105" s="263" t="s">
        <v>4120</v>
      </c>
      <c r="Z1105" s="263" t="s">
        <v>4120</v>
      </c>
      <c r="AA1105" s="263" t="s">
        <v>4120</v>
      </c>
    </row>
    <row r="1106" spans="1:27" x14ac:dyDescent="0.3">
      <c r="A1106" s="263">
        <v>524964</v>
      </c>
      <c r="B1106" s="268" t="s">
        <v>918</v>
      </c>
      <c r="C1106" s="263" t="s">
        <v>4120</v>
      </c>
      <c r="D1106" s="263" t="s">
        <v>4120</v>
      </c>
      <c r="E1106" s="263" t="s">
        <v>4120</v>
      </c>
      <c r="F1106" s="263" t="s">
        <v>4120</v>
      </c>
      <c r="G1106" s="263" t="s">
        <v>4120</v>
      </c>
      <c r="H1106" s="263" t="s">
        <v>4120</v>
      </c>
      <c r="I1106" s="263" t="s">
        <v>4120</v>
      </c>
      <c r="J1106" s="263" t="s">
        <v>4120</v>
      </c>
      <c r="K1106" s="263" t="s">
        <v>4120</v>
      </c>
      <c r="L1106" s="263" t="s">
        <v>4120</v>
      </c>
      <c r="M1106" s="263" t="s">
        <v>4120</v>
      </c>
      <c r="N1106" s="263" t="s">
        <v>4120</v>
      </c>
      <c r="O1106" s="263" t="s">
        <v>4120</v>
      </c>
      <c r="P1106" s="263" t="s">
        <v>4120</v>
      </c>
      <c r="Q1106" s="263" t="s">
        <v>4120</v>
      </c>
      <c r="R1106" s="263" t="s">
        <v>4120</v>
      </c>
      <c r="S1106" s="263" t="s">
        <v>4120</v>
      </c>
      <c r="T1106" s="263" t="s">
        <v>4120</v>
      </c>
      <c r="U1106" s="263" t="s">
        <v>4120</v>
      </c>
      <c r="V1106" s="263" t="s">
        <v>4120</v>
      </c>
      <c r="W1106" s="263" t="s">
        <v>4120</v>
      </c>
      <c r="X1106" s="263" t="s">
        <v>4120</v>
      </c>
      <c r="Y1106" s="263" t="s">
        <v>4120</v>
      </c>
      <c r="Z1106" s="263" t="s">
        <v>4120</v>
      </c>
      <c r="AA1106" s="263" t="s">
        <v>4120</v>
      </c>
    </row>
    <row r="1107" spans="1:27" x14ac:dyDescent="0.3">
      <c r="A1107" s="263">
        <v>524965</v>
      </c>
      <c r="B1107" s="268" t="s">
        <v>918</v>
      </c>
      <c r="C1107" s="263" t="s">
        <v>4120</v>
      </c>
      <c r="D1107" s="263" t="s">
        <v>4120</v>
      </c>
      <c r="E1107" s="263" t="s">
        <v>4120</v>
      </c>
      <c r="F1107" s="263" t="s">
        <v>4120</v>
      </c>
      <c r="G1107" s="263" t="s">
        <v>4120</v>
      </c>
      <c r="H1107" s="263" t="s">
        <v>4120</v>
      </c>
      <c r="I1107" s="263" t="s">
        <v>4120</v>
      </c>
      <c r="J1107" s="263" t="s">
        <v>4120</v>
      </c>
      <c r="K1107" s="263" t="s">
        <v>4120</v>
      </c>
      <c r="L1107" s="263" t="s">
        <v>4120</v>
      </c>
      <c r="M1107" s="263" t="s">
        <v>4120</v>
      </c>
      <c r="N1107" s="263" t="s">
        <v>4120</v>
      </c>
      <c r="O1107" s="263" t="s">
        <v>4120</v>
      </c>
      <c r="P1107" s="263" t="s">
        <v>4120</v>
      </c>
      <c r="Q1107" s="263" t="s">
        <v>4120</v>
      </c>
      <c r="R1107" s="263" t="s">
        <v>4120</v>
      </c>
      <c r="S1107" s="263" t="s">
        <v>4120</v>
      </c>
      <c r="T1107" s="263" t="s">
        <v>4120</v>
      </c>
      <c r="U1107" s="263" t="s">
        <v>4120</v>
      </c>
      <c r="V1107" s="263" t="s">
        <v>4120</v>
      </c>
      <c r="W1107" s="263" t="s">
        <v>4120</v>
      </c>
      <c r="X1107" s="263" t="s">
        <v>4120</v>
      </c>
      <c r="Y1107" s="263" t="s">
        <v>4120</v>
      </c>
      <c r="Z1107" s="263" t="s">
        <v>4120</v>
      </c>
      <c r="AA1107" s="263" t="s">
        <v>4120</v>
      </c>
    </row>
    <row r="1108" spans="1:27" x14ac:dyDescent="0.3">
      <c r="A1108" s="263">
        <v>524967</v>
      </c>
      <c r="B1108" s="268" t="s">
        <v>918</v>
      </c>
      <c r="C1108" s="263" t="s">
        <v>4120</v>
      </c>
      <c r="D1108" s="263" t="s">
        <v>4120</v>
      </c>
      <c r="E1108" s="263" t="s">
        <v>4120</v>
      </c>
      <c r="F1108" s="263" t="s">
        <v>4120</v>
      </c>
      <c r="G1108" s="263" t="s">
        <v>4120</v>
      </c>
      <c r="H1108" s="263" t="s">
        <v>4120</v>
      </c>
      <c r="I1108" s="263" t="s">
        <v>4120</v>
      </c>
      <c r="J1108" s="263" t="s">
        <v>4120</v>
      </c>
      <c r="K1108" s="263" t="s">
        <v>4120</v>
      </c>
      <c r="L1108" s="263" t="s">
        <v>4120</v>
      </c>
      <c r="M1108" s="263" t="s">
        <v>4120</v>
      </c>
      <c r="N1108" s="263" t="s">
        <v>4120</v>
      </c>
      <c r="O1108" s="263" t="s">
        <v>4120</v>
      </c>
      <c r="P1108" s="263" t="s">
        <v>4120</v>
      </c>
      <c r="Q1108" s="263" t="s">
        <v>4120</v>
      </c>
      <c r="R1108" s="263" t="s">
        <v>4120</v>
      </c>
      <c r="S1108" s="263" t="s">
        <v>4120</v>
      </c>
      <c r="T1108" s="263" t="s">
        <v>4120</v>
      </c>
      <c r="U1108" s="263" t="s">
        <v>4120</v>
      </c>
      <c r="V1108" s="263" t="s">
        <v>4120</v>
      </c>
      <c r="W1108" s="263" t="s">
        <v>4120</v>
      </c>
      <c r="X1108" s="263" t="s">
        <v>4120</v>
      </c>
      <c r="Y1108" s="263" t="s">
        <v>4120</v>
      </c>
      <c r="Z1108" s="263" t="s">
        <v>4120</v>
      </c>
      <c r="AA1108" s="263" t="s">
        <v>4120</v>
      </c>
    </row>
    <row r="1109" spans="1:27" x14ac:dyDescent="0.3">
      <c r="A1109" s="263">
        <v>524979</v>
      </c>
      <c r="B1109" s="268" t="s">
        <v>918</v>
      </c>
      <c r="C1109" s="263" t="s">
        <v>4120</v>
      </c>
      <c r="D1109" s="263" t="s">
        <v>4120</v>
      </c>
      <c r="E1109" s="263" t="s">
        <v>4120</v>
      </c>
      <c r="F1109" s="263" t="s">
        <v>4120</v>
      </c>
      <c r="G1109" s="263" t="s">
        <v>4120</v>
      </c>
      <c r="H1109" s="263" t="s">
        <v>4120</v>
      </c>
      <c r="I1109" s="263" t="s">
        <v>4120</v>
      </c>
      <c r="J1109" s="263" t="s">
        <v>4120</v>
      </c>
      <c r="K1109" s="263" t="s">
        <v>4120</v>
      </c>
      <c r="L1109" s="263" t="s">
        <v>4120</v>
      </c>
      <c r="M1109" s="263" t="s">
        <v>4120</v>
      </c>
      <c r="N1109" s="263" t="s">
        <v>4120</v>
      </c>
      <c r="O1109" s="263" t="s">
        <v>4120</v>
      </c>
      <c r="P1109" s="263" t="s">
        <v>4120</v>
      </c>
      <c r="Q1109" s="263" t="s">
        <v>4120</v>
      </c>
      <c r="R1109" s="263" t="s">
        <v>4120</v>
      </c>
      <c r="S1109" s="263" t="s">
        <v>4120</v>
      </c>
      <c r="T1109" s="263" t="s">
        <v>4120</v>
      </c>
      <c r="U1109" s="263" t="s">
        <v>4120</v>
      </c>
      <c r="V1109" s="263" t="s">
        <v>4120</v>
      </c>
      <c r="W1109" s="263" t="s">
        <v>4120</v>
      </c>
      <c r="X1109" s="263" t="s">
        <v>4120</v>
      </c>
      <c r="Y1109" s="263" t="s">
        <v>4120</v>
      </c>
      <c r="Z1109" s="263" t="s">
        <v>4120</v>
      </c>
      <c r="AA1109" s="263" t="s">
        <v>4120</v>
      </c>
    </row>
    <row r="1110" spans="1:27" x14ac:dyDescent="0.3">
      <c r="A1110" s="263">
        <v>524983</v>
      </c>
      <c r="B1110" s="268" t="s">
        <v>918</v>
      </c>
      <c r="C1110" s="263" t="s">
        <v>4120</v>
      </c>
      <c r="D1110" s="263" t="s">
        <v>4120</v>
      </c>
      <c r="E1110" s="263" t="s">
        <v>4120</v>
      </c>
      <c r="F1110" s="263" t="s">
        <v>4120</v>
      </c>
      <c r="G1110" s="263" t="s">
        <v>4120</v>
      </c>
      <c r="H1110" s="263" t="s">
        <v>4120</v>
      </c>
      <c r="I1110" s="263" t="s">
        <v>4120</v>
      </c>
      <c r="J1110" s="263" t="s">
        <v>4120</v>
      </c>
      <c r="K1110" s="263" t="s">
        <v>4120</v>
      </c>
      <c r="L1110" s="263" t="s">
        <v>4120</v>
      </c>
      <c r="M1110" s="263" t="s">
        <v>4120</v>
      </c>
      <c r="N1110" s="263" t="s">
        <v>4120</v>
      </c>
      <c r="O1110" s="263" t="s">
        <v>4120</v>
      </c>
      <c r="P1110" s="263" t="s">
        <v>4120</v>
      </c>
      <c r="Q1110" s="263" t="s">
        <v>4120</v>
      </c>
      <c r="R1110" s="263" t="s">
        <v>4120</v>
      </c>
      <c r="S1110" s="263" t="s">
        <v>4120</v>
      </c>
      <c r="T1110" s="263" t="s">
        <v>4120</v>
      </c>
      <c r="U1110" s="263" t="s">
        <v>4120</v>
      </c>
      <c r="V1110" s="263" t="s">
        <v>4120</v>
      </c>
      <c r="W1110" s="263" t="s">
        <v>4120</v>
      </c>
      <c r="X1110" s="263" t="s">
        <v>4120</v>
      </c>
      <c r="Y1110" s="263" t="s">
        <v>4120</v>
      </c>
      <c r="Z1110" s="263" t="s">
        <v>4120</v>
      </c>
      <c r="AA1110" s="263" t="s">
        <v>4120</v>
      </c>
    </row>
    <row r="1111" spans="1:27" x14ac:dyDescent="0.3">
      <c r="A1111" s="263">
        <v>524988</v>
      </c>
      <c r="B1111" s="268" t="s">
        <v>918</v>
      </c>
      <c r="C1111" s="263" t="s">
        <v>4120</v>
      </c>
      <c r="D1111" s="263" t="s">
        <v>4120</v>
      </c>
      <c r="E1111" s="263" t="s">
        <v>4120</v>
      </c>
      <c r="F1111" s="263" t="s">
        <v>4120</v>
      </c>
      <c r="G1111" s="263" t="s">
        <v>4120</v>
      </c>
      <c r="H1111" s="263" t="s">
        <v>4120</v>
      </c>
      <c r="I1111" s="263" t="s">
        <v>4120</v>
      </c>
      <c r="J1111" s="263" t="s">
        <v>4120</v>
      </c>
      <c r="K1111" s="263" t="s">
        <v>4120</v>
      </c>
      <c r="L1111" s="263" t="s">
        <v>4120</v>
      </c>
      <c r="M1111" s="263" t="s">
        <v>4120</v>
      </c>
      <c r="N1111" s="263" t="s">
        <v>4120</v>
      </c>
      <c r="O1111" s="263" t="s">
        <v>4120</v>
      </c>
      <c r="P1111" s="263" t="s">
        <v>4120</v>
      </c>
      <c r="Q1111" s="263" t="s">
        <v>4120</v>
      </c>
      <c r="R1111" s="263" t="s">
        <v>4120</v>
      </c>
      <c r="S1111" s="263" t="s">
        <v>4120</v>
      </c>
      <c r="T1111" s="263" t="s">
        <v>4120</v>
      </c>
      <c r="U1111" s="263" t="s">
        <v>4120</v>
      </c>
      <c r="V1111" s="263" t="s">
        <v>4120</v>
      </c>
      <c r="W1111" s="263" t="s">
        <v>4120</v>
      </c>
      <c r="X1111" s="263" t="s">
        <v>4120</v>
      </c>
      <c r="Y1111" s="263" t="s">
        <v>4120</v>
      </c>
      <c r="Z1111" s="263" t="s">
        <v>4120</v>
      </c>
      <c r="AA1111" s="263" t="s">
        <v>4120</v>
      </c>
    </row>
    <row r="1112" spans="1:27" x14ac:dyDescent="0.3">
      <c r="A1112" s="263">
        <v>524990</v>
      </c>
      <c r="B1112" s="268" t="s">
        <v>918</v>
      </c>
      <c r="C1112" s="263" t="s">
        <v>4120</v>
      </c>
      <c r="D1112" s="263" t="s">
        <v>4120</v>
      </c>
      <c r="E1112" s="263" t="s">
        <v>4120</v>
      </c>
      <c r="F1112" s="263" t="s">
        <v>4120</v>
      </c>
      <c r="G1112" s="263" t="s">
        <v>4120</v>
      </c>
      <c r="H1112" s="263" t="s">
        <v>4120</v>
      </c>
      <c r="I1112" s="263" t="s">
        <v>4120</v>
      </c>
      <c r="J1112" s="263" t="s">
        <v>4120</v>
      </c>
      <c r="K1112" s="263" t="s">
        <v>4120</v>
      </c>
      <c r="L1112" s="263" t="s">
        <v>4120</v>
      </c>
      <c r="M1112" s="263" t="s">
        <v>4120</v>
      </c>
      <c r="N1112" s="263" t="s">
        <v>4120</v>
      </c>
      <c r="O1112" s="263" t="s">
        <v>4120</v>
      </c>
      <c r="P1112" s="263" t="s">
        <v>4120</v>
      </c>
      <c r="Q1112" s="263" t="s">
        <v>4120</v>
      </c>
      <c r="R1112" s="263" t="s">
        <v>4120</v>
      </c>
      <c r="S1112" s="263" t="s">
        <v>4120</v>
      </c>
      <c r="T1112" s="263" t="s">
        <v>4120</v>
      </c>
      <c r="U1112" s="263" t="s">
        <v>4120</v>
      </c>
      <c r="V1112" s="263" t="s">
        <v>4120</v>
      </c>
      <c r="W1112" s="263" t="s">
        <v>4120</v>
      </c>
      <c r="X1112" s="263" t="s">
        <v>4120</v>
      </c>
      <c r="Y1112" s="263" t="s">
        <v>4120</v>
      </c>
      <c r="Z1112" s="263" t="s">
        <v>4120</v>
      </c>
      <c r="AA1112" s="263" t="s">
        <v>4120</v>
      </c>
    </row>
    <row r="1113" spans="1:27" x14ac:dyDescent="0.3">
      <c r="A1113" s="263">
        <v>524993</v>
      </c>
      <c r="B1113" s="268" t="s">
        <v>918</v>
      </c>
      <c r="C1113" s="263" t="s">
        <v>4120</v>
      </c>
      <c r="D1113" s="263" t="s">
        <v>4120</v>
      </c>
      <c r="E1113" s="263" t="s">
        <v>4120</v>
      </c>
      <c r="F1113" s="263" t="s">
        <v>4120</v>
      </c>
      <c r="G1113" s="263" t="s">
        <v>4120</v>
      </c>
      <c r="H1113" s="263" t="s">
        <v>4120</v>
      </c>
      <c r="I1113" s="263" t="s">
        <v>4120</v>
      </c>
      <c r="J1113" s="263" t="s">
        <v>4120</v>
      </c>
      <c r="K1113" s="263" t="s">
        <v>4120</v>
      </c>
      <c r="L1113" s="263" t="s">
        <v>4120</v>
      </c>
      <c r="M1113" s="263" t="s">
        <v>4120</v>
      </c>
      <c r="N1113" s="263" t="s">
        <v>4120</v>
      </c>
      <c r="O1113" s="263" t="s">
        <v>4120</v>
      </c>
      <c r="P1113" s="263" t="s">
        <v>4120</v>
      </c>
      <c r="Q1113" s="263" t="s">
        <v>4120</v>
      </c>
      <c r="R1113" s="263" t="s">
        <v>4120</v>
      </c>
      <c r="S1113" s="263" t="s">
        <v>4120</v>
      </c>
      <c r="T1113" s="263" t="s">
        <v>4120</v>
      </c>
      <c r="U1113" s="263" t="s">
        <v>4120</v>
      </c>
      <c r="V1113" s="263" t="s">
        <v>4120</v>
      </c>
      <c r="W1113" s="263" t="s">
        <v>4120</v>
      </c>
      <c r="X1113" s="263" t="s">
        <v>4120</v>
      </c>
      <c r="Y1113" s="263" t="s">
        <v>4120</v>
      </c>
      <c r="Z1113" s="263" t="s">
        <v>4120</v>
      </c>
      <c r="AA1113" s="263" t="s">
        <v>4120</v>
      </c>
    </row>
    <row r="1114" spans="1:27" x14ac:dyDescent="0.3">
      <c r="A1114" s="263">
        <v>524995</v>
      </c>
      <c r="B1114" s="268" t="s">
        <v>918</v>
      </c>
      <c r="C1114" s="263" t="s">
        <v>4120</v>
      </c>
      <c r="D1114" s="263" t="s">
        <v>4120</v>
      </c>
      <c r="E1114" s="263" t="s">
        <v>4120</v>
      </c>
      <c r="F1114" s="263" t="s">
        <v>4120</v>
      </c>
      <c r="G1114" s="263" t="s">
        <v>4120</v>
      </c>
      <c r="H1114" s="263" t="s">
        <v>4120</v>
      </c>
      <c r="I1114" s="263" t="s">
        <v>4120</v>
      </c>
      <c r="J1114" s="263" t="s">
        <v>4120</v>
      </c>
      <c r="K1114" s="263" t="s">
        <v>4120</v>
      </c>
      <c r="L1114" s="263" t="s">
        <v>4120</v>
      </c>
      <c r="M1114" s="263" t="s">
        <v>4120</v>
      </c>
      <c r="N1114" s="263" t="s">
        <v>4120</v>
      </c>
      <c r="O1114" s="263" t="s">
        <v>4120</v>
      </c>
      <c r="P1114" s="263" t="s">
        <v>4120</v>
      </c>
      <c r="Q1114" s="263" t="s">
        <v>4120</v>
      </c>
      <c r="R1114" s="263" t="s">
        <v>4120</v>
      </c>
      <c r="S1114" s="263" t="s">
        <v>4120</v>
      </c>
      <c r="T1114" s="263" t="s">
        <v>4120</v>
      </c>
      <c r="U1114" s="263" t="s">
        <v>4120</v>
      </c>
      <c r="V1114" s="263" t="s">
        <v>4120</v>
      </c>
      <c r="W1114" s="263" t="s">
        <v>4120</v>
      </c>
      <c r="X1114" s="263" t="s">
        <v>4120</v>
      </c>
      <c r="Y1114" s="263" t="s">
        <v>4120</v>
      </c>
      <c r="Z1114" s="263" t="s">
        <v>4120</v>
      </c>
      <c r="AA1114" s="263" t="s">
        <v>4120</v>
      </c>
    </row>
    <row r="1115" spans="1:27" x14ac:dyDescent="0.3">
      <c r="A1115" s="263">
        <v>524998</v>
      </c>
      <c r="B1115" s="268" t="s">
        <v>918</v>
      </c>
      <c r="C1115" s="263" t="s">
        <v>4120</v>
      </c>
      <c r="D1115" s="263" t="s">
        <v>4120</v>
      </c>
      <c r="E1115" s="263" t="s">
        <v>4120</v>
      </c>
      <c r="F1115" s="263" t="s">
        <v>4120</v>
      </c>
      <c r="G1115" s="263" t="s">
        <v>4120</v>
      </c>
      <c r="H1115" s="263" t="s">
        <v>4120</v>
      </c>
      <c r="I1115" s="263" t="s">
        <v>4120</v>
      </c>
      <c r="J1115" s="263" t="s">
        <v>4120</v>
      </c>
      <c r="K1115" s="263" t="s">
        <v>4120</v>
      </c>
      <c r="L1115" s="263" t="s">
        <v>4120</v>
      </c>
      <c r="M1115" s="263" t="s">
        <v>4120</v>
      </c>
      <c r="N1115" s="263" t="s">
        <v>4120</v>
      </c>
      <c r="O1115" s="263" t="s">
        <v>4120</v>
      </c>
      <c r="P1115" s="263" t="s">
        <v>4120</v>
      </c>
      <c r="Q1115" s="263" t="s">
        <v>4120</v>
      </c>
      <c r="R1115" s="263" t="s">
        <v>4120</v>
      </c>
      <c r="S1115" s="263" t="s">
        <v>4120</v>
      </c>
      <c r="T1115" s="263" t="s">
        <v>4120</v>
      </c>
      <c r="U1115" s="263" t="s">
        <v>4120</v>
      </c>
      <c r="V1115" s="263" t="s">
        <v>4120</v>
      </c>
      <c r="W1115" s="263" t="s">
        <v>4120</v>
      </c>
      <c r="X1115" s="263" t="s">
        <v>4120</v>
      </c>
      <c r="Y1115" s="263" t="s">
        <v>4120</v>
      </c>
      <c r="Z1115" s="263" t="s">
        <v>4120</v>
      </c>
      <c r="AA1115" s="263" t="s">
        <v>4120</v>
      </c>
    </row>
    <row r="1116" spans="1:27" x14ac:dyDescent="0.3">
      <c r="A1116" s="263">
        <v>525006</v>
      </c>
      <c r="B1116" s="268" t="s">
        <v>918</v>
      </c>
      <c r="C1116" s="263" t="s">
        <v>4120</v>
      </c>
      <c r="D1116" s="263" t="s">
        <v>4120</v>
      </c>
      <c r="E1116" s="263" t="s">
        <v>4120</v>
      </c>
      <c r="F1116" s="263" t="s">
        <v>4120</v>
      </c>
      <c r="G1116" s="263" t="s">
        <v>4120</v>
      </c>
      <c r="H1116" s="263" t="s">
        <v>4120</v>
      </c>
      <c r="I1116" s="263" t="s">
        <v>4120</v>
      </c>
      <c r="J1116" s="263" t="s">
        <v>4120</v>
      </c>
      <c r="K1116" s="263" t="s">
        <v>4120</v>
      </c>
      <c r="L1116" s="263" t="s">
        <v>4120</v>
      </c>
      <c r="M1116" s="263" t="s">
        <v>4120</v>
      </c>
      <c r="N1116" s="263" t="s">
        <v>4120</v>
      </c>
      <c r="O1116" s="263" t="s">
        <v>4120</v>
      </c>
      <c r="P1116" s="263" t="s">
        <v>4120</v>
      </c>
      <c r="Q1116" s="263" t="s">
        <v>4120</v>
      </c>
      <c r="R1116" s="263" t="s">
        <v>4120</v>
      </c>
      <c r="S1116" s="263" t="s">
        <v>4120</v>
      </c>
      <c r="T1116" s="263" t="s">
        <v>4120</v>
      </c>
      <c r="U1116" s="263" t="s">
        <v>4120</v>
      </c>
      <c r="V1116" s="263" t="s">
        <v>4120</v>
      </c>
      <c r="W1116" s="263" t="s">
        <v>4120</v>
      </c>
      <c r="X1116" s="263" t="s">
        <v>4120</v>
      </c>
      <c r="Y1116" s="263" t="s">
        <v>4120</v>
      </c>
      <c r="Z1116" s="263" t="s">
        <v>4120</v>
      </c>
      <c r="AA1116" s="263" t="s">
        <v>4120</v>
      </c>
    </row>
    <row r="1117" spans="1:27" x14ac:dyDescent="0.3">
      <c r="A1117" s="263">
        <v>525007</v>
      </c>
      <c r="B1117" s="268" t="s">
        <v>918</v>
      </c>
      <c r="C1117" s="263" t="s">
        <v>4120</v>
      </c>
      <c r="D1117" s="263" t="s">
        <v>4120</v>
      </c>
      <c r="E1117" s="263" t="s">
        <v>4120</v>
      </c>
      <c r="F1117" s="263" t="s">
        <v>4120</v>
      </c>
      <c r="G1117" s="263" t="s">
        <v>4120</v>
      </c>
      <c r="H1117" s="263" t="s">
        <v>4120</v>
      </c>
      <c r="I1117" s="263" t="s">
        <v>4120</v>
      </c>
      <c r="J1117" s="263" t="s">
        <v>4120</v>
      </c>
      <c r="K1117" s="263" t="s">
        <v>4120</v>
      </c>
      <c r="L1117" s="263" t="s">
        <v>4120</v>
      </c>
      <c r="M1117" s="263" t="s">
        <v>4120</v>
      </c>
      <c r="N1117" s="263" t="s">
        <v>4120</v>
      </c>
      <c r="O1117" s="263" t="s">
        <v>4120</v>
      </c>
      <c r="P1117" s="263" t="s">
        <v>4120</v>
      </c>
      <c r="Q1117" s="263" t="s">
        <v>4120</v>
      </c>
      <c r="R1117" s="263" t="s">
        <v>4120</v>
      </c>
      <c r="S1117" s="263" t="s">
        <v>4120</v>
      </c>
      <c r="T1117" s="263" t="s">
        <v>4120</v>
      </c>
      <c r="U1117" s="263" t="s">
        <v>4120</v>
      </c>
      <c r="V1117" s="263" t="s">
        <v>4120</v>
      </c>
      <c r="W1117" s="263" t="s">
        <v>4120</v>
      </c>
      <c r="X1117" s="263" t="s">
        <v>4120</v>
      </c>
      <c r="Y1117" s="263" t="s">
        <v>4120</v>
      </c>
      <c r="Z1117" s="263" t="s">
        <v>4120</v>
      </c>
      <c r="AA1117" s="263" t="s">
        <v>4120</v>
      </c>
    </row>
    <row r="1118" spans="1:27" x14ac:dyDescent="0.3">
      <c r="A1118" s="263">
        <v>525008</v>
      </c>
      <c r="B1118" s="268" t="s">
        <v>918</v>
      </c>
      <c r="C1118" s="263" t="s">
        <v>4120</v>
      </c>
      <c r="D1118" s="263" t="s">
        <v>4120</v>
      </c>
      <c r="E1118" s="263" t="s">
        <v>4120</v>
      </c>
      <c r="F1118" s="263" t="s">
        <v>4120</v>
      </c>
      <c r="G1118" s="263" t="s">
        <v>4120</v>
      </c>
      <c r="H1118" s="263" t="s">
        <v>4120</v>
      </c>
      <c r="I1118" s="263" t="s">
        <v>4120</v>
      </c>
      <c r="J1118" s="263" t="s">
        <v>4120</v>
      </c>
      <c r="K1118" s="263" t="s">
        <v>4120</v>
      </c>
      <c r="L1118" s="263" t="s">
        <v>4120</v>
      </c>
      <c r="M1118" s="263" t="s">
        <v>4120</v>
      </c>
      <c r="N1118" s="263" t="s">
        <v>4120</v>
      </c>
      <c r="O1118" s="263" t="s">
        <v>4120</v>
      </c>
      <c r="P1118" s="263" t="s">
        <v>4120</v>
      </c>
      <c r="Q1118" s="263" t="s">
        <v>4120</v>
      </c>
      <c r="R1118" s="263" t="s">
        <v>4120</v>
      </c>
      <c r="S1118" s="263" t="s">
        <v>4120</v>
      </c>
      <c r="T1118" s="263" t="s">
        <v>4120</v>
      </c>
      <c r="U1118" s="263" t="s">
        <v>4120</v>
      </c>
      <c r="V1118" s="263" t="s">
        <v>4120</v>
      </c>
      <c r="W1118" s="263" t="s">
        <v>4120</v>
      </c>
      <c r="X1118" s="263" t="s">
        <v>4120</v>
      </c>
      <c r="Y1118" s="263" t="s">
        <v>4120</v>
      </c>
      <c r="Z1118" s="263" t="s">
        <v>4120</v>
      </c>
      <c r="AA1118" s="263" t="s">
        <v>4120</v>
      </c>
    </row>
    <row r="1119" spans="1:27" x14ac:dyDescent="0.3">
      <c r="A1119" s="263">
        <v>525011</v>
      </c>
      <c r="B1119" s="268" t="s">
        <v>918</v>
      </c>
      <c r="C1119" s="263" t="s">
        <v>4120</v>
      </c>
      <c r="D1119" s="263" t="s">
        <v>4120</v>
      </c>
      <c r="E1119" s="263" t="s">
        <v>4120</v>
      </c>
      <c r="F1119" s="263" t="s">
        <v>4120</v>
      </c>
      <c r="G1119" s="263" t="s">
        <v>4120</v>
      </c>
      <c r="H1119" s="263" t="s">
        <v>4120</v>
      </c>
      <c r="I1119" s="263" t="s">
        <v>4120</v>
      </c>
      <c r="J1119" s="263" t="s">
        <v>4120</v>
      </c>
      <c r="K1119" s="263" t="s">
        <v>4120</v>
      </c>
      <c r="L1119" s="263" t="s">
        <v>4120</v>
      </c>
      <c r="M1119" s="263" t="s">
        <v>4120</v>
      </c>
      <c r="N1119" s="263" t="s">
        <v>4120</v>
      </c>
      <c r="O1119" s="263" t="s">
        <v>4120</v>
      </c>
      <c r="P1119" s="263" t="s">
        <v>4120</v>
      </c>
      <c r="Q1119" s="263" t="s">
        <v>4120</v>
      </c>
      <c r="R1119" s="263" t="s">
        <v>4120</v>
      </c>
      <c r="S1119" s="263" t="s">
        <v>4120</v>
      </c>
      <c r="T1119" s="263" t="s">
        <v>4120</v>
      </c>
      <c r="U1119" s="263" t="s">
        <v>4120</v>
      </c>
      <c r="V1119" s="263" t="s">
        <v>4120</v>
      </c>
      <c r="W1119" s="263" t="s">
        <v>4120</v>
      </c>
      <c r="X1119" s="263" t="s">
        <v>4120</v>
      </c>
      <c r="Y1119" s="263" t="s">
        <v>4120</v>
      </c>
      <c r="Z1119" s="263" t="s">
        <v>4120</v>
      </c>
      <c r="AA1119" s="263" t="s">
        <v>4120</v>
      </c>
    </row>
    <row r="1120" spans="1:27" x14ac:dyDescent="0.3">
      <c r="A1120" s="263">
        <v>525023</v>
      </c>
      <c r="B1120" s="268" t="s">
        <v>918</v>
      </c>
      <c r="C1120" s="263" t="s">
        <v>4120</v>
      </c>
      <c r="D1120" s="263" t="s">
        <v>4120</v>
      </c>
      <c r="E1120" s="263" t="s">
        <v>4120</v>
      </c>
      <c r="F1120" s="263" t="s">
        <v>4120</v>
      </c>
      <c r="G1120" s="263" t="s">
        <v>4120</v>
      </c>
      <c r="H1120" s="263" t="s">
        <v>4120</v>
      </c>
      <c r="I1120" s="263" t="s">
        <v>4120</v>
      </c>
      <c r="J1120" s="263" t="s">
        <v>4120</v>
      </c>
      <c r="K1120" s="263" t="s">
        <v>4120</v>
      </c>
      <c r="L1120" s="263" t="s">
        <v>4120</v>
      </c>
      <c r="M1120" s="263" t="s">
        <v>4120</v>
      </c>
      <c r="N1120" s="263" t="s">
        <v>4120</v>
      </c>
      <c r="O1120" s="263" t="s">
        <v>4120</v>
      </c>
      <c r="P1120" s="263" t="s">
        <v>4120</v>
      </c>
      <c r="Q1120" s="263" t="s">
        <v>4120</v>
      </c>
      <c r="R1120" s="263" t="s">
        <v>4120</v>
      </c>
      <c r="S1120" s="263" t="s">
        <v>4120</v>
      </c>
      <c r="T1120" s="263" t="s">
        <v>4120</v>
      </c>
      <c r="U1120" s="263" t="s">
        <v>4120</v>
      </c>
      <c r="V1120" s="263" t="s">
        <v>4120</v>
      </c>
      <c r="W1120" s="263" t="s">
        <v>4120</v>
      </c>
      <c r="X1120" s="263" t="s">
        <v>4120</v>
      </c>
      <c r="Y1120" s="263" t="s">
        <v>4120</v>
      </c>
      <c r="Z1120" s="263" t="s">
        <v>4120</v>
      </c>
      <c r="AA1120" s="263" t="s">
        <v>4120</v>
      </c>
    </row>
    <row r="1121" spans="1:27" x14ac:dyDescent="0.3">
      <c r="A1121" s="263">
        <v>525025</v>
      </c>
      <c r="B1121" s="268" t="s">
        <v>918</v>
      </c>
      <c r="C1121" s="263" t="s">
        <v>4120</v>
      </c>
      <c r="D1121" s="263" t="s">
        <v>4120</v>
      </c>
      <c r="E1121" s="263" t="s">
        <v>4120</v>
      </c>
      <c r="F1121" s="263" t="s">
        <v>4120</v>
      </c>
      <c r="G1121" s="263" t="s">
        <v>4120</v>
      </c>
      <c r="H1121" s="263" t="s">
        <v>4120</v>
      </c>
      <c r="I1121" s="263" t="s">
        <v>4120</v>
      </c>
      <c r="J1121" s="263" t="s">
        <v>4120</v>
      </c>
      <c r="K1121" s="263" t="s">
        <v>4120</v>
      </c>
      <c r="L1121" s="263" t="s">
        <v>4120</v>
      </c>
      <c r="M1121" s="263" t="s">
        <v>4120</v>
      </c>
      <c r="N1121" s="263" t="s">
        <v>4120</v>
      </c>
      <c r="O1121" s="263" t="s">
        <v>4120</v>
      </c>
      <c r="P1121" s="263" t="s">
        <v>4120</v>
      </c>
      <c r="Q1121" s="263" t="s">
        <v>4120</v>
      </c>
      <c r="R1121" s="263" t="s">
        <v>4120</v>
      </c>
      <c r="S1121" s="263" t="s">
        <v>4120</v>
      </c>
      <c r="T1121" s="263" t="s">
        <v>4120</v>
      </c>
      <c r="U1121" s="263" t="s">
        <v>4120</v>
      </c>
      <c r="V1121" s="263" t="s">
        <v>4120</v>
      </c>
      <c r="W1121" s="263" t="s">
        <v>4120</v>
      </c>
      <c r="X1121" s="263" t="s">
        <v>4120</v>
      </c>
      <c r="Y1121" s="263" t="s">
        <v>4120</v>
      </c>
      <c r="Z1121" s="263" t="s">
        <v>4120</v>
      </c>
      <c r="AA1121" s="263" t="s">
        <v>4120</v>
      </c>
    </row>
    <row r="1122" spans="1:27" x14ac:dyDescent="0.3">
      <c r="A1122" s="263">
        <v>525027</v>
      </c>
      <c r="B1122" s="268" t="s">
        <v>918</v>
      </c>
      <c r="C1122" s="263" t="s">
        <v>4120</v>
      </c>
      <c r="D1122" s="263" t="s">
        <v>4120</v>
      </c>
      <c r="E1122" s="263" t="s">
        <v>4120</v>
      </c>
      <c r="F1122" s="263" t="s">
        <v>4120</v>
      </c>
      <c r="G1122" s="263" t="s">
        <v>4120</v>
      </c>
      <c r="H1122" s="263" t="s">
        <v>4120</v>
      </c>
      <c r="I1122" s="263" t="s">
        <v>4120</v>
      </c>
      <c r="J1122" s="263" t="s">
        <v>4120</v>
      </c>
      <c r="K1122" s="263" t="s">
        <v>4120</v>
      </c>
      <c r="L1122" s="263" t="s">
        <v>4120</v>
      </c>
      <c r="M1122" s="263" t="s">
        <v>4120</v>
      </c>
      <c r="N1122" s="263" t="s">
        <v>4120</v>
      </c>
      <c r="O1122" s="263" t="s">
        <v>4120</v>
      </c>
      <c r="P1122" s="263" t="s">
        <v>4120</v>
      </c>
      <c r="Q1122" s="263" t="s">
        <v>4120</v>
      </c>
      <c r="R1122" s="263" t="s">
        <v>4120</v>
      </c>
      <c r="S1122" s="263" t="s">
        <v>4120</v>
      </c>
      <c r="T1122" s="263" t="s">
        <v>4120</v>
      </c>
      <c r="U1122" s="263" t="s">
        <v>4120</v>
      </c>
      <c r="V1122" s="263" t="s">
        <v>4120</v>
      </c>
      <c r="W1122" s="263" t="s">
        <v>4120</v>
      </c>
      <c r="X1122" s="263" t="s">
        <v>4120</v>
      </c>
      <c r="Y1122" s="263" t="s">
        <v>4120</v>
      </c>
      <c r="Z1122" s="263" t="s">
        <v>4120</v>
      </c>
      <c r="AA1122" s="263" t="s">
        <v>4120</v>
      </c>
    </row>
    <row r="1123" spans="1:27" x14ac:dyDescent="0.3">
      <c r="A1123" s="263">
        <v>525028</v>
      </c>
      <c r="B1123" s="268" t="s">
        <v>918</v>
      </c>
      <c r="C1123" s="263" t="s">
        <v>4120</v>
      </c>
      <c r="D1123" s="263" t="s">
        <v>4120</v>
      </c>
      <c r="E1123" s="263" t="s">
        <v>4120</v>
      </c>
      <c r="F1123" s="263" t="s">
        <v>4120</v>
      </c>
      <c r="G1123" s="263" t="s">
        <v>4120</v>
      </c>
      <c r="H1123" s="263" t="s">
        <v>4120</v>
      </c>
      <c r="I1123" s="263" t="s">
        <v>4120</v>
      </c>
      <c r="J1123" s="263" t="s">
        <v>4120</v>
      </c>
      <c r="K1123" s="263" t="s">
        <v>4120</v>
      </c>
      <c r="L1123" s="263" t="s">
        <v>4120</v>
      </c>
      <c r="M1123" s="263" t="s">
        <v>4120</v>
      </c>
      <c r="N1123" s="263" t="s">
        <v>4120</v>
      </c>
      <c r="O1123" s="263" t="s">
        <v>4120</v>
      </c>
      <c r="P1123" s="263" t="s">
        <v>4120</v>
      </c>
      <c r="Q1123" s="263" t="s">
        <v>4120</v>
      </c>
      <c r="R1123" s="263" t="s">
        <v>4120</v>
      </c>
      <c r="S1123" s="263" t="s">
        <v>4120</v>
      </c>
      <c r="T1123" s="263" t="s">
        <v>4120</v>
      </c>
      <c r="U1123" s="263" t="s">
        <v>4120</v>
      </c>
      <c r="V1123" s="263" t="s">
        <v>4120</v>
      </c>
      <c r="W1123" s="263" t="s">
        <v>4120</v>
      </c>
      <c r="X1123" s="263" t="s">
        <v>4120</v>
      </c>
      <c r="Y1123" s="263" t="s">
        <v>4120</v>
      </c>
      <c r="Z1123" s="263" t="s">
        <v>4120</v>
      </c>
      <c r="AA1123" s="263" t="s">
        <v>4120</v>
      </c>
    </row>
    <row r="1124" spans="1:27" x14ac:dyDescent="0.3">
      <c r="A1124" s="263">
        <v>525029</v>
      </c>
      <c r="B1124" s="268" t="s">
        <v>918</v>
      </c>
      <c r="C1124" s="263" t="s">
        <v>4120</v>
      </c>
      <c r="D1124" s="263" t="s">
        <v>4120</v>
      </c>
      <c r="E1124" s="263" t="s">
        <v>4120</v>
      </c>
      <c r="F1124" s="263" t="s">
        <v>4120</v>
      </c>
      <c r="G1124" s="263" t="s">
        <v>4120</v>
      </c>
      <c r="H1124" s="263" t="s">
        <v>4120</v>
      </c>
      <c r="I1124" s="263" t="s">
        <v>4120</v>
      </c>
      <c r="J1124" s="263" t="s">
        <v>4120</v>
      </c>
      <c r="K1124" s="263" t="s">
        <v>4120</v>
      </c>
      <c r="L1124" s="263" t="s">
        <v>4120</v>
      </c>
      <c r="M1124" s="263" t="s">
        <v>4120</v>
      </c>
      <c r="N1124" s="263" t="s">
        <v>4120</v>
      </c>
      <c r="O1124" s="263" t="s">
        <v>4120</v>
      </c>
      <c r="P1124" s="263" t="s">
        <v>4120</v>
      </c>
      <c r="Q1124" s="263" t="s">
        <v>4120</v>
      </c>
      <c r="R1124" s="263" t="s">
        <v>4120</v>
      </c>
      <c r="S1124" s="263" t="s">
        <v>4120</v>
      </c>
      <c r="T1124" s="263" t="s">
        <v>4120</v>
      </c>
      <c r="U1124" s="263" t="s">
        <v>4120</v>
      </c>
      <c r="V1124" s="263" t="s">
        <v>4120</v>
      </c>
      <c r="W1124" s="263" t="s">
        <v>4120</v>
      </c>
      <c r="X1124" s="263" t="s">
        <v>4120</v>
      </c>
      <c r="Y1124" s="263" t="s">
        <v>4120</v>
      </c>
      <c r="Z1124" s="263" t="s">
        <v>4120</v>
      </c>
      <c r="AA1124" s="263" t="s">
        <v>4120</v>
      </c>
    </row>
    <row r="1125" spans="1:27" x14ac:dyDescent="0.3">
      <c r="A1125" s="263">
        <v>525039</v>
      </c>
      <c r="B1125" s="268" t="s">
        <v>918</v>
      </c>
      <c r="C1125" s="263" t="s">
        <v>4120</v>
      </c>
      <c r="D1125" s="263" t="s">
        <v>4120</v>
      </c>
      <c r="E1125" s="263" t="s">
        <v>4120</v>
      </c>
      <c r="F1125" s="263" t="s">
        <v>4120</v>
      </c>
      <c r="G1125" s="263" t="s">
        <v>4120</v>
      </c>
      <c r="H1125" s="263" t="s">
        <v>4120</v>
      </c>
      <c r="I1125" s="263" t="s">
        <v>4120</v>
      </c>
      <c r="J1125" s="263" t="s">
        <v>4120</v>
      </c>
      <c r="K1125" s="263" t="s">
        <v>4120</v>
      </c>
      <c r="L1125" s="263" t="s">
        <v>4120</v>
      </c>
      <c r="M1125" s="263" t="s">
        <v>4120</v>
      </c>
      <c r="N1125" s="263" t="s">
        <v>4120</v>
      </c>
      <c r="O1125" s="263" t="s">
        <v>4120</v>
      </c>
      <c r="P1125" s="263" t="s">
        <v>4120</v>
      </c>
      <c r="Q1125" s="263" t="s">
        <v>4120</v>
      </c>
      <c r="R1125" s="263" t="s">
        <v>4120</v>
      </c>
      <c r="S1125" s="263" t="s">
        <v>4120</v>
      </c>
      <c r="T1125" s="263" t="s">
        <v>4120</v>
      </c>
      <c r="U1125" s="263" t="s">
        <v>4120</v>
      </c>
      <c r="V1125" s="263" t="s">
        <v>4120</v>
      </c>
      <c r="W1125" s="263" t="s">
        <v>4120</v>
      </c>
      <c r="X1125" s="263" t="s">
        <v>4120</v>
      </c>
      <c r="Y1125" s="263" t="s">
        <v>4120</v>
      </c>
      <c r="Z1125" s="263" t="s">
        <v>4120</v>
      </c>
      <c r="AA1125" s="263" t="s">
        <v>4120</v>
      </c>
    </row>
    <row r="1126" spans="1:27" x14ac:dyDescent="0.3">
      <c r="A1126" s="263">
        <v>525049</v>
      </c>
      <c r="B1126" s="268" t="s">
        <v>918</v>
      </c>
      <c r="C1126" s="263" t="s">
        <v>4120</v>
      </c>
      <c r="D1126" s="263" t="s">
        <v>4120</v>
      </c>
      <c r="E1126" s="263" t="s">
        <v>4120</v>
      </c>
      <c r="F1126" s="263" t="s">
        <v>4120</v>
      </c>
      <c r="G1126" s="263" t="s">
        <v>4120</v>
      </c>
      <c r="H1126" s="263" t="s">
        <v>4120</v>
      </c>
      <c r="I1126" s="263" t="s">
        <v>4120</v>
      </c>
      <c r="J1126" s="263" t="s">
        <v>4120</v>
      </c>
      <c r="K1126" s="263" t="s">
        <v>4120</v>
      </c>
      <c r="L1126" s="263" t="s">
        <v>4120</v>
      </c>
      <c r="M1126" s="263" t="s">
        <v>4120</v>
      </c>
      <c r="N1126" s="263" t="s">
        <v>4120</v>
      </c>
      <c r="O1126" s="263" t="s">
        <v>4120</v>
      </c>
      <c r="P1126" s="263" t="s">
        <v>4120</v>
      </c>
      <c r="Q1126" s="263" t="s">
        <v>4120</v>
      </c>
      <c r="R1126" s="263" t="s">
        <v>4120</v>
      </c>
      <c r="S1126" s="263" t="s">
        <v>4120</v>
      </c>
      <c r="T1126" s="263" t="s">
        <v>4120</v>
      </c>
      <c r="U1126" s="263" t="s">
        <v>4120</v>
      </c>
      <c r="V1126" s="263" t="s">
        <v>4120</v>
      </c>
      <c r="W1126" s="263" t="s">
        <v>4120</v>
      </c>
      <c r="X1126" s="263" t="s">
        <v>4120</v>
      </c>
      <c r="Y1126" s="263" t="s">
        <v>4120</v>
      </c>
      <c r="Z1126" s="263" t="s">
        <v>4120</v>
      </c>
      <c r="AA1126" s="263" t="s">
        <v>4120</v>
      </c>
    </row>
    <row r="1127" spans="1:27" x14ac:dyDescent="0.3">
      <c r="A1127" s="263">
        <v>525057</v>
      </c>
      <c r="B1127" s="268" t="s">
        <v>918</v>
      </c>
      <c r="C1127" s="263" t="s">
        <v>4120</v>
      </c>
      <c r="D1127" s="263" t="s">
        <v>4120</v>
      </c>
      <c r="E1127" s="263" t="s">
        <v>4120</v>
      </c>
      <c r="F1127" s="263" t="s">
        <v>4120</v>
      </c>
      <c r="G1127" s="263" t="s">
        <v>4120</v>
      </c>
      <c r="H1127" s="263" t="s">
        <v>4120</v>
      </c>
      <c r="I1127" s="263" t="s">
        <v>4120</v>
      </c>
      <c r="J1127" s="263" t="s">
        <v>4120</v>
      </c>
      <c r="K1127" s="263" t="s">
        <v>4120</v>
      </c>
      <c r="L1127" s="263" t="s">
        <v>4120</v>
      </c>
      <c r="M1127" s="263" t="s">
        <v>4120</v>
      </c>
      <c r="N1127" s="263" t="s">
        <v>4120</v>
      </c>
      <c r="O1127" s="263" t="s">
        <v>4120</v>
      </c>
      <c r="P1127" s="263" t="s">
        <v>4120</v>
      </c>
      <c r="Q1127" s="263" t="s">
        <v>4120</v>
      </c>
      <c r="R1127" s="263" t="s">
        <v>4120</v>
      </c>
      <c r="S1127" s="263" t="s">
        <v>4120</v>
      </c>
      <c r="T1127" s="263" t="s">
        <v>4120</v>
      </c>
      <c r="U1127" s="263" t="s">
        <v>4120</v>
      </c>
      <c r="V1127" s="263" t="s">
        <v>4120</v>
      </c>
      <c r="W1127" s="263" t="s">
        <v>4120</v>
      </c>
      <c r="X1127" s="263" t="s">
        <v>4120</v>
      </c>
      <c r="Y1127" s="263" t="s">
        <v>4120</v>
      </c>
      <c r="Z1127" s="263" t="s">
        <v>4120</v>
      </c>
      <c r="AA1127" s="263" t="s">
        <v>4120</v>
      </c>
    </row>
    <row r="1128" spans="1:27" x14ac:dyDescent="0.3">
      <c r="A1128" s="263">
        <v>525060</v>
      </c>
      <c r="B1128" s="268" t="s">
        <v>918</v>
      </c>
      <c r="C1128" s="263" t="s">
        <v>4120</v>
      </c>
      <c r="D1128" s="263" t="s">
        <v>4120</v>
      </c>
      <c r="E1128" s="263" t="s">
        <v>4120</v>
      </c>
      <c r="F1128" s="263" t="s">
        <v>4120</v>
      </c>
      <c r="G1128" s="263" t="s">
        <v>4120</v>
      </c>
      <c r="H1128" s="263" t="s">
        <v>4120</v>
      </c>
      <c r="I1128" s="263" t="s">
        <v>4120</v>
      </c>
      <c r="J1128" s="263" t="s">
        <v>4120</v>
      </c>
      <c r="K1128" s="263" t="s">
        <v>4120</v>
      </c>
      <c r="L1128" s="263" t="s">
        <v>4120</v>
      </c>
      <c r="M1128" s="263" t="s">
        <v>4120</v>
      </c>
      <c r="N1128" s="263" t="s">
        <v>4120</v>
      </c>
      <c r="O1128" s="263" t="s">
        <v>4120</v>
      </c>
      <c r="P1128" s="263" t="s">
        <v>4120</v>
      </c>
      <c r="Q1128" s="263" t="s">
        <v>4120</v>
      </c>
      <c r="R1128" s="263" t="s">
        <v>4120</v>
      </c>
      <c r="S1128" s="263" t="s">
        <v>4120</v>
      </c>
      <c r="T1128" s="263" t="s">
        <v>4120</v>
      </c>
      <c r="U1128" s="263" t="s">
        <v>4120</v>
      </c>
      <c r="V1128" s="263" t="s">
        <v>4120</v>
      </c>
      <c r="W1128" s="263" t="s">
        <v>4120</v>
      </c>
      <c r="X1128" s="263" t="s">
        <v>4120</v>
      </c>
      <c r="Y1128" s="263" t="s">
        <v>4120</v>
      </c>
      <c r="Z1128" s="263" t="s">
        <v>4120</v>
      </c>
      <c r="AA1128" s="263" t="s">
        <v>4120</v>
      </c>
    </row>
    <row r="1129" spans="1:27" x14ac:dyDescent="0.3">
      <c r="A1129" s="263">
        <v>525061</v>
      </c>
      <c r="B1129" s="268" t="s">
        <v>918</v>
      </c>
      <c r="C1129" s="263" t="s">
        <v>4120</v>
      </c>
      <c r="D1129" s="263" t="s">
        <v>4120</v>
      </c>
      <c r="E1129" s="263" t="s">
        <v>4120</v>
      </c>
      <c r="F1129" s="263" t="s">
        <v>4120</v>
      </c>
      <c r="G1129" s="263" t="s">
        <v>4120</v>
      </c>
      <c r="H1129" s="263" t="s">
        <v>4120</v>
      </c>
      <c r="I1129" s="263" t="s">
        <v>4120</v>
      </c>
      <c r="J1129" s="263" t="s">
        <v>4120</v>
      </c>
      <c r="K1129" s="263" t="s">
        <v>4120</v>
      </c>
      <c r="L1129" s="263" t="s">
        <v>4120</v>
      </c>
      <c r="M1129" s="263" t="s">
        <v>4120</v>
      </c>
      <c r="N1129" s="263" t="s">
        <v>4120</v>
      </c>
      <c r="O1129" s="263" t="s">
        <v>4120</v>
      </c>
      <c r="P1129" s="263" t="s">
        <v>4120</v>
      </c>
      <c r="Q1129" s="263" t="s">
        <v>4120</v>
      </c>
      <c r="R1129" s="263" t="s">
        <v>4120</v>
      </c>
      <c r="S1129" s="263" t="s">
        <v>4120</v>
      </c>
      <c r="T1129" s="263" t="s">
        <v>4120</v>
      </c>
      <c r="U1129" s="263" t="s">
        <v>4120</v>
      </c>
      <c r="V1129" s="263" t="s">
        <v>4120</v>
      </c>
      <c r="W1129" s="263" t="s">
        <v>4120</v>
      </c>
      <c r="X1129" s="263" t="s">
        <v>4120</v>
      </c>
      <c r="Y1129" s="263" t="s">
        <v>4120</v>
      </c>
      <c r="Z1129" s="263" t="s">
        <v>4120</v>
      </c>
      <c r="AA1129" s="263" t="s">
        <v>4120</v>
      </c>
    </row>
    <row r="1130" spans="1:27" x14ac:dyDescent="0.3">
      <c r="A1130" s="263">
        <v>525063</v>
      </c>
      <c r="B1130" s="268" t="s">
        <v>918</v>
      </c>
      <c r="C1130" s="263" t="s">
        <v>4120</v>
      </c>
      <c r="D1130" s="263" t="s">
        <v>4120</v>
      </c>
      <c r="E1130" s="263" t="s">
        <v>4120</v>
      </c>
      <c r="F1130" s="263" t="s">
        <v>4120</v>
      </c>
      <c r="G1130" s="263" t="s">
        <v>4120</v>
      </c>
      <c r="H1130" s="263" t="s">
        <v>4120</v>
      </c>
      <c r="I1130" s="263" t="s">
        <v>4120</v>
      </c>
      <c r="J1130" s="263" t="s">
        <v>4120</v>
      </c>
      <c r="K1130" s="263" t="s">
        <v>4120</v>
      </c>
      <c r="L1130" s="263" t="s">
        <v>4120</v>
      </c>
      <c r="M1130" s="263" t="s">
        <v>4120</v>
      </c>
      <c r="N1130" s="263" t="s">
        <v>4120</v>
      </c>
      <c r="O1130" s="263" t="s">
        <v>4120</v>
      </c>
      <c r="P1130" s="263" t="s">
        <v>4120</v>
      </c>
      <c r="Q1130" s="263" t="s">
        <v>4120</v>
      </c>
      <c r="R1130" s="263" t="s">
        <v>4120</v>
      </c>
      <c r="S1130" s="263" t="s">
        <v>4120</v>
      </c>
      <c r="T1130" s="263" t="s">
        <v>4120</v>
      </c>
      <c r="U1130" s="263" t="s">
        <v>4120</v>
      </c>
      <c r="V1130" s="263" t="s">
        <v>4120</v>
      </c>
      <c r="W1130" s="263" t="s">
        <v>4120</v>
      </c>
      <c r="X1130" s="263" t="s">
        <v>4120</v>
      </c>
      <c r="Y1130" s="263" t="s">
        <v>4120</v>
      </c>
      <c r="Z1130" s="263" t="s">
        <v>4120</v>
      </c>
      <c r="AA1130" s="263" t="s">
        <v>4120</v>
      </c>
    </row>
    <row r="1131" spans="1:27" x14ac:dyDescent="0.3">
      <c r="A1131" s="263">
        <v>525064</v>
      </c>
      <c r="B1131" s="268" t="s">
        <v>918</v>
      </c>
      <c r="C1131" s="263" t="s">
        <v>4120</v>
      </c>
      <c r="D1131" s="263" t="s">
        <v>4120</v>
      </c>
      <c r="E1131" s="263" t="s">
        <v>4120</v>
      </c>
      <c r="F1131" s="263" t="s">
        <v>4120</v>
      </c>
      <c r="G1131" s="263" t="s">
        <v>4120</v>
      </c>
      <c r="H1131" s="263" t="s">
        <v>4120</v>
      </c>
      <c r="I1131" s="263" t="s">
        <v>4120</v>
      </c>
      <c r="J1131" s="263" t="s">
        <v>4120</v>
      </c>
      <c r="K1131" s="263" t="s">
        <v>4120</v>
      </c>
      <c r="L1131" s="263" t="s">
        <v>4120</v>
      </c>
      <c r="M1131" s="263" t="s">
        <v>4120</v>
      </c>
      <c r="N1131" s="263" t="s">
        <v>4120</v>
      </c>
      <c r="O1131" s="263" t="s">
        <v>4120</v>
      </c>
      <c r="P1131" s="263" t="s">
        <v>4120</v>
      </c>
      <c r="Q1131" s="263" t="s">
        <v>4120</v>
      </c>
      <c r="R1131" s="263" t="s">
        <v>4120</v>
      </c>
      <c r="S1131" s="263" t="s">
        <v>4120</v>
      </c>
      <c r="T1131" s="263" t="s">
        <v>4120</v>
      </c>
      <c r="U1131" s="263" t="s">
        <v>4120</v>
      </c>
      <c r="V1131" s="263" t="s">
        <v>4120</v>
      </c>
      <c r="W1131" s="263" t="s">
        <v>4120</v>
      </c>
      <c r="X1131" s="263" t="s">
        <v>4120</v>
      </c>
      <c r="Y1131" s="263" t="s">
        <v>4120</v>
      </c>
      <c r="Z1131" s="263" t="s">
        <v>4120</v>
      </c>
      <c r="AA1131" s="263" t="s">
        <v>4120</v>
      </c>
    </row>
    <row r="1132" spans="1:27" x14ac:dyDescent="0.3">
      <c r="A1132" s="263">
        <v>525069</v>
      </c>
      <c r="B1132" s="268" t="s">
        <v>918</v>
      </c>
      <c r="C1132" s="263" t="s">
        <v>4120</v>
      </c>
      <c r="D1132" s="263" t="s">
        <v>4120</v>
      </c>
      <c r="E1132" s="263" t="s">
        <v>4120</v>
      </c>
      <c r="F1132" s="263" t="s">
        <v>4120</v>
      </c>
      <c r="G1132" s="263" t="s">
        <v>4120</v>
      </c>
      <c r="H1132" s="263" t="s">
        <v>4120</v>
      </c>
      <c r="I1132" s="263" t="s">
        <v>4120</v>
      </c>
      <c r="J1132" s="263" t="s">
        <v>4120</v>
      </c>
      <c r="K1132" s="263" t="s">
        <v>4120</v>
      </c>
      <c r="L1132" s="263" t="s">
        <v>4120</v>
      </c>
      <c r="M1132" s="263" t="s">
        <v>4120</v>
      </c>
      <c r="N1132" s="263" t="s">
        <v>4120</v>
      </c>
      <c r="O1132" s="263" t="s">
        <v>4120</v>
      </c>
      <c r="P1132" s="263" t="s">
        <v>4120</v>
      </c>
      <c r="Q1132" s="263" t="s">
        <v>4120</v>
      </c>
      <c r="R1132" s="263" t="s">
        <v>4120</v>
      </c>
      <c r="S1132" s="263" t="s">
        <v>4120</v>
      </c>
      <c r="T1132" s="263" t="s">
        <v>4120</v>
      </c>
      <c r="U1132" s="263" t="s">
        <v>4120</v>
      </c>
      <c r="V1132" s="263" t="s">
        <v>4120</v>
      </c>
      <c r="W1132" s="263" t="s">
        <v>4120</v>
      </c>
      <c r="X1132" s="263" t="s">
        <v>4120</v>
      </c>
      <c r="Y1132" s="263" t="s">
        <v>4120</v>
      </c>
      <c r="Z1132" s="263" t="s">
        <v>4120</v>
      </c>
      <c r="AA1132" s="263" t="s">
        <v>4120</v>
      </c>
    </row>
    <row r="1133" spans="1:27" x14ac:dyDescent="0.3">
      <c r="A1133" s="263">
        <v>525070</v>
      </c>
      <c r="B1133" s="268" t="s">
        <v>918</v>
      </c>
      <c r="C1133" s="263" t="s">
        <v>4120</v>
      </c>
      <c r="D1133" s="263" t="s">
        <v>4120</v>
      </c>
      <c r="E1133" s="263" t="s">
        <v>4120</v>
      </c>
      <c r="F1133" s="263" t="s">
        <v>4120</v>
      </c>
      <c r="G1133" s="263" t="s">
        <v>4120</v>
      </c>
      <c r="H1133" s="263" t="s">
        <v>4120</v>
      </c>
      <c r="I1133" s="263" t="s">
        <v>4120</v>
      </c>
      <c r="J1133" s="263" t="s">
        <v>4120</v>
      </c>
      <c r="K1133" s="263" t="s">
        <v>4120</v>
      </c>
      <c r="L1133" s="263" t="s">
        <v>4120</v>
      </c>
      <c r="M1133" s="263" t="s">
        <v>4120</v>
      </c>
      <c r="N1133" s="263" t="s">
        <v>4120</v>
      </c>
      <c r="O1133" s="263" t="s">
        <v>4120</v>
      </c>
      <c r="P1133" s="263" t="s">
        <v>4120</v>
      </c>
      <c r="Q1133" s="263" t="s">
        <v>4120</v>
      </c>
      <c r="R1133" s="263" t="s">
        <v>4120</v>
      </c>
      <c r="S1133" s="263" t="s">
        <v>4120</v>
      </c>
      <c r="T1133" s="263" t="s">
        <v>4120</v>
      </c>
      <c r="U1133" s="263" t="s">
        <v>4120</v>
      </c>
      <c r="V1133" s="263" t="s">
        <v>4120</v>
      </c>
      <c r="W1133" s="263" t="s">
        <v>4120</v>
      </c>
      <c r="X1133" s="263" t="s">
        <v>4120</v>
      </c>
      <c r="Y1133" s="263" t="s">
        <v>4120</v>
      </c>
      <c r="Z1133" s="263" t="s">
        <v>4120</v>
      </c>
      <c r="AA1133" s="263" t="s">
        <v>4120</v>
      </c>
    </row>
    <row r="1134" spans="1:27" x14ac:dyDescent="0.3">
      <c r="A1134" s="263">
        <v>525071</v>
      </c>
      <c r="B1134" s="268" t="s">
        <v>918</v>
      </c>
      <c r="C1134" s="263" t="s">
        <v>4120</v>
      </c>
      <c r="D1134" s="263" t="s">
        <v>4120</v>
      </c>
      <c r="E1134" s="263" t="s">
        <v>4120</v>
      </c>
      <c r="F1134" s="263" t="s">
        <v>4120</v>
      </c>
      <c r="G1134" s="263" t="s">
        <v>4120</v>
      </c>
      <c r="H1134" s="263" t="s">
        <v>4120</v>
      </c>
      <c r="I1134" s="263" t="s">
        <v>4120</v>
      </c>
      <c r="J1134" s="263" t="s">
        <v>4120</v>
      </c>
      <c r="K1134" s="263" t="s">
        <v>4120</v>
      </c>
      <c r="L1134" s="263" t="s">
        <v>4120</v>
      </c>
      <c r="M1134" s="263" t="s">
        <v>4120</v>
      </c>
      <c r="N1134" s="263" t="s">
        <v>4120</v>
      </c>
      <c r="O1134" s="263" t="s">
        <v>4120</v>
      </c>
      <c r="P1134" s="263" t="s">
        <v>4120</v>
      </c>
      <c r="Q1134" s="263" t="s">
        <v>4120</v>
      </c>
      <c r="R1134" s="263" t="s">
        <v>4120</v>
      </c>
      <c r="S1134" s="263" t="s">
        <v>4120</v>
      </c>
      <c r="T1134" s="263" t="s">
        <v>4120</v>
      </c>
      <c r="U1134" s="263" t="s">
        <v>4120</v>
      </c>
      <c r="V1134" s="263" t="s">
        <v>4120</v>
      </c>
      <c r="W1134" s="263" t="s">
        <v>4120</v>
      </c>
      <c r="X1134" s="263" t="s">
        <v>4120</v>
      </c>
      <c r="Y1134" s="263" t="s">
        <v>4120</v>
      </c>
      <c r="Z1134" s="263" t="s">
        <v>4120</v>
      </c>
      <c r="AA1134" s="263" t="s">
        <v>4120</v>
      </c>
    </row>
    <row r="1135" spans="1:27" x14ac:dyDescent="0.3">
      <c r="A1135" s="263">
        <v>525081</v>
      </c>
      <c r="B1135" s="268" t="s">
        <v>918</v>
      </c>
      <c r="C1135" s="263" t="s">
        <v>4120</v>
      </c>
      <c r="D1135" s="263" t="s">
        <v>4120</v>
      </c>
      <c r="E1135" s="263" t="s">
        <v>4120</v>
      </c>
      <c r="F1135" s="263" t="s">
        <v>4120</v>
      </c>
      <c r="G1135" s="263" t="s">
        <v>4120</v>
      </c>
      <c r="H1135" s="263" t="s">
        <v>4120</v>
      </c>
      <c r="I1135" s="263" t="s">
        <v>4120</v>
      </c>
      <c r="J1135" s="263" t="s">
        <v>4120</v>
      </c>
      <c r="K1135" s="263" t="s">
        <v>4120</v>
      </c>
      <c r="L1135" s="263" t="s">
        <v>4120</v>
      </c>
      <c r="M1135" s="263" t="s">
        <v>4120</v>
      </c>
      <c r="N1135" s="263" t="s">
        <v>4120</v>
      </c>
      <c r="O1135" s="263" t="s">
        <v>4120</v>
      </c>
      <c r="P1135" s="263" t="s">
        <v>4120</v>
      </c>
      <c r="Q1135" s="263" t="s">
        <v>4120</v>
      </c>
      <c r="R1135" s="263" t="s">
        <v>4120</v>
      </c>
      <c r="S1135" s="263" t="s">
        <v>4120</v>
      </c>
      <c r="T1135" s="263" t="s">
        <v>4120</v>
      </c>
      <c r="U1135" s="263" t="s">
        <v>4120</v>
      </c>
      <c r="V1135" s="263" t="s">
        <v>4120</v>
      </c>
      <c r="W1135" s="263" t="s">
        <v>4120</v>
      </c>
      <c r="X1135" s="263" t="s">
        <v>4120</v>
      </c>
      <c r="Y1135" s="263" t="s">
        <v>4120</v>
      </c>
      <c r="Z1135" s="263" t="s">
        <v>4120</v>
      </c>
      <c r="AA1135" s="263" t="s">
        <v>4120</v>
      </c>
    </row>
    <row r="1136" spans="1:27" x14ac:dyDescent="0.3">
      <c r="A1136" s="263">
        <v>525083</v>
      </c>
      <c r="B1136" s="268" t="s">
        <v>918</v>
      </c>
      <c r="C1136" s="263" t="s">
        <v>4120</v>
      </c>
      <c r="D1136" s="263" t="s">
        <v>4120</v>
      </c>
      <c r="E1136" s="263" t="s">
        <v>4120</v>
      </c>
      <c r="F1136" s="263" t="s">
        <v>4120</v>
      </c>
      <c r="G1136" s="263" t="s">
        <v>4120</v>
      </c>
      <c r="H1136" s="263" t="s">
        <v>4120</v>
      </c>
      <c r="I1136" s="263" t="s">
        <v>4120</v>
      </c>
      <c r="J1136" s="263" t="s">
        <v>4120</v>
      </c>
      <c r="K1136" s="263" t="s">
        <v>4120</v>
      </c>
      <c r="L1136" s="263" t="s">
        <v>4120</v>
      </c>
      <c r="M1136" s="263" t="s">
        <v>4120</v>
      </c>
      <c r="N1136" s="263" t="s">
        <v>4120</v>
      </c>
      <c r="O1136" s="263" t="s">
        <v>4120</v>
      </c>
      <c r="P1136" s="263" t="s">
        <v>4120</v>
      </c>
      <c r="Q1136" s="263" t="s">
        <v>4120</v>
      </c>
      <c r="R1136" s="263" t="s">
        <v>4120</v>
      </c>
      <c r="S1136" s="263" t="s">
        <v>4120</v>
      </c>
      <c r="T1136" s="263" t="s">
        <v>4120</v>
      </c>
      <c r="U1136" s="263" t="s">
        <v>4120</v>
      </c>
      <c r="V1136" s="263" t="s">
        <v>4120</v>
      </c>
      <c r="W1136" s="263" t="s">
        <v>4120</v>
      </c>
      <c r="X1136" s="263" t="s">
        <v>4120</v>
      </c>
      <c r="Y1136" s="263" t="s">
        <v>4120</v>
      </c>
      <c r="Z1136" s="263" t="s">
        <v>4120</v>
      </c>
      <c r="AA1136" s="263" t="s">
        <v>4120</v>
      </c>
    </row>
    <row r="1137" spans="1:27" x14ac:dyDescent="0.3">
      <c r="A1137" s="263">
        <v>525084</v>
      </c>
      <c r="B1137" s="268" t="s">
        <v>918</v>
      </c>
      <c r="C1137" s="263" t="s">
        <v>4120</v>
      </c>
      <c r="D1137" s="263" t="s">
        <v>4120</v>
      </c>
      <c r="E1137" s="263" t="s">
        <v>4120</v>
      </c>
      <c r="F1137" s="263" t="s">
        <v>4120</v>
      </c>
      <c r="G1137" s="263" t="s">
        <v>4120</v>
      </c>
      <c r="H1137" s="263" t="s">
        <v>4120</v>
      </c>
      <c r="I1137" s="263" t="s">
        <v>4120</v>
      </c>
      <c r="J1137" s="263" t="s">
        <v>4120</v>
      </c>
      <c r="K1137" s="263" t="s">
        <v>4120</v>
      </c>
      <c r="L1137" s="263" t="s">
        <v>4120</v>
      </c>
      <c r="M1137" s="263" t="s">
        <v>4120</v>
      </c>
      <c r="N1137" s="263" t="s">
        <v>4120</v>
      </c>
      <c r="O1137" s="263" t="s">
        <v>4120</v>
      </c>
      <c r="P1137" s="263" t="s">
        <v>4120</v>
      </c>
      <c r="Q1137" s="263" t="s">
        <v>4120</v>
      </c>
      <c r="R1137" s="263" t="s">
        <v>4120</v>
      </c>
      <c r="S1137" s="263" t="s">
        <v>4120</v>
      </c>
      <c r="T1137" s="263" t="s">
        <v>4120</v>
      </c>
      <c r="U1137" s="263" t="s">
        <v>4120</v>
      </c>
      <c r="V1137" s="263" t="s">
        <v>4120</v>
      </c>
      <c r="W1137" s="263" t="s">
        <v>4120</v>
      </c>
      <c r="X1137" s="263" t="s">
        <v>4120</v>
      </c>
      <c r="Y1137" s="263" t="s">
        <v>4120</v>
      </c>
      <c r="Z1137" s="263" t="s">
        <v>4120</v>
      </c>
      <c r="AA1137" s="263" t="s">
        <v>4120</v>
      </c>
    </row>
    <row r="1138" spans="1:27" x14ac:dyDescent="0.3">
      <c r="A1138" s="263">
        <v>525088</v>
      </c>
      <c r="B1138" s="268" t="s">
        <v>918</v>
      </c>
      <c r="C1138" s="263" t="s">
        <v>4120</v>
      </c>
      <c r="D1138" s="263" t="s">
        <v>4120</v>
      </c>
      <c r="E1138" s="263" t="s">
        <v>4120</v>
      </c>
      <c r="F1138" s="263" t="s">
        <v>4120</v>
      </c>
      <c r="G1138" s="263" t="s">
        <v>4120</v>
      </c>
      <c r="H1138" s="263" t="s">
        <v>4120</v>
      </c>
      <c r="I1138" s="263" t="s">
        <v>4120</v>
      </c>
      <c r="J1138" s="263" t="s">
        <v>4120</v>
      </c>
      <c r="K1138" s="263" t="s">
        <v>4120</v>
      </c>
      <c r="L1138" s="263" t="s">
        <v>4120</v>
      </c>
      <c r="M1138" s="263" t="s">
        <v>4120</v>
      </c>
      <c r="N1138" s="263" t="s">
        <v>4120</v>
      </c>
      <c r="O1138" s="263" t="s">
        <v>4120</v>
      </c>
      <c r="P1138" s="263" t="s">
        <v>4120</v>
      </c>
      <c r="Q1138" s="263" t="s">
        <v>4120</v>
      </c>
      <c r="R1138" s="263" t="s">
        <v>4120</v>
      </c>
      <c r="S1138" s="263" t="s">
        <v>4120</v>
      </c>
      <c r="T1138" s="263" t="s">
        <v>4120</v>
      </c>
      <c r="U1138" s="263" t="s">
        <v>4120</v>
      </c>
      <c r="V1138" s="263" t="s">
        <v>4120</v>
      </c>
      <c r="W1138" s="263" t="s">
        <v>4120</v>
      </c>
      <c r="X1138" s="263" t="s">
        <v>4120</v>
      </c>
      <c r="Y1138" s="263" t="s">
        <v>4120</v>
      </c>
      <c r="Z1138" s="263" t="s">
        <v>4120</v>
      </c>
      <c r="AA1138" s="263" t="s">
        <v>4120</v>
      </c>
    </row>
    <row r="1139" spans="1:27" x14ac:dyDescent="0.3">
      <c r="A1139" s="263">
        <v>525090</v>
      </c>
      <c r="B1139" s="268" t="s">
        <v>918</v>
      </c>
      <c r="C1139" s="263" t="s">
        <v>4120</v>
      </c>
      <c r="D1139" s="263" t="s">
        <v>4120</v>
      </c>
      <c r="E1139" s="263" t="s">
        <v>4120</v>
      </c>
      <c r="F1139" s="263" t="s">
        <v>4120</v>
      </c>
      <c r="G1139" s="263" t="s">
        <v>4120</v>
      </c>
      <c r="H1139" s="263" t="s">
        <v>4120</v>
      </c>
      <c r="I1139" s="263" t="s">
        <v>4120</v>
      </c>
      <c r="J1139" s="263" t="s">
        <v>4120</v>
      </c>
      <c r="K1139" s="263" t="s">
        <v>4120</v>
      </c>
      <c r="L1139" s="263" t="s">
        <v>4120</v>
      </c>
      <c r="M1139" s="263" t="s">
        <v>4120</v>
      </c>
      <c r="N1139" s="263" t="s">
        <v>4120</v>
      </c>
      <c r="O1139" s="263" t="s">
        <v>4120</v>
      </c>
      <c r="P1139" s="263" t="s">
        <v>4120</v>
      </c>
      <c r="Q1139" s="263" t="s">
        <v>4120</v>
      </c>
      <c r="R1139" s="263" t="s">
        <v>4120</v>
      </c>
      <c r="S1139" s="263" t="s">
        <v>4120</v>
      </c>
      <c r="T1139" s="263" t="s">
        <v>4120</v>
      </c>
      <c r="U1139" s="263" t="s">
        <v>4120</v>
      </c>
      <c r="V1139" s="263" t="s">
        <v>4120</v>
      </c>
      <c r="W1139" s="263" t="s">
        <v>4120</v>
      </c>
      <c r="X1139" s="263" t="s">
        <v>4120</v>
      </c>
      <c r="Y1139" s="263" t="s">
        <v>4120</v>
      </c>
      <c r="Z1139" s="263" t="s">
        <v>4120</v>
      </c>
      <c r="AA1139" s="263" t="s">
        <v>4120</v>
      </c>
    </row>
    <row r="1140" spans="1:27" x14ac:dyDescent="0.3">
      <c r="A1140" s="263">
        <v>525093</v>
      </c>
      <c r="B1140" s="268" t="s">
        <v>918</v>
      </c>
      <c r="C1140" s="263" t="s">
        <v>4120</v>
      </c>
      <c r="D1140" s="263" t="s">
        <v>4120</v>
      </c>
      <c r="E1140" s="263" t="s">
        <v>4120</v>
      </c>
      <c r="F1140" s="263" t="s">
        <v>4120</v>
      </c>
      <c r="G1140" s="263" t="s">
        <v>4120</v>
      </c>
      <c r="H1140" s="263" t="s">
        <v>4120</v>
      </c>
      <c r="I1140" s="263" t="s">
        <v>4120</v>
      </c>
      <c r="J1140" s="263" t="s">
        <v>4120</v>
      </c>
      <c r="K1140" s="263" t="s">
        <v>4120</v>
      </c>
      <c r="L1140" s="263" t="s">
        <v>4120</v>
      </c>
      <c r="M1140" s="263" t="s">
        <v>4120</v>
      </c>
      <c r="N1140" s="263" t="s">
        <v>4120</v>
      </c>
      <c r="O1140" s="263" t="s">
        <v>4120</v>
      </c>
      <c r="P1140" s="263" t="s">
        <v>4120</v>
      </c>
      <c r="Q1140" s="263" t="s">
        <v>4120</v>
      </c>
      <c r="R1140" s="263" t="s">
        <v>4120</v>
      </c>
      <c r="S1140" s="263" t="s">
        <v>4120</v>
      </c>
      <c r="T1140" s="263" t="s">
        <v>4120</v>
      </c>
      <c r="U1140" s="263" t="s">
        <v>4120</v>
      </c>
      <c r="V1140" s="263" t="s">
        <v>4120</v>
      </c>
      <c r="W1140" s="263" t="s">
        <v>4120</v>
      </c>
      <c r="X1140" s="263" t="s">
        <v>4120</v>
      </c>
      <c r="Y1140" s="263" t="s">
        <v>4120</v>
      </c>
      <c r="Z1140" s="263" t="s">
        <v>4120</v>
      </c>
      <c r="AA1140" s="263" t="s">
        <v>4120</v>
      </c>
    </row>
    <row r="1141" spans="1:27" x14ac:dyDescent="0.3">
      <c r="A1141" s="263">
        <v>525108</v>
      </c>
      <c r="B1141" s="268" t="s">
        <v>918</v>
      </c>
      <c r="C1141" s="263" t="s">
        <v>4120</v>
      </c>
      <c r="D1141" s="263" t="s">
        <v>4120</v>
      </c>
      <c r="E1141" s="263" t="s">
        <v>4120</v>
      </c>
      <c r="F1141" s="263" t="s">
        <v>4120</v>
      </c>
      <c r="G1141" s="263" t="s">
        <v>4120</v>
      </c>
      <c r="H1141" s="263" t="s">
        <v>4120</v>
      </c>
      <c r="I1141" s="263" t="s">
        <v>4120</v>
      </c>
      <c r="J1141" s="263" t="s">
        <v>4120</v>
      </c>
      <c r="K1141" s="263" t="s">
        <v>4120</v>
      </c>
      <c r="L1141" s="263" t="s">
        <v>4120</v>
      </c>
      <c r="M1141" s="263" t="s">
        <v>4120</v>
      </c>
      <c r="N1141" s="263" t="s">
        <v>4120</v>
      </c>
      <c r="O1141" s="263" t="s">
        <v>4120</v>
      </c>
      <c r="P1141" s="263" t="s">
        <v>4120</v>
      </c>
      <c r="Q1141" s="263" t="s">
        <v>4120</v>
      </c>
      <c r="R1141" s="263" t="s">
        <v>4120</v>
      </c>
      <c r="S1141" s="263" t="s">
        <v>4120</v>
      </c>
      <c r="T1141" s="263" t="s">
        <v>4120</v>
      </c>
      <c r="U1141" s="263" t="s">
        <v>4120</v>
      </c>
      <c r="V1141" s="263" t="s">
        <v>4120</v>
      </c>
      <c r="W1141" s="263" t="s">
        <v>4120</v>
      </c>
      <c r="X1141" s="263" t="s">
        <v>4120</v>
      </c>
      <c r="Y1141" s="263" t="s">
        <v>4120</v>
      </c>
      <c r="Z1141" s="263" t="s">
        <v>4120</v>
      </c>
      <c r="AA1141" s="263" t="s">
        <v>4120</v>
      </c>
    </row>
    <row r="1142" spans="1:27" x14ac:dyDescent="0.3">
      <c r="A1142" s="263">
        <v>525109</v>
      </c>
      <c r="B1142" s="268" t="s">
        <v>918</v>
      </c>
      <c r="C1142" s="263" t="s">
        <v>4120</v>
      </c>
      <c r="D1142" s="263" t="s">
        <v>4120</v>
      </c>
      <c r="E1142" s="263" t="s">
        <v>4120</v>
      </c>
      <c r="F1142" s="263" t="s">
        <v>4120</v>
      </c>
      <c r="G1142" s="263" t="s">
        <v>4120</v>
      </c>
      <c r="H1142" s="263" t="s">
        <v>4120</v>
      </c>
      <c r="I1142" s="263" t="s">
        <v>4120</v>
      </c>
      <c r="J1142" s="263" t="s">
        <v>4120</v>
      </c>
      <c r="K1142" s="263" t="s">
        <v>4120</v>
      </c>
      <c r="L1142" s="263" t="s">
        <v>4120</v>
      </c>
      <c r="M1142" s="263" t="s">
        <v>4120</v>
      </c>
      <c r="N1142" s="263" t="s">
        <v>4120</v>
      </c>
      <c r="O1142" s="263" t="s">
        <v>4120</v>
      </c>
      <c r="P1142" s="263" t="s">
        <v>4120</v>
      </c>
      <c r="Q1142" s="263" t="s">
        <v>4120</v>
      </c>
      <c r="R1142" s="263" t="s">
        <v>4120</v>
      </c>
      <c r="S1142" s="263" t="s">
        <v>4120</v>
      </c>
      <c r="T1142" s="263" t="s">
        <v>4120</v>
      </c>
      <c r="U1142" s="263" t="s">
        <v>4120</v>
      </c>
      <c r="V1142" s="263" t="s">
        <v>4120</v>
      </c>
      <c r="W1142" s="263" t="s">
        <v>4120</v>
      </c>
      <c r="X1142" s="263" t="s">
        <v>4120</v>
      </c>
      <c r="Y1142" s="263" t="s">
        <v>4120</v>
      </c>
      <c r="Z1142" s="263" t="s">
        <v>4120</v>
      </c>
      <c r="AA1142" s="263" t="s">
        <v>4120</v>
      </c>
    </row>
    <row r="1143" spans="1:27" x14ac:dyDescent="0.3">
      <c r="A1143" s="263">
        <v>525113</v>
      </c>
      <c r="B1143" s="268" t="s">
        <v>918</v>
      </c>
      <c r="C1143" s="263" t="s">
        <v>4120</v>
      </c>
      <c r="D1143" s="263" t="s">
        <v>4120</v>
      </c>
      <c r="E1143" s="263" t="s">
        <v>4120</v>
      </c>
      <c r="F1143" s="263" t="s">
        <v>4120</v>
      </c>
      <c r="G1143" s="263" t="s">
        <v>4120</v>
      </c>
      <c r="H1143" s="263" t="s">
        <v>4120</v>
      </c>
      <c r="I1143" s="263" t="s">
        <v>4120</v>
      </c>
      <c r="J1143" s="263" t="s">
        <v>4120</v>
      </c>
      <c r="K1143" s="263" t="s">
        <v>4120</v>
      </c>
      <c r="L1143" s="263" t="s">
        <v>4120</v>
      </c>
      <c r="M1143" s="263" t="s">
        <v>4120</v>
      </c>
      <c r="N1143" s="263" t="s">
        <v>4120</v>
      </c>
      <c r="O1143" s="263" t="s">
        <v>4120</v>
      </c>
      <c r="P1143" s="263" t="s">
        <v>4120</v>
      </c>
      <c r="Q1143" s="263" t="s">
        <v>4120</v>
      </c>
      <c r="R1143" s="263" t="s">
        <v>4120</v>
      </c>
      <c r="S1143" s="263" t="s">
        <v>4120</v>
      </c>
      <c r="T1143" s="263" t="s">
        <v>4120</v>
      </c>
      <c r="U1143" s="263" t="s">
        <v>4120</v>
      </c>
      <c r="V1143" s="263" t="s">
        <v>4120</v>
      </c>
      <c r="W1143" s="263" t="s">
        <v>4120</v>
      </c>
      <c r="X1143" s="263" t="s">
        <v>4120</v>
      </c>
      <c r="Y1143" s="263" t="s">
        <v>4120</v>
      </c>
      <c r="Z1143" s="263" t="s">
        <v>4120</v>
      </c>
      <c r="AA1143" s="263" t="s">
        <v>4120</v>
      </c>
    </row>
    <row r="1144" spans="1:27" x14ac:dyDescent="0.3">
      <c r="A1144" s="263">
        <v>525117</v>
      </c>
      <c r="B1144" s="268" t="s">
        <v>918</v>
      </c>
      <c r="C1144" s="263" t="s">
        <v>4120</v>
      </c>
      <c r="D1144" s="263" t="s">
        <v>4120</v>
      </c>
      <c r="E1144" s="263" t="s">
        <v>4120</v>
      </c>
      <c r="F1144" s="263" t="s">
        <v>4120</v>
      </c>
      <c r="G1144" s="263" t="s">
        <v>4120</v>
      </c>
      <c r="H1144" s="263" t="s">
        <v>4120</v>
      </c>
      <c r="I1144" s="263" t="s">
        <v>4120</v>
      </c>
      <c r="J1144" s="263" t="s">
        <v>4120</v>
      </c>
      <c r="K1144" s="263" t="s">
        <v>4120</v>
      </c>
      <c r="L1144" s="263" t="s">
        <v>4120</v>
      </c>
      <c r="M1144" s="263" t="s">
        <v>4120</v>
      </c>
      <c r="N1144" s="263" t="s">
        <v>4120</v>
      </c>
      <c r="O1144" s="263" t="s">
        <v>4120</v>
      </c>
      <c r="P1144" s="263" t="s">
        <v>4120</v>
      </c>
      <c r="Q1144" s="263" t="s">
        <v>4120</v>
      </c>
      <c r="R1144" s="263" t="s">
        <v>4120</v>
      </c>
      <c r="S1144" s="263" t="s">
        <v>4120</v>
      </c>
      <c r="T1144" s="263" t="s">
        <v>4120</v>
      </c>
      <c r="U1144" s="263" t="s">
        <v>4120</v>
      </c>
      <c r="V1144" s="263" t="s">
        <v>4120</v>
      </c>
      <c r="W1144" s="263" t="s">
        <v>4120</v>
      </c>
      <c r="X1144" s="263" t="s">
        <v>4120</v>
      </c>
      <c r="Y1144" s="263" t="s">
        <v>4120</v>
      </c>
      <c r="Z1144" s="263" t="s">
        <v>4120</v>
      </c>
      <c r="AA1144" s="263" t="s">
        <v>4120</v>
      </c>
    </row>
    <row r="1145" spans="1:27" x14ac:dyDescent="0.3">
      <c r="A1145" s="263">
        <v>525125</v>
      </c>
      <c r="B1145" s="268" t="s">
        <v>918</v>
      </c>
      <c r="C1145" s="263" t="s">
        <v>4120</v>
      </c>
      <c r="D1145" s="263" t="s">
        <v>4120</v>
      </c>
      <c r="E1145" s="263" t="s">
        <v>4120</v>
      </c>
      <c r="F1145" s="263" t="s">
        <v>4120</v>
      </c>
      <c r="G1145" s="263" t="s">
        <v>4120</v>
      </c>
      <c r="H1145" s="263" t="s">
        <v>4120</v>
      </c>
      <c r="I1145" s="263" t="s">
        <v>4120</v>
      </c>
      <c r="J1145" s="263" t="s">
        <v>4120</v>
      </c>
      <c r="K1145" s="263" t="s">
        <v>4120</v>
      </c>
      <c r="L1145" s="263" t="s">
        <v>4120</v>
      </c>
      <c r="M1145" s="263" t="s">
        <v>4120</v>
      </c>
      <c r="N1145" s="263" t="s">
        <v>4120</v>
      </c>
      <c r="O1145" s="263" t="s">
        <v>4120</v>
      </c>
      <c r="P1145" s="263" t="s">
        <v>4120</v>
      </c>
      <c r="Q1145" s="263" t="s">
        <v>4120</v>
      </c>
      <c r="R1145" s="263" t="s">
        <v>4120</v>
      </c>
      <c r="S1145" s="263" t="s">
        <v>4120</v>
      </c>
      <c r="T1145" s="263" t="s">
        <v>4120</v>
      </c>
      <c r="U1145" s="263" t="s">
        <v>4120</v>
      </c>
      <c r="V1145" s="263" t="s">
        <v>4120</v>
      </c>
      <c r="W1145" s="263" t="s">
        <v>4120</v>
      </c>
      <c r="X1145" s="263" t="s">
        <v>4120</v>
      </c>
      <c r="Y1145" s="263" t="s">
        <v>4120</v>
      </c>
      <c r="Z1145" s="263" t="s">
        <v>4120</v>
      </c>
      <c r="AA1145" s="263" t="s">
        <v>4120</v>
      </c>
    </row>
    <row r="1146" spans="1:27" x14ac:dyDescent="0.3">
      <c r="A1146" s="263">
        <v>525140</v>
      </c>
      <c r="B1146" s="268" t="s">
        <v>918</v>
      </c>
      <c r="C1146" s="263" t="s">
        <v>4120</v>
      </c>
      <c r="D1146" s="263" t="s">
        <v>4120</v>
      </c>
      <c r="E1146" s="263" t="s">
        <v>4120</v>
      </c>
      <c r="F1146" s="263" t="s">
        <v>4120</v>
      </c>
      <c r="G1146" s="263" t="s">
        <v>4120</v>
      </c>
      <c r="H1146" s="263" t="s">
        <v>4120</v>
      </c>
      <c r="I1146" s="263" t="s">
        <v>4120</v>
      </c>
      <c r="J1146" s="263" t="s">
        <v>4120</v>
      </c>
      <c r="K1146" s="263" t="s">
        <v>4120</v>
      </c>
      <c r="L1146" s="263" t="s">
        <v>4120</v>
      </c>
      <c r="M1146" s="263" t="s">
        <v>4120</v>
      </c>
      <c r="N1146" s="263" t="s">
        <v>4120</v>
      </c>
      <c r="O1146" s="263" t="s">
        <v>4120</v>
      </c>
      <c r="P1146" s="263" t="s">
        <v>4120</v>
      </c>
      <c r="Q1146" s="263" t="s">
        <v>4120</v>
      </c>
      <c r="R1146" s="263" t="s">
        <v>4120</v>
      </c>
      <c r="S1146" s="263" t="s">
        <v>4120</v>
      </c>
      <c r="T1146" s="263" t="s">
        <v>4120</v>
      </c>
      <c r="U1146" s="263" t="s">
        <v>4120</v>
      </c>
      <c r="V1146" s="263" t="s">
        <v>4120</v>
      </c>
      <c r="W1146" s="263" t="s">
        <v>4120</v>
      </c>
      <c r="X1146" s="263" t="s">
        <v>4120</v>
      </c>
      <c r="Y1146" s="263" t="s">
        <v>4120</v>
      </c>
      <c r="Z1146" s="263" t="s">
        <v>4120</v>
      </c>
      <c r="AA1146" s="263" t="s">
        <v>4120</v>
      </c>
    </row>
    <row r="1147" spans="1:27" x14ac:dyDescent="0.3">
      <c r="A1147" s="263">
        <v>525141</v>
      </c>
      <c r="B1147" s="268" t="s">
        <v>918</v>
      </c>
      <c r="C1147" s="263" t="s">
        <v>4120</v>
      </c>
      <c r="D1147" s="263" t="s">
        <v>4120</v>
      </c>
      <c r="E1147" s="263" t="s">
        <v>4120</v>
      </c>
      <c r="F1147" s="263" t="s">
        <v>4120</v>
      </c>
      <c r="G1147" s="263" t="s">
        <v>4120</v>
      </c>
      <c r="H1147" s="263" t="s">
        <v>4120</v>
      </c>
      <c r="I1147" s="263" t="s">
        <v>4120</v>
      </c>
      <c r="J1147" s="263" t="s">
        <v>4120</v>
      </c>
      <c r="K1147" s="263" t="s">
        <v>4120</v>
      </c>
      <c r="L1147" s="263" t="s">
        <v>4120</v>
      </c>
      <c r="M1147" s="263" t="s">
        <v>4120</v>
      </c>
      <c r="N1147" s="263" t="s">
        <v>4120</v>
      </c>
      <c r="O1147" s="263" t="s">
        <v>4120</v>
      </c>
      <c r="P1147" s="263" t="s">
        <v>4120</v>
      </c>
      <c r="Q1147" s="263" t="s">
        <v>4120</v>
      </c>
      <c r="R1147" s="263" t="s">
        <v>4120</v>
      </c>
      <c r="S1147" s="263" t="s">
        <v>4120</v>
      </c>
      <c r="T1147" s="263" t="s">
        <v>4120</v>
      </c>
      <c r="U1147" s="263" t="s">
        <v>4120</v>
      </c>
      <c r="V1147" s="263" t="s">
        <v>4120</v>
      </c>
      <c r="W1147" s="263" t="s">
        <v>4120</v>
      </c>
      <c r="X1147" s="263" t="s">
        <v>4120</v>
      </c>
      <c r="Y1147" s="263" t="s">
        <v>4120</v>
      </c>
      <c r="Z1147" s="263" t="s">
        <v>4120</v>
      </c>
      <c r="AA1147" s="263" t="s">
        <v>4120</v>
      </c>
    </row>
    <row r="1148" spans="1:27" x14ac:dyDescent="0.3">
      <c r="A1148" s="263">
        <v>525143</v>
      </c>
      <c r="B1148" s="268" t="s">
        <v>918</v>
      </c>
      <c r="C1148" s="263" t="s">
        <v>4120</v>
      </c>
      <c r="D1148" s="263" t="s">
        <v>4120</v>
      </c>
      <c r="E1148" s="263" t="s">
        <v>4120</v>
      </c>
      <c r="F1148" s="263" t="s">
        <v>4120</v>
      </c>
      <c r="G1148" s="263" t="s">
        <v>4120</v>
      </c>
      <c r="H1148" s="263" t="s">
        <v>4120</v>
      </c>
      <c r="I1148" s="263" t="s">
        <v>4120</v>
      </c>
      <c r="J1148" s="263" t="s">
        <v>4120</v>
      </c>
      <c r="K1148" s="263" t="s">
        <v>4120</v>
      </c>
      <c r="L1148" s="263" t="s">
        <v>4120</v>
      </c>
      <c r="M1148" s="263" t="s">
        <v>4120</v>
      </c>
      <c r="N1148" s="263" t="s">
        <v>4120</v>
      </c>
      <c r="O1148" s="263" t="s">
        <v>4120</v>
      </c>
      <c r="P1148" s="263" t="s">
        <v>4120</v>
      </c>
      <c r="Q1148" s="263" t="s">
        <v>4120</v>
      </c>
      <c r="R1148" s="263" t="s">
        <v>4120</v>
      </c>
      <c r="S1148" s="263" t="s">
        <v>4120</v>
      </c>
      <c r="T1148" s="263" t="s">
        <v>4120</v>
      </c>
      <c r="U1148" s="263" t="s">
        <v>4120</v>
      </c>
      <c r="V1148" s="263" t="s">
        <v>4120</v>
      </c>
      <c r="W1148" s="263" t="s">
        <v>4120</v>
      </c>
      <c r="X1148" s="263" t="s">
        <v>4120</v>
      </c>
      <c r="Y1148" s="263" t="s">
        <v>4120</v>
      </c>
      <c r="Z1148" s="263" t="s">
        <v>4120</v>
      </c>
      <c r="AA1148" s="263" t="s">
        <v>4120</v>
      </c>
    </row>
    <row r="1149" spans="1:27" x14ac:dyDescent="0.3">
      <c r="A1149" s="263">
        <v>525144</v>
      </c>
      <c r="B1149" s="268" t="s">
        <v>918</v>
      </c>
      <c r="C1149" s="263" t="s">
        <v>4120</v>
      </c>
      <c r="D1149" s="263" t="s">
        <v>4120</v>
      </c>
      <c r="E1149" s="263" t="s">
        <v>4120</v>
      </c>
      <c r="F1149" s="263" t="s">
        <v>4120</v>
      </c>
      <c r="G1149" s="263" t="s">
        <v>4120</v>
      </c>
      <c r="H1149" s="263" t="s">
        <v>4120</v>
      </c>
      <c r="I1149" s="263" t="s">
        <v>4120</v>
      </c>
      <c r="J1149" s="263" t="s">
        <v>4120</v>
      </c>
      <c r="K1149" s="263" t="s">
        <v>4120</v>
      </c>
      <c r="L1149" s="263" t="s">
        <v>4120</v>
      </c>
      <c r="M1149" s="263" t="s">
        <v>4120</v>
      </c>
      <c r="N1149" s="263" t="s">
        <v>4120</v>
      </c>
      <c r="O1149" s="263" t="s">
        <v>4120</v>
      </c>
      <c r="P1149" s="263" t="s">
        <v>4120</v>
      </c>
      <c r="Q1149" s="263" t="s">
        <v>4120</v>
      </c>
      <c r="R1149" s="263" t="s">
        <v>4120</v>
      </c>
      <c r="S1149" s="263" t="s">
        <v>4120</v>
      </c>
      <c r="T1149" s="263" t="s">
        <v>4120</v>
      </c>
      <c r="U1149" s="263" t="s">
        <v>4120</v>
      </c>
      <c r="V1149" s="263" t="s">
        <v>4120</v>
      </c>
      <c r="W1149" s="263" t="s">
        <v>4120</v>
      </c>
      <c r="X1149" s="263" t="s">
        <v>4120</v>
      </c>
      <c r="Y1149" s="263" t="s">
        <v>4120</v>
      </c>
      <c r="Z1149" s="263" t="s">
        <v>4120</v>
      </c>
      <c r="AA1149" s="263" t="s">
        <v>4120</v>
      </c>
    </row>
    <row r="1150" spans="1:27" x14ac:dyDescent="0.3">
      <c r="A1150" s="263">
        <v>525146</v>
      </c>
      <c r="B1150" s="268" t="s">
        <v>918</v>
      </c>
      <c r="C1150" s="263" t="s">
        <v>4120</v>
      </c>
      <c r="D1150" s="263" t="s">
        <v>4120</v>
      </c>
      <c r="E1150" s="263" t="s">
        <v>4120</v>
      </c>
      <c r="F1150" s="263" t="s">
        <v>4120</v>
      </c>
      <c r="G1150" s="263" t="s">
        <v>4120</v>
      </c>
      <c r="H1150" s="263" t="s">
        <v>4120</v>
      </c>
      <c r="I1150" s="263" t="s">
        <v>4120</v>
      </c>
      <c r="J1150" s="263" t="s">
        <v>4120</v>
      </c>
      <c r="K1150" s="263" t="s">
        <v>4120</v>
      </c>
      <c r="L1150" s="263" t="s">
        <v>4120</v>
      </c>
      <c r="M1150" s="263" t="s">
        <v>4120</v>
      </c>
      <c r="N1150" s="263" t="s">
        <v>4120</v>
      </c>
      <c r="O1150" s="263" t="s">
        <v>4120</v>
      </c>
      <c r="P1150" s="263" t="s">
        <v>4120</v>
      </c>
      <c r="Q1150" s="263" t="s">
        <v>4120</v>
      </c>
      <c r="R1150" s="263" t="s">
        <v>4120</v>
      </c>
      <c r="S1150" s="263" t="s">
        <v>4120</v>
      </c>
      <c r="T1150" s="263" t="s">
        <v>4120</v>
      </c>
      <c r="U1150" s="263" t="s">
        <v>4120</v>
      </c>
      <c r="V1150" s="263" t="s">
        <v>4120</v>
      </c>
      <c r="W1150" s="263" t="s">
        <v>4120</v>
      </c>
      <c r="X1150" s="263" t="s">
        <v>4120</v>
      </c>
      <c r="Y1150" s="263" t="s">
        <v>4120</v>
      </c>
      <c r="Z1150" s="263" t="s">
        <v>4120</v>
      </c>
      <c r="AA1150" s="263" t="s">
        <v>4120</v>
      </c>
    </row>
    <row r="1151" spans="1:27" x14ac:dyDescent="0.3">
      <c r="A1151" s="263">
        <v>525147</v>
      </c>
      <c r="B1151" s="268" t="s">
        <v>918</v>
      </c>
      <c r="C1151" s="263" t="s">
        <v>4120</v>
      </c>
      <c r="D1151" s="263" t="s">
        <v>4120</v>
      </c>
      <c r="E1151" s="263" t="s">
        <v>4120</v>
      </c>
      <c r="F1151" s="263" t="s">
        <v>4120</v>
      </c>
      <c r="G1151" s="263" t="s">
        <v>4120</v>
      </c>
      <c r="H1151" s="263" t="s">
        <v>4120</v>
      </c>
      <c r="I1151" s="263" t="s">
        <v>4120</v>
      </c>
      <c r="J1151" s="263" t="s">
        <v>4120</v>
      </c>
      <c r="K1151" s="263" t="s">
        <v>4120</v>
      </c>
      <c r="L1151" s="263" t="s">
        <v>4120</v>
      </c>
      <c r="M1151" s="263" t="s">
        <v>4120</v>
      </c>
      <c r="N1151" s="263" t="s">
        <v>4120</v>
      </c>
      <c r="O1151" s="263" t="s">
        <v>4120</v>
      </c>
      <c r="P1151" s="263" t="s">
        <v>4120</v>
      </c>
      <c r="Q1151" s="263" t="s">
        <v>4120</v>
      </c>
      <c r="R1151" s="263" t="s">
        <v>4120</v>
      </c>
      <c r="S1151" s="263" t="s">
        <v>4120</v>
      </c>
      <c r="T1151" s="263" t="s">
        <v>4120</v>
      </c>
      <c r="U1151" s="263" t="s">
        <v>4120</v>
      </c>
      <c r="V1151" s="263" t="s">
        <v>4120</v>
      </c>
      <c r="W1151" s="263" t="s">
        <v>4120</v>
      </c>
      <c r="X1151" s="263" t="s">
        <v>4120</v>
      </c>
      <c r="Y1151" s="263" t="s">
        <v>4120</v>
      </c>
      <c r="Z1151" s="263" t="s">
        <v>4120</v>
      </c>
      <c r="AA1151" s="263" t="s">
        <v>4120</v>
      </c>
    </row>
    <row r="1152" spans="1:27" x14ac:dyDescent="0.3">
      <c r="A1152" s="263">
        <v>525153</v>
      </c>
      <c r="B1152" s="268" t="s">
        <v>918</v>
      </c>
      <c r="C1152" s="263" t="s">
        <v>4120</v>
      </c>
      <c r="D1152" s="263" t="s">
        <v>4120</v>
      </c>
      <c r="E1152" s="263" t="s">
        <v>4120</v>
      </c>
      <c r="F1152" s="263" t="s">
        <v>4120</v>
      </c>
      <c r="G1152" s="263" t="s">
        <v>4120</v>
      </c>
      <c r="H1152" s="263" t="s">
        <v>4120</v>
      </c>
      <c r="I1152" s="263" t="s">
        <v>4120</v>
      </c>
      <c r="J1152" s="263" t="s">
        <v>4120</v>
      </c>
      <c r="K1152" s="263" t="s">
        <v>4120</v>
      </c>
      <c r="L1152" s="263" t="s">
        <v>4120</v>
      </c>
      <c r="M1152" s="263" t="s">
        <v>4120</v>
      </c>
      <c r="N1152" s="263" t="s">
        <v>4120</v>
      </c>
      <c r="O1152" s="263" t="s">
        <v>4120</v>
      </c>
      <c r="P1152" s="263" t="s">
        <v>4120</v>
      </c>
      <c r="Q1152" s="263" t="s">
        <v>4120</v>
      </c>
      <c r="R1152" s="263" t="s">
        <v>4120</v>
      </c>
      <c r="S1152" s="263" t="s">
        <v>4120</v>
      </c>
      <c r="T1152" s="263" t="s">
        <v>4120</v>
      </c>
      <c r="U1152" s="263" t="s">
        <v>4120</v>
      </c>
      <c r="V1152" s="263" t="s">
        <v>4120</v>
      </c>
      <c r="W1152" s="263" t="s">
        <v>4120</v>
      </c>
      <c r="X1152" s="263" t="s">
        <v>4120</v>
      </c>
      <c r="Y1152" s="263" t="s">
        <v>4120</v>
      </c>
      <c r="Z1152" s="263" t="s">
        <v>4120</v>
      </c>
      <c r="AA1152" s="263" t="s">
        <v>4120</v>
      </c>
    </row>
    <row r="1153" spans="1:27" x14ac:dyDescent="0.3">
      <c r="A1153" s="263">
        <v>525157</v>
      </c>
      <c r="B1153" s="268" t="s">
        <v>918</v>
      </c>
      <c r="C1153" s="263" t="s">
        <v>4120</v>
      </c>
      <c r="D1153" s="263" t="s">
        <v>4120</v>
      </c>
      <c r="E1153" s="263" t="s">
        <v>4120</v>
      </c>
      <c r="F1153" s="263" t="s">
        <v>4120</v>
      </c>
      <c r="G1153" s="263" t="s">
        <v>4120</v>
      </c>
      <c r="H1153" s="263" t="s">
        <v>4120</v>
      </c>
      <c r="I1153" s="263" t="s">
        <v>4120</v>
      </c>
      <c r="J1153" s="263" t="s">
        <v>4120</v>
      </c>
      <c r="K1153" s="263" t="s">
        <v>4120</v>
      </c>
      <c r="L1153" s="263" t="s">
        <v>4120</v>
      </c>
      <c r="M1153" s="263" t="s">
        <v>4120</v>
      </c>
      <c r="N1153" s="263" t="s">
        <v>4120</v>
      </c>
      <c r="O1153" s="263" t="s">
        <v>4120</v>
      </c>
      <c r="P1153" s="263" t="s">
        <v>4120</v>
      </c>
      <c r="Q1153" s="263" t="s">
        <v>4120</v>
      </c>
      <c r="R1153" s="263" t="s">
        <v>4120</v>
      </c>
      <c r="S1153" s="263" t="s">
        <v>4120</v>
      </c>
      <c r="T1153" s="263" t="s">
        <v>4120</v>
      </c>
      <c r="U1153" s="263" t="s">
        <v>4120</v>
      </c>
      <c r="V1153" s="263" t="s">
        <v>4120</v>
      </c>
      <c r="W1153" s="263" t="s">
        <v>4120</v>
      </c>
      <c r="X1153" s="263" t="s">
        <v>4120</v>
      </c>
      <c r="Y1153" s="263" t="s">
        <v>4120</v>
      </c>
      <c r="Z1153" s="263" t="s">
        <v>4120</v>
      </c>
      <c r="AA1153" s="263" t="s">
        <v>4120</v>
      </c>
    </row>
    <row r="1154" spans="1:27" x14ac:dyDescent="0.3">
      <c r="A1154" s="263">
        <v>525160</v>
      </c>
      <c r="B1154" s="268" t="s">
        <v>918</v>
      </c>
      <c r="C1154" s="263" t="s">
        <v>4120</v>
      </c>
      <c r="D1154" s="263" t="s">
        <v>4120</v>
      </c>
      <c r="E1154" s="263" t="s">
        <v>4120</v>
      </c>
      <c r="F1154" s="263" t="s">
        <v>4120</v>
      </c>
      <c r="G1154" s="263" t="s">
        <v>4120</v>
      </c>
      <c r="H1154" s="263" t="s">
        <v>4120</v>
      </c>
      <c r="I1154" s="263" t="s">
        <v>4120</v>
      </c>
      <c r="J1154" s="263" t="s">
        <v>4120</v>
      </c>
      <c r="K1154" s="263" t="s">
        <v>4120</v>
      </c>
      <c r="L1154" s="263" t="s">
        <v>4120</v>
      </c>
      <c r="M1154" s="263" t="s">
        <v>4120</v>
      </c>
      <c r="N1154" s="263" t="s">
        <v>4120</v>
      </c>
      <c r="O1154" s="263" t="s">
        <v>4120</v>
      </c>
      <c r="P1154" s="263" t="s">
        <v>4120</v>
      </c>
      <c r="Q1154" s="263" t="s">
        <v>4120</v>
      </c>
      <c r="R1154" s="263" t="s">
        <v>4120</v>
      </c>
      <c r="S1154" s="263" t="s">
        <v>4120</v>
      </c>
      <c r="T1154" s="263" t="s">
        <v>4120</v>
      </c>
      <c r="U1154" s="263" t="s">
        <v>4120</v>
      </c>
      <c r="V1154" s="263" t="s">
        <v>4120</v>
      </c>
      <c r="W1154" s="263" t="s">
        <v>4120</v>
      </c>
      <c r="X1154" s="263" t="s">
        <v>4120</v>
      </c>
      <c r="Y1154" s="263" t="s">
        <v>4120</v>
      </c>
      <c r="Z1154" s="263" t="s">
        <v>4120</v>
      </c>
      <c r="AA1154" s="263" t="s">
        <v>4120</v>
      </c>
    </row>
    <row r="1155" spans="1:27" x14ac:dyDescent="0.3">
      <c r="A1155" s="263">
        <v>525162</v>
      </c>
      <c r="B1155" s="268" t="s">
        <v>918</v>
      </c>
      <c r="C1155" s="263" t="s">
        <v>4120</v>
      </c>
      <c r="D1155" s="263" t="s">
        <v>4120</v>
      </c>
      <c r="E1155" s="263" t="s">
        <v>4120</v>
      </c>
      <c r="F1155" s="263" t="s">
        <v>4120</v>
      </c>
      <c r="G1155" s="263" t="s">
        <v>4120</v>
      </c>
      <c r="H1155" s="263" t="s">
        <v>4120</v>
      </c>
      <c r="I1155" s="263" t="s">
        <v>4120</v>
      </c>
      <c r="J1155" s="263" t="s">
        <v>4120</v>
      </c>
      <c r="K1155" s="263" t="s">
        <v>4120</v>
      </c>
      <c r="L1155" s="263" t="s">
        <v>4120</v>
      </c>
      <c r="M1155" s="263" t="s">
        <v>4120</v>
      </c>
      <c r="N1155" s="263" t="s">
        <v>4120</v>
      </c>
      <c r="O1155" s="263" t="s">
        <v>4120</v>
      </c>
      <c r="P1155" s="263" t="s">
        <v>4120</v>
      </c>
      <c r="Q1155" s="263" t="s">
        <v>4120</v>
      </c>
      <c r="R1155" s="263" t="s">
        <v>4120</v>
      </c>
      <c r="S1155" s="263" t="s">
        <v>4120</v>
      </c>
      <c r="T1155" s="263" t="s">
        <v>4120</v>
      </c>
      <c r="U1155" s="263" t="s">
        <v>4120</v>
      </c>
      <c r="V1155" s="263" t="s">
        <v>4120</v>
      </c>
      <c r="W1155" s="263" t="s">
        <v>4120</v>
      </c>
      <c r="X1155" s="263" t="s">
        <v>4120</v>
      </c>
      <c r="Y1155" s="263" t="s">
        <v>4120</v>
      </c>
      <c r="Z1155" s="263" t="s">
        <v>4120</v>
      </c>
      <c r="AA1155" s="263" t="s">
        <v>4120</v>
      </c>
    </row>
    <row r="1156" spans="1:27" x14ac:dyDescent="0.3">
      <c r="A1156" s="263">
        <v>525163</v>
      </c>
      <c r="B1156" s="268" t="s">
        <v>918</v>
      </c>
      <c r="C1156" s="263" t="s">
        <v>4120</v>
      </c>
      <c r="D1156" s="263" t="s">
        <v>4120</v>
      </c>
      <c r="E1156" s="263" t="s">
        <v>4120</v>
      </c>
      <c r="F1156" s="263" t="s">
        <v>4120</v>
      </c>
      <c r="G1156" s="263" t="s">
        <v>4120</v>
      </c>
      <c r="H1156" s="263" t="s">
        <v>4120</v>
      </c>
      <c r="I1156" s="263" t="s">
        <v>4120</v>
      </c>
      <c r="J1156" s="263" t="s">
        <v>4120</v>
      </c>
      <c r="K1156" s="263" t="s">
        <v>4120</v>
      </c>
      <c r="L1156" s="263" t="s">
        <v>4120</v>
      </c>
      <c r="M1156" s="263" t="s">
        <v>4120</v>
      </c>
      <c r="N1156" s="263" t="s">
        <v>4120</v>
      </c>
      <c r="O1156" s="263" t="s">
        <v>4120</v>
      </c>
      <c r="P1156" s="263" t="s">
        <v>4120</v>
      </c>
      <c r="Q1156" s="263" t="s">
        <v>4120</v>
      </c>
      <c r="R1156" s="263" t="s">
        <v>4120</v>
      </c>
      <c r="S1156" s="263" t="s">
        <v>4120</v>
      </c>
      <c r="T1156" s="263" t="s">
        <v>4120</v>
      </c>
      <c r="U1156" s="263" t="s">
        <v>4120</v>
      </c>
      <c r="V1156" s="263" t="s">
        <v>4120</v>
      </c>
      <c r="W1156" s="263" t="s">
        <v>4120</v>
      </c>
      <c r="X1156" s="263" t="s">
        <v>4120</v>
      </c>
      <c r="Y1156" s="263" t="s">
        <v>4120</v>
      </c>
      <c r="Z1156" s="263" t="s">
        <v>4120</v>
      </c>
      <c r="AA1156" s="263" t="s">
        <v>4120</v>
      </c>
    </row>
    <row r="1157" spans="1:27" x14ac:dyDescent="0.3">
      <c r="A1157" s="263">
        <v>525173</v>
      </c>
      <c r="B1157" s="268" t="s">
        <v>918</v>
      </c>
      <c r="C1157" s="263" t="s">
        <v>4120</v>
      </c>
      <c r="D1157" s="263" t="s">
        <v>4120</v>
      </c>
      <c r="E1157" s="263" t="s">
        <v>4120</v>
      </c>
      <c r="F1157" s="263" t="s">
        <v>4120</v>
      </c>
      <c r="G1157" s="263" t="s">
        <v>4120</v>
      </c>
      <c r="H1157" s="263" t="s">
        <v>4120</v>
      </c>
      <c r="I1157" s="263" t="s">
        <v>4120</v>
      </c>
      <c r="J1157" s="263" t="s">
        <v>4120</v>
      </c>
      <c r="K1157" s="263" t="s">
        <v>4120</v>
      </c>
      <c r="L1157" s="263" t="s">
        <v>4120</v>
      </c>
      <c r="M1157" s="263" t="s">
        <v>4120</v>
      </c>
      <c r="N1157" s="263" t="s">
        <v>4120</v>
      </c>
      <c r="O1157" s="263" t="s">
        <v>4120</v>
      </c>
      <c r="P1157" s="263" t="s">
        <v>4120</v>
      </c>
      <c r="Q1157" s="263" t="s">
        <v>4120</v>
      </c>
      <c r="R1157" s="263" t="s">
        <v>4120</v>
      </c>
      <c r="S1157" s="263" t="s">
        <v>4120</v>
      </c>
      <c r="T1157" s="263" t="s">
        <v>4120</v>
      </c>
      <c r="U1157" s="263" t="s">
        <v>4120</v>
      </c>
      <c r="V1157" s="263" t="s">
        <v>4120</v>
      </c>
      <c r="W1157" s="263" t="s">
        <v>4120</v>
      </c>
      <c r="X1157" s="263" t="s">
        <v>4120</v>
      </c>
      <c r="Y1157" s="263" t="s">
        <v>4120</v>
      </c>
      <c r="Z1157" s="263" t="s">
        <v>4120</v>
      </c>
      <c r="AA1157" s="263" t="s">
        <v>4120</v>
      </c>
    </row>
    <row r="1158" spans="1:27" x14ac:dyDescent="0.3">
      <c r="A1158" s="263">
        <v>525175</v>
      </c>
      <c r="B1158" s="268" t="s">
        <v>918</v>
      </c>
      <c r="C1158" s="263" t="s">
        <v>4120</v>
      </c>
      <c r="D1158" s="263" t="s">
        <v>4120</v>
      </c>
      <c r="E1158" s="263" t="s">
        <v>4120</v>
      </c>
      <c r="F1158" s="263" t="s">
        <v>4120</v>
      </c>
      <c r="G1158" s="263" t="s">
        <v>4120</v>
      </c>
      <c r="H1158" s="263" t="s">
        <v>4120</v>
      </c>
      <c r="I1158" s="263" t="s">
        <v>4120</v>
      </c>
      <c r="J1158" s="263" t="s">
        <v>4120</v>
      </c>
      <c r="K1158" s="263" t="s">
        <v>4120</v>
      </c>
      <c r="L1158" s="263" t="s">
        <v>4120</v>
      </c>
      <c r="M1158" s="263" t="s">
        <v>4120</v>
      </c>
      <c r="N1158" s="263" t="s">
        <v>4120</v>
      </c>
      <c r="O1158" s="263" t="s">
        <v>4120</v>
      </c>
      <c r="P1158" s="263" t="s">
        <v>4120</v>
      </c>
      <c r="Q1158" s="263" t="s">
        <v>4120</v>
      </c>
      <c r="R1158" s="263" t="s">
        <v>4120</v>
      </c>
      <c r="S1158" s="263" t="s">
        <v>4120</v>
      </c>
      <c r="T1158" s="263" t="s">
        <v>4120</v>
      </c>
      <c r="U1158" s="263" t="s">
        <v>4120</v>
      </c>
      <c r="V1158" s="263" t="s">
        <v>4120</v>
      </c>
      <c r="W1158" s="263" t="s">
        <v>4120</v>
      </c>
      <c r="X1158" s="263" t="s">
        <v>4120</v>
      </c>
      <c r="Y1158" s="263" t="s">
        <v>4120</v>
      </c>
      <c r="Z1158" s="263" t="s">
        <v>4120</v>
      </c>
      <c r="AA1158" s="263" t="s">
        <v>4120</v>
      </c>
    </row>
    <row r="1159" spans="1:27" x14ac:dyDescent="0.3">
      <c r="A1159" s="263">
        <v>525176</v>
      </c>
      <c r="B1159" s="268" t="s">
        <v>918</v>
      </c>
      <c r="C1159" s="263" t="s">
        <v>4120</v>
      </c>
      <c r="D1159" s="263" t="s">
        <v>4120</v>
      </c>
      <c r="E1159" s="263" t="s">
        <v>4120</v>
      </c>
      <c r="F1159" s="263" t="s">
        <v>4120</v>
      </c>
      <c r="G1159" s="263" t="s">
        <v>4120</v>
      </c>
      <c r="H1159" s="263" t="s">
        <v>4120</v>
      </c>
      <c r="I1159" s="263" t="s">
        <v>4120</v>
      </c>
      <c r="J1159" s="263" t="s">
        <v>4120</v>
      </c>
      <c r="K1159" s="263" t="s">
        <v>4120</v>
      </c>
      <c r="L1159" s="263" t="s">
        <v>4120</v>
      </c>
      <c r="M1159" s="263" t="s">
        <v>4120</v>
      </c>
      <c r="N1159" s="263" t="s">
        <v>4120</v>
      </c>
      <c r="O1159" s="263" t="s">
        <v>4120</v>
      </c>
      <c r="P1159" s="263" t="s">
        <v>4120</v>
      </c>
      <c r="Q1159" s="263" t="s">
        <v>4120</v>
      </c>
      <c r="R1159" s="263" t="s">
        <v>4120</v>
      </c>
      <c r="S1159" s="263" t="s">
        <v>4120</v>
      </c>
      <c r="T1159" s="263" t="s">
        <v>4120</v>
      </c>
      <c r="U1159" s="263" t="s">
        <v>4120</v>
      </c>
      <c r="V1159" s="263" t="s">
        <v>4120</v>
      </c>
      <c r="W1159" s="263" t="s">
        <v>4120</v>
      </c>
      <c r="X1159" s="263" t="s">
        <v>4120</v>
      </c>
      <c r="Y1159" s="263" t="s">
        <v>4120</v>
      </c>
      <c r="Z1159" s="263" t="s">
        <v>4120</v>
      </c>
      <c r="AA1159" s="263" t="s">
        <v>4120</v>
      </c>
    </row>
    <row r="1160" spans="1:27" x14ac:dyDescent="0.3">
      <c r="A1160" s="263">
        <v>525182</v>
      </c>
      <c r="B1160" s="268" t="s">
        <v>918</v>
      </c>
      <c r="C1160" s="263" t="s">
        <v>4120</v>
      </c>
      <c r="D1160" s="263" t="s">
        <v>4120</v>
      </c>
      <c r="E1160" s="263" t="s">
        <v>4120</v>
      </c>
      <c r="F1160" s="263" t="s">
        <v>4120</v>
      </c>
      <c r="G1160" s="263" t="s">
        <v>4120</v>
      </c>
      <c r="H1160" s="263" t="s">
        <v>4120</v>
      </c>
      <c r="I1160" s="263" t="s">
        <v>4120</v>
      </c>
      <c r="J1160" s="263" t="s">
        <v>4120</v>
      </c>
      <c r="K1160" s="263" t="s">
        <v>4120</v>
      </c>
      <c r="L1160" s="263" t="s">
        <v>4120</v>
      </c>
      <c r="M1160" s="263" t="s">
        <v>4120</v>
      </c>
      <c r="N1160" s="263" t="s">
        <v>4120</v>
      </c>
      <c r="O1160" s="263" t="s">
        <v>4120</v>
      </c>
      <c r="P1160" s="263" t="s">
        <v>4120</v>
      </c>
      <c r="Q1160" s="263" t="s">
        <v>4120</v>
      </c>
      <c r="R1160" s="263" t="s">
        <v>4120</v>
      </c>
      <c r="S1160" s="263" t="s">
        <v>4120</v>
      </c>
      <c r="T1160" s="263" t="s">
        <v>4120</v>
      </c>
      <c r="U1160" s="263" t="s">
        <v>4120</v>
      </c>
      <c r="V1160" s="263" t="s">
        <v>4120</v>
      </c>
      <c r="W1160" s="263" t="s">
        <v>4120</v>
      </c>
      <c r="X1160" s="263" t="s">
        <v>4120</v>
      </c>
      <c r="Y1160" s="263" t="s">
        <v>4120</v>
      </c>
      <c r="Z1160" s="263" t="s">
        <v>4120</v>
      </c>
      <c r="AA1160" s="263" t="s">
        <v>4120</v>
      </c>
    </row>
    <row r="1161" spans="1:27" x14ac:dyDescent="0.3">
      <c r="A1161" s="263">
        <v>525190</v>
      </c>
      <c r="B1161" s="268" t="s">
        <v>918</v>
      </c>
      <c r="C1161" s="263" t="s">
        <v>4120</v>
      </c>
      <c r="D1161" s="263" t="s">
        <v>4120</v>
      </c>
      <c r="E1161" s="263" t="s">
        <v>4120</v>
      </c>
      <c r="F1161" s="263" t="s">
        <v>4120</v>
      </c>
      <c r="G1161" s="263" t="s">
        <v>4120</v>
      </c>
      <c r="H1161" s="263" t="s">
        <v>4120</v>
      </c>
      <c r="I1161" s="263" t="s">
        <v>4120</v>
      </c>
      <c r="J1161" s="263" t="s">
        <v>4120</v>
      </c>
      <c r="K1161" s="263" t="s">
        <v>4120</v>
      </c>
      <c r="L1161" s="263" t="s">
        <v>4120</v>
      </c>
      <c r="M1161" s="263" t="s">
        <v>4120</v>
      </c>
      <c r="N1161" s="263" t="s">
        <v>4120</v>
      </c>
      <c r="O1161" s="263" t="s">
        <v>4120</v>
      </c>
      <c r="P1161" s="263" t="s">
        <v>4120</v>
      </c>
      <c r="Q1161" s="263" t="s">
        <v>4120</v>
      </c>
      <c r="R1161" s="263" t="s">
        <v>4120</v>
      </c>
      <c r="S1161" s="263" t="s">
        <v>4120</v>
      </c>
      <c r="T1161" s="263" t="s">
        <v>4120</v>
      </c>
      <c r="U1161" s="263" t="s">
        <v>4120</v>
      </c>
      <c r="V1161" s="263" t="s">
        <v>4120</v>
      </c>
      <c r="W1161" s="263" t="s">
        <v>4120</v>
      </c>
      <c r="X1161" s="263" t="s">
        <v>4120</v>
      </c>
      <c r="Y1161" s="263" t="s">
        <v>4120</v>
      </c>
      <c r="Z1161" s="263" t="s">
        <v>4120</v>
      </c>
      <c r="AA1161" s="263" t="s">
        <v>4120</v>
      </c>
    </row>
    <row r="1162" spans="1:27" x14ac:dyDescent="0.3">
      <c r="A1162" s="263">
        <v>525191</v>
      </c>
      <c r="B1162" s="268" t="s">
        <v>918</v>
      </c>
      <c r="C1162" s="263" t="s">
        <v>4120</v>
      </c>
      <c r="D1162" s="263" t="s">
        <v>4120</v>
      </c>
      <c r="E1162" s="263" t="s">
        <v>4120</v>
      </c>
      <c r="F1162" s="263" t="s">
        <v>4120</v>
      </c>
      <c r="G1162" s="263" t="s">
        <v>4120</v>
      </c>
      <c r="H1162" s="263" t="s">
        <v>4120</v>
      </c>
      <c r="I1162" s="263" t="s">
        <v>4120</v>
      </c>
      <c r="J1162" s="263" t="s">
        <v>4120</v>
      </c>
      <c r="K1162" s="263" t="s">
        <v>4120</v>
      </c>
      <c r="L1162" s="263" t="s">
        <v>4120</v>
      </c>
      <c r="M1162" s="263" t="s">
        <v>4120</v>
      </c>
      <c r="N1162" s="263" t="s">
        <v>4120</v>
      </c>
      <c r="O1162" s="263" t="s">
        <v>4120</v>
      </c>
      <c r="P1162" s="263" t="s">
        <v>4120</v>
      </c>
      <c r="Q1162" s="263" t="s">
        <v>4120</v>
      </c>
      <c r="R1162" s="263" t="s">
        <v>4120</v>
      </c>
      <c r="S1162" s="263" t="s">
        <v>4120</v>
      </c>
      <c r="T1162" s="263" t="s">
        <v>4120</v>
      </c>
      <c r="U1162" s="263" t="s">
        <v>4120</v>
      </c>
      <c r="V1162" s="263" t="s">
        <v>4120</v>
      </c>
      <c r="W1162" s="263" t="s">
        <v>4120</v>
      </c>
      <c r="X1162" s="263" t="s">
        <v>4120</v>
      </c>
      <c r="Y1162" s="263" t="s">
        <v>4120</v>
      </c>
      <c r="Z1162" s="263" t="s">
        <v>4120</v>
      </c>
      <c r="AA1162" s="263" t="s">
        <v>4120</v>
      </c>
    </row>
    <row r="1163" spans="1:27" x14ac:dyDescent="0.3">
      <c r="A1163" s="263">
        <v>525195</v>
      </c>
      <c r="B1163" s="268" t="s">
        <v>918</v>
      </c>
      <c r="C1163" s="263" t="s">
        <v>4120</v>
      </c>
      <c r="D1163" s="263" t="s">
        <v>4120</v>
      </c>
      <c r="E1163" s="263" t="s">
        <v>4120</v>
      </c>
      <c r="F1163" s="263" t="s">
        <v>4120</v>
      </c>
      <c r="G1163" s="263" t="s">
        <v>4120</v>
      </c>
      <c r="H1163" s="263" t="s">
        <v>4120</v>
      </c>
      <c r="I1163" s="263" t="s">
        <v>4120</v>
      </c>
      <c r="J1163" s="263" t="s">
        <v>4120</v>
      </c>
      <c r="K1163" s="263" t="s">
        <v>4120</v>
      </c>
      <c r="L1163" s="263" t="s">
        <v>4120</v>
      </c>
      <c r="M1163" s="263" t="s">
        <v>4120</v>
      </c>
      <c r="N1163" s="263" t="s">
        <v>4120</v>
      </c>
      <c r="O1163" s="263" t="s">
        <v>4120</v>
      </c>
      <c r="P1163" s="263" t="s">
        <v>4120</v>
      </c>
      <c r="Q1163" s="263" t="s">
        <v>4120</v>
      </c>
      <c r="R1163" s="263" t="s">
        <v>4120</v>
      </c>
      <c r="S1163" s="263" t="s">
        <v>4120</v>
      </c>
      <c r="T1163" s="263" t="s">
        <v>4120</v>
      </c>
      <c r="U1163" s="263" t="s">
        <v>4120</v>
      </c>
      <c r="V1163" s="263" t="s">
        <v>4120</v>
      </c>
      <c r="W1163" s="263" t="s">
        <v>4120</v>
      </c>
      <c r="X1163" s="263" t="s">
        <v>4120</v>
      </c>
      <c r="Y1163" s="263" t="s">
        <v>4120</v>
      </c>
      <c r="Z1163" s="263" t="s">
        <v>4120</v>
      </c>
      <c r="AA1163" s="263" t="s">
        <v>4120</v>
      </c>
    </row>
    <row r="1164" spans="1:27" x14ac:dyDescent="0.3">
      <c r="A1164" s="263">
        <v>525200</v>
      </c>
      <c r="B1164" s="268" t="s">
        <v>918</v>
      </c>
      <c r="C1164" s="263" t="s">
        <v>4120</v>
      </c>
      <c r="D1164" s="263" t="s">
        <v>4120</v>
      </c>
      <c r="E1164" s="263" t="s">
        <v>4120</v>
      </c>
      <c r="F1164" s="263" t="s">
        <v>4120</v>
      </c>
      <c r="G1164" s="263" t="s">
        <v>4120</v>
      </c>
      <c r="H1164" s="263" t="s">
        <v>4120</v>
      </c>
      <c r="I1164" s="263" t="s">
        <v>4120</v>
      </c>
      <c r="J1164" s="263" t="s">
        <v>4120</v>
      </c>
      <c r="K1164" s="263" t="s">
        <v>4120</v>
      </c>
      <c r="L1164" s="263" t="s">
        <v>4120</v>
      </c>
      <c r="M1164" s="263" t="s">
        <v>4120</v>
      </c>
      <c r="N1164" s="263" t="s">
        <v>4120</v>
      </c>
      <c r="O1164" s="263" t="s">
        <v>4120</v>
      </c>
      <c r="P1164" s="263" t="s">
        <v>4120</v>
      </c>
      <c r="Q1164" s="263" t="s">
        <v>4120</v>
      </c>
      <c r="R1164" s="263" t="s">
        <v>4120</v>
      </c>
      <c r="S1164" s="263" t="s">
        <v>4120</v>
      </c>
      <c r="T1164" s="263" t="s">
        <v>4120</v>
      </c>
      <c r="U1164" s="263" t="s">
        <v>4120</v>
      </c>
      <c r="V1164" s="263" t="s">
        <v>4120</v>
      </c>
      <c r="W1164" s="263" t="s">
        <v>4120</v>
      </c>
      <c r="X1164" s="263" t="s">
        <v>4120</v>
      </c>
      <c r="Y1164" s="263" t="s">
        <v>4120</v>
      </c>
      <c r="Z1164" s="263" t="s">
        <v>4120</v>
      </c>
      <c r="AA1164" s="263" t="s">
        <v>4120</v>
      </c>
    </row>
    <row r="1165" spans="1:27" x14ac:dyDescent="0.3">
      <c r="A1165" s="263">
        <v>525208</v>
      </c>
      <c r="B1165" s="268" t="s">
        <v>918</v>
      </c>
      <c r="C1165" s="263" t="s">
        <v>4120</v>
      </c>
      <c r="D1165" s="263" t="s">
        <v>4120</v>
      </c>
      <c r="E1165" s="263" t="s">
        <v>4120</v>
      </c>
      <c r="F1165" s="263" t="s">
        <v>4120</v>
      </c>
      <c r="G1165" s="263" t="s">
        <v>4120</v>
      </c>
      <c r="H1165" s="263" t="s">
        <v>4120</v>
      </c>
      <c r="I1165" s="263" t="s">
        <v>4120</v>
      </c>
      <c r="J1165" s="263" t="s">
        <v>4120</v>
      </c>
      <c r="K1165" s="263" t="s">
        <v>4120</v>
      </c>
      <c r="L1165" s="263" t="s">
        <v>4120</v>
      </c>
      <c r="M1165" s="263" t="s">
        <v>4120</v>
      </c>
      <c r="N1165" s="263" t="s">
        <v>4120</v>
      </c>
      <c r="O1165" s="263" t="s">
        <v>4120</v>
      </c>
      <c r="P1165" s="263" t="s">
        <v>4120</v>
      </c>
      <c r="Q1165" s="263" t="s">
        <v>4120</v>
      </c>
      <c r="R1165" s="263" t="s">
        <v>4120</v>
      </c>
      <c r="S1165" s="263" t="s">
        <v>4120</v>
      </c>
      <c r="T1165" s="263" t="s">
        <v>4120</v>
      </c>
      <c r="U1165" s="263" t="s">
        <v>4120</v>
      </c>
      <c r="V1165" s="263" t="s">
        <v>4120</v>
      </c>
      <c r="W1165" s="263" t="s">
        <v>4120</v>
      </c>
      <c r="X1165" s="263" t="s">
        <v>4120</v>
      </c>
      <c r="Y1165" s="263" t="s">
        <v>4120</v>
      </c>
      <c r="Z1165" s="263" t="s">
        <v>4120</v>
      </c>
      <c r="AA1165" s="263" t="s">
        <v>4120</v>
      </c>
    </row>
    <row r="1166" spans="1:27" x14ac:dyDescent="0.3">
      <c r="A1166" s="263">
        <v>525209</v>
      </c>
      <c r="B1166" s="268" t="s">
        <v>918</v>
      </c>
      <c r="C1166" s="263" t="s">
        <v>4120</v>
      </c>
      <c r="D1166" s="263" t="s">
        <v>4120</v>
      </c>
      <c r="E1166" s="263" t="s">
        <v>4120</v>
      </c>
      <c r="F1166" s="263" t="s">
        <v>4120</v>
      </c>
      <c r="G1166" s="263" t="s">
        <v>4120</v>
      </c>
      <c r="H1166" s="263" t="s">
        <v>4120</v>
      </c>
      <c r="I1166" s="263" t="s">
        <v>4120</v>
      </c>
      <c r="J1166" s="263" t="s">
        <v>4120</v>
      </c>
      <c r="K1166" s="263" t="s">
        <v>4120</v>
      </c>
      <c r="L1166" s="263" t="s">
        <v>4120</v>
      </c>
      <c r="M1166" s="263" t="s">
        <v>4120</v>
      </c>
      <c r="N1166" s="263" t="s">
        <v>4120</v>
      </c>
      <c r="O1166" s="263" t="s">
        <v>4120</v>
      </c>
      <c r="P1166" s="263" t="s">
        <v>4120</v>
      </c>
      <c r="Q1166" s="263" t="s">
        <v>4120</v>
      </c>
      <c r="R1166" s="263" t="s">
        <v>4120</v>
      </c>
      <c r="S1166" s="263" t="s">
        <v>4120</v>
      </c>
      <c r="T1166" s="263" t="s">
        <v>4120</v>
      </c>
      <c r="U1166" s="263" t="s">
        <v>4120</v>
      </c>
      <c r="V1166" s="263" t="s">
        <v>4120</v>
      </c>
      <c r="W1166" s="263" t="s">
        <v>4120</v>
      </c>
      <c r="X1166" s="263" t="s">
        <v>4120</v>
      </c>
      <c r="Y1166" s="263" t="s">
        <v>4120</v>
      </c>
      <c r="Z1166" s="263" t="s">
        <v>4120</v>
      </c>
      <c r="AA1166" s="263" t="s">
        <v>4120</v>
      </c>
    </row>
    <row r="1167" spans="1:27" x14ac:dyDescent="0.3">
      <c r="A1167" s="263">
        <v>525214</v>
      </c>
      <c r="B1167" s="268" t="s">
        <v>918</v>
      </c>
      <c r="C1167" s="263" t="s">
        <v>4120</v>
      </c>
      <c r="D1167" s="263" t="s">
        <v>4120</v>
      </c>
      <c r="E1167" s="263" t="s">
        <v>4120</v>
      </c>
      <c r="F1167" s="263" t="s">
        <v>4120</v>
      </c>
      <c r="G1167" s="263" t="s">
        <v>4120</v>
      </c>
      <c r="H1167" s="263" t="s">
        <v>4120</v>
      </c>
      <c r="I1167" s="263" t="s">
        <v>4120</v>
      </c>
      <c r="J1167" s="263" t="s">
        <v>4120</v>
      </c>
      <c r="K1167" s="263" t="s">
        <v>4120</v>
      </c>
      <c r="L1167" s="263" t="s">
        <v>4120</v>
      </c>
      <c r="M1167" s="263" t="s">
        <v>4120</v>
      </c>
      <c r="N1167" s="263" t="s">
        <v>4120</v>
      </c>
      <c r="O1167" s="263" t="s">
        <v>4120</v>
      </c>
      <c r="P1167" s="263" t="s">
        <v>4120</v>
      </c>
      <c r="Q1167" s="263" t="s">
        <v>4120</v>
      </c>
      <c r="R1167" s="263" t="s">
        <v>4120</v>
      </c>
      <c r="S1167" s="263" t="s">
        <v>4120</v>
      </c>
      <c r="T1167" s="263" t="s">
        <v>4120</v>
      </c>
      <c r="U1167" s="263" t="s">
        <v>4120</v>
      </c>
      <c r="V1167" s="263" t="s">
        <v>4120</v>
      </c>
      <c r="W1167" s="263" t="s">
        <v>4120</v>
      </c>
      <c r="X1167" s="263" t="s">
        <v>4120</v>
      </c>
      <c r="Y1167" s="263" t="s">
        <v>4120</v>
      </c>
      <c r="Z1167" s="263" t="s">
        <v>4120</v>
      </c>
      <c r="AA1167" s="263" t="s">
        <v>4120</v>
      </c>
    </row>
    <row r="1168" spans="1:27" x14ac:dyDescent="0.3">
      <c r="A1168" s="263">
        <v>525215</v>
      </c>
      <c r="B1168" s="268" t="s">
        <v>918</v>
      </c>
      <c r="C1168" s="263" t="s">
        <v>4120</v>
      </c>
      <c r="D1168" s="263" t="s">
        <v>4120</v>
      </c>
      <c r="E1168" s="263" t="s">
        <v>4120</v>
      </c>
      <c r="F1168" s="263" t="s">
        <v>4120</v>
      </c>
      <c r="G1168" s="263" t="s">
        <v>4120</v>
      </c>
      <c r="H1168" s="263" t="s">
        <v>4120</v>
      </c>
      <c r="I1168" s="263" t="s">
        <v>4120</v>
      </c>
      <c r="J1168" s="263" t="s">
        <v>4120</v>
      </c>
      <c r="K1168" s="263" t="s">
        <v>4120</v>
      </c>
      <c r="L1168" s="263" t="s">
        <v>4120</v>
      </c>
      <c r="M1168" s="263" t="s">
        <v>4120</v>
      </c>
      <c r="N1168" s="263" t="s">
        <v>4120</v>
      </c>
      <c r="O1168" s="263" t="s">
        <v>4120</v>
      </c>
      <c r="P1168" s="263" t="s">
        <v>4120</v>
      </c>
      <c r="Q1168" s="263" t="s">
        <v>4120</v>
      </c>
      <c r="R1168" s="263" t="s">
        <v>4120</v>
      </c>
      <c r="S1168" s="263" t="s">
        <v>4120</v>
      </c>
      <c r="T1168" s="263" t="s">
        <v>4120</v>
      </c>
      <c r="U1168" s="263" t="s">
        <v>4120</v>
      </c>
      <c r="V1168" s="263" t="s">
        <v>4120</v>
      </c>
      <c r="W1168" s="263" t="s">
        <v>4120</v>
      </c>
      <c r="X1168" s="263" t="s">
        <v>4120</v>
      </c>
      <c r="Y1168" s="263" t="s">
        <v>4120</v>
      </c>
      <c r="Z1168" s="263" t="s">
        <v>4120</v>
      </c>
      <c r="AA1168" s="263" t="s">
        <v>4120</v>
      </c>
    </row>
    <row r="1169" spans="1:27" x14ac:dyDescent="0.3">
      <c r="A1169" s="263">
        <v>525217</v>
      </c>
      <c r="B1169" s="268" t="s">
        <v>918</v>
      </c>
      <c r="C1169" s="263" t="s">
        <v>4120</v>
      </c>
      <c r="D1169" s="263" t="s">
        <v>4120</v>
      </c>
      <c r="E1169" s="263" t="s">
        <v>4120</v>
      </c>
      <c r="F1169" s="263" t="s">
        <v>4120</v>
      </c>
      <c r="G1169" s="263" t="s">
        <v>4120</v>
      </c>
      <c r="H1169" s="263" t="s">
        <v>4120</v>
      </c>
      <c r="I1169" s="263" t="s">
        <v>4120</v>
      </c>
      <c r="J1169" s="263" t="s">
        <v>4120</v>
      </c>
      <c r="K1169" s="263" t="s">
        <v>4120</v>
      </c>
      <c r="L1169" s="263" t="s">
        <v>4120</v>
      </c>
      <c r="M1169" s="263" t="s">
        <v>4120</v>
      </c>
      <c r="N1169" s="263" t="s">
        <v>4120</v>
      </c>
      <c r="O1169" s="263" t="s">
        <v>4120</v>
      </c>
      <c r="P1169" s="263" t="s">
        <v>4120</v>
      </c>
      <c r="Q1169" s="263" t="s">
        <v>4120</v>
      </c>
      <c r="R1169" s="263" t="s">
        <v>4120</v>
      </c>
      <c r="S1169" s="263" t="s">
        <v>4120</v>
      </c>
      <c r="T1169" s="263" t="s">
        <v>4120</v>
      </c>
      <c r="U1169" s="263" t="s">
        <v>4120</v>
      </c>
      <c r="V1169" s="263" t="s">
        <v>4120</v>
      </c>
      <c r="W1169" s="263" t="s">
        <v>4120</v>
      </c>
      <c r="X1169" s="263" t="s">
        <v>4120</v>
      </c>
      <c r="Y1169" s="263" t="s">
        <v>4120</v>
      </c>
      <c r="Z1169" s="263" t="s">
        <v>4120</v>
      </c>
      <c r="AA1169" s="263" t="s">
        <v>4120</v>
      </c>
    </row>
    <row r="1170" spans="1:27" x14ac:dyDescent="0.3">
      <c r="A1170" s="263">
        <v>525232</v>
      </c>
      <c r="B1170" s="268" t="s">
        <v>918</v>
      </c>
      <c r="C1170" s="263" t="s">
        <v>4120</v>
      </c>
      <c r="D1170" s="263" t="s">
        <v>4120</v>
      </c>
      <c r="E1170" s="263" t="s">
        <v>4120</v>
      </c>
      <c r="F1170" s="263" t="s">
        <v>4120</v>
      </c>
      <c r="G1170" s="263" t="s">
        <v>4120</v>
      </c>
      <c r="H1170" s="263" t="s">
        <v>4120</v>
      </c>
      <c r="I1170" s="263" t="s">
        <v>4120</v>
      </c>
      <c r="J1170" s="263" t="s">
        <v>4120</v>
      </c>
      <c r="K1170" s="263" t="s">
        <v>4120</v>
      </c>
      <c r="L1170" s="263" t="s">
        <v>4120</v>
      </c>
      <c r="M1170" s="263" t="s">
        <v>4120</v>
      </c>
      <c r="N1170" s="263" t="s">
        <v>4120</v>
      </c>
      <c r="O1170" s="263" t="s">
        <v>4120</v>
      </c>
      <c r="P1170" s="263" t="s">
        <v>4120</v>
      </c>
      <c r="Q1170" s="263" t="s">
        <v>4120</v>
      </c>
      <c r="R1170" s="263" t="s">
        <v>4120</v>
      </c>
      <c r="S1170" s="263" t="s">
        <v>4120</v>
      </c>
      <c r="T1170" s="263" t="s">
        <v>4120</v>
      </c>
      <c r="U1170" s="263" t="s">
        <v>4120</v>
      </c>
      <c r="V1170" s="263" t="s">
        <v>4120</v>
      </c>
      <c r="W1170" s="263" t="s">
        <v>4120</v>
      </c>
      <c r="X1170" s="263" t="s">
        <v>4120</v>
      </c>
      <c r="Y1170" s="263" t="s">
        <v>4120</v>
      </c>
      <c r="Z1170" s="263" t="s">
        <v>4120</v>
      </c>
      <c r="AA1170" s="263" t="s">
        <v>4120</v>
      </c>
    </row>
    <row r="1171" spans="1:27" x14ac:dyDescent="0.3">
      <c r="A1171" s="263">
        <v>525233</v>
      </c>
      <c r="B1171" s="268" t="s">
        <v>918</v>
      </c>
      <c r="C1171" s="263" t="s">
        <v>4120</v>
      </c>
      <c r="D1171" s="263" t="s">
        <v>4120</v>
      </c>
      <c r="E1171" s="263" t="s">
        <v>4120</v>
      </c>
      <c r="F1171" s="263" t="s">
        <v>4120</v>
      </c>
      <c r="G1171" s="263" t="s">
        <v>4120</v>
      </c>
      <c r="H1171" s="263" t="s">
        <v>4120</v>
      </c>
      <c r="I1171" s="263" t="s">
        <v>4120</v>
      </c>
      <c r="J1171" s="263" t="s">
        <v>4120</v>
      </c>
      <c r="K1171" s="263" t="s">
        <v>4120</v>
      </c>
      <c r="L1171" s="263" t="s">
        <v>4120</v>
      </c>
      <c r="M1171" s="263" t="s">
        <v>4120</v>
      </c>
      <c r="N1171" s="263" t="s">
        <v>4120</v>
      </c>
      <c r="O1171" s="263" t="s">
        <v>4120</v>
      </c>
      <c r="P1171" s="263" t="s">
        <v>4120</v>
      </c>
      <c r="Q1171" s="263" t="s">
        <v>4120</v>
      </c>
      <c r="R1171" s="263" t="s">
        <v>4120</v>
      </c>
      <c r="S1171" s="263" t="s">
        <v>4120</v>
      </c>
      <c r="T1171" s="263" t="s">
        <v>4120</v>
      </c>
      <c r="U1171" s="263" t="s">
        <v>4120</v>
      </c>
      <c r="V1171" s="263" t="s">
        <v>4120</v>
      </c>
      <c r="W1171" s="263" t="s">
        <v>4120</v>
      </c>
      <c r="X1171" s="263" t="s">
        <v>4120</v>
      </c>
      <c r="Y1171" s="263" t="s">
        <v>4120</v>
      </c>
      <c r="Z1171" s="263" t="s">
        <v>4120</v>
      </c>
      <c r="AA1171" s="263" t="s">
        <v>4120</v>
      </c>
    </row>
    <row r="1172" spans="1:27" x14ac:dyDescent="0.3">
      <c r="A1172" s="263">
        <v>525234</v>
      </c>
      <c r="B1172" s="268" t="s">
        <v>918</v>
      </c>
      <c r="C1172" s="263" t="s">
        <v>4120</v>
      </c>
      <c r="D1172" s="263" t="s">
        <v>4120</v>
      </c>
      <c r="E1172" s="263" t="s">
        <v>4120</v>
      </c>
      <c r="F1172" s="263" t="s">
        <v>4120</v>
      </c>
      <c r="G1172" s="263" t="s">
        <v>4120</v>
      </c>
      <c r="H1172" s="263" t="s">
        <v>4120</v>
      </c>
      <c r="I1172" s="263" t="s">
        <v>4120</v>
      </c>
      <c r="J1172" s="263" t="s">
        <v>4120</v>
      </c>
      <c r="K1172" s="263" t="s">
        <v>4120</v>
      </c>
      <c r="L1172" s="263" t="s">
        <v>4120</v>
      </c>
      <c r="M1172" s="263" t="s">
        <v>4120</v>
      </c>
      <c r="N1172" s="263" t="s">
        <v>4120</v>
      </c>
      <c r="O1172" s="263" t="s">
        <v>4120</v>
      </c>
      <c r="P1172" s="263" t="s">
        <v>4120</v>
      </c>
      <c r="Q1172" s="263" t="s">
        <v>4120</v>
      </c>
      <c r="R1172" s="263" t="s">
        <v>4120</v>
      </c>
      <c r="S1172" s="263" t="s">
        <v>4120</v>
      </c>
      <c r="T1172" s="263" t="s">
        <v>4120</v>
      </c>
      <c r="U1172" s="263" t="s">
        <v>4120</v>
      </c>
      <c r="V1172" s="263" t="s">
        <v>4120</v>
      </c>
      <c r="W1172" s="263" t="s">
        <v>4120</v>
      </c>
      <c r="X1172" s="263" t="s">
        <v>4120</v>
      </c>
      <c r="Y1172" s="263" t="s">
        <v>4120</v>
      </c>
      <c r="Z1172" s="263" t="s">
        <v>4120</v>
      </c>
      <c r="AA1172" s="263" t="s">
        <v>4120</v>
      </c>
    </row>
    <row r="1173" spans="1:27" x14ac:dyDescent="0.3">
      <c r="A1173" s="263">
        <v>525239</v>
      </c>
      <c r="B1173" s="268" t="s">
        <v>918</v>
      </c>
      <c r="C1173" s="263" t="s">
        <v>4120</v>
      </c>
      <c r="D1173" s="263" t="s">
        <v>4120</v>
      </c>
      <c r="E1173" s="263" t="s">
        <v>4120</v>
      </c>
      <c r="F1173" s="263" t="s">
        <v>4120</v>
      </c>
      <c r="G1173" s="263" t="s">
        <v>4120</v>
      </c>
      <c r="H1173" s="263" t="s">
        <v>4120</v>
      </c>
      <c r="I1173" s="263" t="s">
        <v>4120</v>
      </c>
      <c r="J1173" s="263" t="s">
        <v>4120</v>
      </c>
      <c r="K1173" s="263" t="s">
        <v>4120</v>
      </c>
      <c r="L1173" s="263" t="s">
        <v>4120</v>
      </c>
      <c r="M1173" s="263" t="s">
        <v>4120</v>
      </c>
      <c r="N1173" s="263" t="s">
        <v>4120</v>
      </c>
      <c r="O1173" s="263" t="s">
        <v>4120</v>
      </c>
      <c r="P1173" s="263" t="s">
        <v>4120</v>
      </c>
      <c r="Q1173" s="263" t="s">
        <v>4120</v>
      </c>
      <c r="R1173" s="263" t="s">
        <v>4120</v>
      </c>
      <c r="S1173" s="263" t="s">
        <v>4120</v>
      </c>
      <c r="T1173" s="263" t="s">
        <v>4120</v>
      </c>
      <c r="U1173" s="263" t="s">
        <v>4120</v>
      </c>
      <c r="V1173" s="263" t="s">
        <v>4120</v>
      </c>
      <c r="W1173" s="263" t="s">
        <v>4120</v>
      </c>
      <c r="X1173" s="263" t="s">
        <v>4120</v>
      </c>
      <c r="Y1173" s="263" t="s">
        <v>4120</v>
      </c>
      <c r="Z1173" s="263" t="s">
        <v>4120</v>
      </c>
      <c r="AA1173" s="263" t="s">
        <v>4120</v>
      </c>
    </row>
    <row r="1174" spans="1:27" x14ac:dyDescent="0.3">
      <c r="A1174" s="263">
        <v>525240</v>
      </c>
      <c r="B1174" s="268" t="s">
        <v>918</v>
      </c>
      <c r="C1174" s="263" t="s">
        <v>4120</v>
      </c>
      <c r="D1174" s="263" t="s">
        <v>4120</v>
      </c>
      <c r="E1174" s="263" t="s">
        <v>4120</v>
      </c>
      <c r="F1174" s="263" t="s">
        <v>4120</v>
      </c>
      <c r="G1174" s="263" t="s">
        <v>4120</v>
      </c>
      <c r="H1174" s="263" t="s">
        <v>4120</v>
      </c>
      <c r="I1174" s="263" t="s">
        <v>4120</v>
      </c>
      <c r="J1174" s="263" t="s">
        <v>4120</v>
      </c>
      <c r="K1174" s="263" t="s">
        <v>4120</v>
      </c>
      <c r="L1174" s="263" t="s">
        <v>4120</v>
      </c>
      <c r="M1174" s="263" t="s">
        <v>4120</v>
      </c>
      <c r="N1174" s="263" t="s">
        <v>4120</v>
      </c>
      <c r="O1174" s="263" t="s">
        <v>4120</v>
      </c>
      <c r="P1174" s="263" t="s">
        <v>4120</v>
      </c>
      <c r="Q1174" s="263" t="s">
        <v>4120</v>
      </c>
      <c r="R1174" s="263" t="s">
        <v>4120</v>
      </c>
      <c r="S1174" s="263" t="s">
        <v>4120</v>
      </c>
      <c r="T1174" s="263" t="s">
        <v>4120</v>
      </c>
      <c r="U1174" s="263" t="s">
        <v>4120</v>
      </c>
      <c r="V1174" s="263" t="s">
        <v>4120</v>
      </c>
      <c r="W1174" s="263" t="s">
        <v>4120</v>
      </c>
      <c r="X1174" s="263" t="s">
        <v>4120</v>
      </c>
      <c r="Y1174" s="263" t="s">
        <v>4120</v>
      </c>
      <c r="Z1174" s="263" t="s">
        <v>4120</v>
      </c>
      <c r="AA1174" s="263" t="s">
        <v>4120</v>
      </c>
    </row>
    <row r="1175" spans="1:27" x14ac:dyDescent="0.3">
      <c r="A1175" s="263">
        <v>525241</v>
      </c>
      <c r="B1175" s="268" t="s">
        <v>918</v>
      </c>
      <c r="C1175" s="263" t="s">
        <v>4120</v>
      </c>
      <c r="D1175" s="263" t="s">
        <v>4120</v>
      </c>
      <c r="E1175" s="263" t="s">
        <v>4120</v>
      </c>
      <c r="F1175" s="263" t="s">
        <v>4120</v>
      </c>
      <c r="G1175" s="263" t="s">
        <v>4120</v>
      </c>
      <c r="H1175" s="263" t="s">
        <v>4120</v>
      </c>
      <c r="I1175" s="263" t="s">
        <v>4120</v>
      </c>
      <c r="J1175" s="263" t="s">
        <v>4120</v>
      </c>
      <c r="K1175" s="263" t="s">
        <v>4120</v>
      </c>
      <c r="L1175" s="263" t="s">
        <v>4120</v>
      </c>
      <c r="M1175" s="263" t="s">
        <v>4120</v>
      </c>
      <c r="N1175" s="263" t="s">
        <v>4120</v>
      </c>
      <c r="O1175" s="263" t="s">
        <v>4120</v>
      </c>
      <c r="P1175" s="263" t="s">
        <v>4120</v>
      </c>
      <c r="Q1175" s="263" t="s">
        <v>4120</v>
      </c>
      <c r="R1175" s="263" t="s">
        <v>4120</v>
      </c>
      <c r="S1175" s="263" t="s">
        <v>4120</v>
      </c>
      <c r="T1175" s="263" t="s">
        <v>4120</v>
      </c>
      <c r="U1175" s="263" t="s">
        <v>4120</v>
      </c>
      <c r="V1175" s="263" t="s">
        <v>4120</v>
      </c>
      <c r="W1175" s="263" t="s">
        <v>4120</v>
      </c>
      <c r="X1175" s="263" t="s">
        <v>4120</v>
      </c>
      <c r="Y1175" s="263" t="s">
        <v>4120</v>
      </c>
      <c r="Z1175" s="263" t="s">
        <v>4120</v>
      </c>
      <c r="AA1175" s="263" t="s">
        <v>4120</v>
      </c>
    </row>
    <row r="1176" spans="1:27" x14ac:dyDescent="0.3">
      <c r="A1176" s="263">
        <v>525256</v>
      </c>
      <c r="B1176" s="268" t="s">
        <v>918</v>
      </c>
      <c r="C1176" s="263" t="s">
        <v>4120</v>
      </c>
      <c r="D1176" s="263" t="s">
        <v>4120</v>
      </c>
      <c r="E1176" s="263" t="s">
        <v>4120</v>
      </c>
      <c r="F1176" s="263" t="s">
        <v>4120</v>
      </c>
      <c r="G1176" s="263" t="s">
        <v>4120</v>
      </c>
      <c r="H1176" s="263" t="s">
        <v>4120</v>
      </c>
      <c r="I1176" s="263" t="s">
        <v>4120</v>
      </c>
      <c r="J1176" s="263" t="s">
        <v>4120</v>
      </c>
      <c r="K1176" s="263" t="s">
        <v>4120</v>
      </c>
      <c r="L1176" s="263" t="s">
        <v>4120</v>
      </c>
      <c r="M1176" s="263" t="s">
        <v>4120</v>
      </c>
      <c r="N1176" s="263" t="s">
        <v>4120</v>
      </c>
      <c r="O1176" s="263" t="s">
        <v>4120</v>
      </c>
      <c r="P1176" s="263" t="s">
        <v>4120</v>
      </c>
      <c r="Q1176" s="263" t="s">
        <v>4120</v>
      </c>
      <c r="R1176" s="263" t="s">
        <v>4120</v>
      </c>
      <c r="S1176" s="263" t="s">
        <v>4120</v>
      </c>
      <c r="T1176" s="263" t="s">
        <v>4120</v>
      </c>
      <c r="U1176" s="263" t="s">
        <v>4120</v>
      </c>
      <c r="V1176" s="263" t="s">
        <v>4120</v>
      </c>
      <c r="W1176" s="263" t="s">
        <v>4120</v>
      </c>
      <c r="X1176" s="263" t="s">
        <v>4120</v>
      </c>
      <c r="Y1176" s="263" t="s">
        <v>4120</v>
      </c>
      <c r="Z1176" s="263" t="s">
        <v>4120</v>
      </c>
      <c r="AA1176" s="263" t="s">
        <v>4120</v>
      </c>
    </row>
    <row r="1177" spans="1:27" x14ac:dyDescent="0.3">
      <c r="A1177" s="263">
        <v>525257</v>
      </c>
      <c r="B1177" s="268" t="s">
        <v>918</v>
      </c>
      <c r="C1177" s="263" t="s">
        <v>4120</v>
      </c>
      <c r="D1177" s="263" t="s">
        <v>4120</v>
      </c>
      <c r="E1177" s="263" t="s">
        <v>4120</v>
      </c>
      <c r="F1177" s="263" t="s">
        <v>4120</v>
      </c>
      <c r="G1177" s="263" t="s">
        <v>4120</v>
      </c>
      <c r="H1177" s="263" t="s">
        <v>4120</v>
      </c>
      <c r="I1177" s="263" t="s">
        <v>4120</v>
      </c>
      <c r="J1177" s="263" t="s">
        <v>4120</v>
      </c>
      <c r="K1177" s="263" t="s">
        <v>4120</v>
      </c>
      <c r="L1177" s="263" t="s">
        <v>4120</v>
      </c>
      <c r="M1177" s="263" t="s">
        <v>4120</v>
      </c>
      <c r="N1177" s="263" t="s">
        <v>4120</v>
      </c>
      <c r="O1177" s="263" t="s">
        <v>4120</v>
      </c>
      <c r="P1177" s="263" t="s">
        <v>4120</v>
      </c>
      <c r="Q1177" s="263" t="s">
        <v>4120</v>
      </c>
      <c r="R1177" s="263" t="s">
        <v>4120</v>
      </c>
      <c r="S1177" s="263" t="s">
        <v>4120</v>
      </c>
      <c r="T1177" s="263" t="s">
        <v>4120</v>
      </c>
      <c r="U1177" s="263" t="s">
        <v>4120</v>
      </c>
      <c r="V1177" s="263" t="s">
        <v>4120</v>
      </c>
      <c r="W1177" s="263" t="s">
        <v>4120</v>
      </c>
      <c r="X1177" s="263" t="s">
        <v>4120</v>
      </c>
      <c r="Y1177" s="263" t="s">
        <v>4120</v>
      </c>
      <c r="Z1177" s="263" t="s">
        <v>4120</v>
      </c>
      <c r="AA1177" s="263" t="s">
        <v>4120</v>
      </c>
    </row>
    <row r="1178" spans="1:27" x14ac:dyDescent="0.3">
      <c r="A1178" s="263">
        <v>525263</v>
      </c>
      <c r="B1178" s="268" t="s">
        <v>918</v>
      </c>
      <c r="C1178" s="263" t="s">
        <v>4120</v>
      </c>
      <c r="D1178" s="263" t="s">
        <v>4120</v>
      </c>
      <c r="E1178" s="263" t="s">
        <v>4120</v>
      </c>
      <c r="F1178" s="263" t="s">
        <v>4120</v>
      </c>
      <c r="G1178" s="263" t="s">
        <v>4120</v>
      </c>
      <c r="H1178" s="263" t="s">
        <v>4120</v>
      </c>
      <c r="I1178" s="263" t="s">
        <v>4120</v>
      </c>
      <c r="J1178" s="263" t="s">
        <v>4120</v>
      </c>
      <c r="K1178" s="263" t="s">
        <v>4120</v>
      </c>
      <c r="L1178" s="263" t="s">
        <v>4120</v>
      </c>
      <c r="M1178" s="263" t="s">
        <v>4120</v>
      </c>
      <c r="N1178" s="263" t="s">
        <v>4120</v>
      </c>
      <c r="O1178" s="263" t="s">
        <v>4120</v>
      </c>
      <c r="P1178" s="263" t="s">
        <v>4120</v>
      </c>
      <c r="Q1178" s="263" t="s">
        <v>4120</v>
      </c>
      <c r="R1178" s="263" t="s">
        <v>4120</v>
      </c>
      <c r="S1178" s="263" t="s">
        <v>4120</v>
      </c>
      <c r="T1178" s="263" t="s">
        <v>4120</v>
      </c>
      <c r="U1178" s="263" t="s">
        <v>4120</v>
      </c>
      <c r="V1178" s="263" t="s">
        <v>4120</v>
      </c>
      <c r="W1178" s="263" t="s">
        <v>4120</v>
      </c>
      <c r="X1178" s="263" t="s">
        <v>4120</v>
      </c>
      <c r="Y1178" s="263" t="s">
        <v>4120</v>
      </c>
      <c r="Z1178" s="263" t="s">
        <v>4120</v>
      </c>
      <c r="AA1178" s="263" t="s">
        <v>4120</v>
      </c>
    </row>
    <row r="1179" spans="1:27" x14ac:dyDescent="0.3">
      <c r="A1179" s="263">
        <v>525265</v>
      </c>
      <c r="B1179" s="268" t="s">
        <v>918</v>
      </c>
      <c r="C1179" s="263" t="s">
        <v>4120</v>
      </c>
      <c r="D1179" s="263" t="s">
        <v>4120</v>
      </c>
      <c r="E1179" s="263" t="s">
        <v>4120</v>
      </c>
      <c r="F1179" s="263" t="s">
        <v>4120</v>
      </c>
      <c r="G1179" s="263" t="s">
        <v>4120</v>
      </c>
      <c r="H1179" s="263" t="s">
        <v>4120</v>
      </c>
      <c r="I1179" s="263" t="s">
        <v>4120</v>
      </c>
      <c r="J1179" s="263" t="s">
        <v>4120</v>
      </c>
      <c r="K1179" s="263" t="s">
        <v>4120</v>
      </c>
      <c r="L1179" s="263" t="s">
        <v>4120</v>
      </c>
      <c r="M1179" s="263" t="s">
        <v>4120</v>
      </c>
      <c r="N1179" s="263" t="s">
        <v>4120</v>
      </c>
      <c r="O1179" s="263" t="s">
        <v>4120</v>
      </c>
      <c r="P1179" s="263" t="s">
        <v>4120</v>
      </c>
      <c r="Q1179" s="263" t="s">
        <v>4120</v>
      </c>
      <c r="R1179" s="263" t="s">
        <v>4120</v>
      </c>
      <c r="S1179" s="263" t="s">
        <v>4120</v>
      </c>
      <c r="T1179" s="263" t="s">
        <v>4120</v>
      </c>
      <c r="U1179" s="263" t="s">
        <v>4120</v>
      </c>
      <c r="V1179" s="263" t="s">
        <v>4120</v>
      </c>
      <c r="W1179" s="263" t="s">
        <v>4120</v>
      </c>
      <c r="X1179" s="263" t="s">
        <v>4120</v>
      </c>
      <c r="Y1179" s="263" t="s">
        <v>4120</v>
      </c>
      <c r="Z1179" s="263" t="s">
        <v>4120</v>
      </c>
      <c r="AA1179" s="263" t="s">
        <v>4120</v>
      </c>
    </row>
    <row r="1180" spans="1:27" x14ac:dyDescent="0.3">
      <c r="A1180" s="263">
        <v>525268</v>
      </c>
      <c r="B1180" s="268" t="s">
        <v>918</v>
      </c>
      <c r="C1180" s="263" t="s">
        <v>4120</v>
      </c>
      <c r="D1180" s="263" t="s">
        <v>4120</v>
      </c>
      <c r="E1180" s="263" t="s">
        <v>4120</v>
      </c>
      <c r="F1180" s="263" t="s">
        <v>4120</v>
      </c>
      <c r="G1180" s="263" t="s">
        <v>4120</v>
      </c>
      <c r="H1180" s="263" t="s">
        <v>4120</v>
      </c>
      <c r="I1180" s="263" t="s">
        <v>4120</v>
      </c>
      <c r="J1180" s="263" t="s">
        <v>4120</v>
      </c>
      <c r="K1180" s="263" t="s">
        <v>4120</v>
      </c>
      <c r="L1180" s="263" t="s">
        <v>4120</v>
      </c>
      <c r="M1180" s="263" t="s">
        <v>4120</v>
      </c>
      <c r="N1180" s="263" t="s">
        <v>4120</v>
      </c>
      <c r="O1180" s="263" t="s">
        <v>4120</v>
      </c>
      <c r="P1180" s="263" t="s">
        <v>4120</v>
      </c>
      <c r="Q1180" s="263" t="s">
        <v>4120</v>
      </c>
      <c r="R1180" s="263" t="s">
        <v>4120</v>
      </c>
      <c r="S1180" s="263" t="s">
        <v>4120</v>
      </c>
      <c r="T1180" s="263" t="s">
        <v>4120</v>
      </c>
      <c r="U1180" s="263" t="s">
        <v>4120</v>
      </c>
      <c r="V1180" s="263" t="s">
        <v>4120</v>
      </c>
      <c r="W1180" s="263" t="s">
        <v>4120</v>
      </c>
      <c r="X1180" s="263" t="s">
        <v>4120</v>
      </c>
      <c r="Y1180" s="263" t="s">
        <v>4120</v>
      </c>
      <c r="Z1180" s="263" t="s">
        <v>4120</v>
      </c>
      <c r="AA1180" s="263" t="s">
        <v>4120</v>
      </c>
    </row>
    <row r="1181" spans="1:27" x14ac:dyDescent="0.3">
      <c r="A1181" s="263">
        <v>525279</v>
      </c>
      <c r="B1181" s="268" t="s">
        <v>918</v>
      </c>
      <c r="C1181" s="263" t="s">
        <v>4120</v>
      </c>
      <c r="D1181" s="263" t="s">
        <v>4120</v>
      </c>
      <c r="E1181" s="263" t="s">
        <v>4120</v>
      </c>
      <c r="F1181" s="263" t="s">
        <v>4120</v>
      </c>
      <c r="G1181" s="263" t="s">
        <v>4120</v>
      </c>
      <c r="H1181" s="263" t="s">
        <v>4120</v>
      </c>
      <c r="I1181" s="263" t="s">
        <v>4120</v>
      </c>
      <c r="J1181" s="263" t="s">
        <v>4120</v>
      </c>
      <c r="K1181" s="263" t="s">
        <v>4120</v>
      </c>
      <c r="L1181" s="263" t="s">
        <v>4120</v>
      </c>
      <c r="M1181" s="263" t="s">
        <v>4120</v>
      </c>
      <c r="N1181" s="263" t="s">
        <v>4120</v>
      </c>
      <c r="O1181" s="263" t="s">
        <v>4120</v>
      </c>
      <c r="P1181" s="263" t="s">
        <v>4120</v>
      </c>
      <c r="Q1181" s="263" t="s">
        <v>4120</v>
      </c>
      <c r="R1181" s="263" t="s">
        <v>4120</v>
      </c>
      <c r="S1181" s="263" t="s">
        <v>4120</v>
      </c>
      <c r="T1181" s="263" t="s">
        <v>4120</v>
      </c>
      <c r="U1181" s="263" t="s">
        <v>4120</v>
      </c>
      <c r="V1181" s="263" t="s">
        <v>4120</v>
      </c>
      <c r="W1181" s="263" t="s">
        <v>4120</v>
      </c>
      <c r="X1181" s="263" t="s">
        <v>4120</v>
      </c>
      <c r="Y1181" s="263" t="s">
        <v>4120</v>
      </c>
      <c r="Z1181" s="263" t="s">
        <v>4120</v>
      </c>
      <c r="AA1181" s="263" t="s">
        <v>4120</v>
      </c>
    </row>
    <row r="1182" spans="1:27" x14ac:dyDescent="0.3">
      <c r="A1182" s="263">
        <v>525290</v>
      </c>
      <c r="B1182" s="268" t="s">
        <v>918</v>
      </c>
      <c r="C1182" s="263" t="s">
        <v>4120</v>
      </c>
      <c r="D1182" s="263" t="s">
        <v>4120</v>
      </c>
      <c r="E1182" s="263" t="s">
        <v>4120</v>
      </c>
      <c r="F1182" s="263" t="s">
        <v>4120</v>
      </c>
      <c r="G1182" s="263" t="s">
        <v>4120</v>
      </c>
      <c r="H1182" s="263" t="s">
        <v>4120</v>
      </c>
      <c r="I1182" s="263" t="s">
        <v>4120</v>
      </c>
      <c r="J1182" s="263" t="s">
        <v>4120</v>
      </c>
      <c r="K1182" s="263" t="s">
        <v>4120</v>
      </c>
      <c r="L1182" s="263" t="s">
        <v>4120</v>
      </c>
      <c r="M1182" s="263" t="s">
        <v>4120</v>
      </c>
      <c r="N1182" s="263" t="s">
        <v>4120</v>
      </c>
      <c r="O1182" s="263" t="s">
        <v>4120</v>
      </c>
      <c r="P1182" s="263" t="s">
        <v>4120</v>
      </c>
      <c r="Q1182" s="263" t="s">
        <v>4120</v>
      </c>
      <c r="R1182" s="263" t="s">
        <v>4120</v>
      </c>
      <c r="S1182" s="263" t="s">
        <v>4120</v>
      </c>
      <c r="T1182" s="263" t="s">
        <v>4120</v>
      </c>
      <c r="U1182" s="263" t="s">
        <v>4120</v>
      </c>
      <c r="V1182" s="263" t="s">
        <v>4120</v>
      </c>
      <c r="W1182" s="263" t="s">
        <v>4120</v>
      </c>
      <c r="X1182" s="263" t="s">
        <v>4120</v>
      </c>
      <c r="Y1182" s="263" t="s">
        <v>4120</v>
      </c>
      <c r="Z1182" s="263" t="s">
        <v>4120</v>
      </c>
      <c r="AA1182" s="263" t="s">
        <v>4120</v>
      </c>
    </row>
    <row r="1183" spans="1:27" x14ac:dyDescent="0.3">
      <c r="A1183" s="263">
        <v>525301</v>
      </c>
      <c r="B1183" s="268" t="s">
        <v>918</v>
      </c>
      <c r="C1183" s="263" t="s">
        <v>4120</v>
      </c>
      <c r="D1183" s="263" t="s">
        <v>4120</v>
      </c>
      <c r="E1183" s="263" t="s">
        <v>4120</v>
      </c>
      <c r="F1183" s="263" t="s">
        <v>4120</v>
      </c>
      <c r="G1183" s="263" t="s">
        <v>4120</v>
      </c>
      <c r="H1183" s="263" t="s">
        <v>4120</v>
      </c>
      <c r="I1183" s="263" t="s">
        <v>4120</v>
      </c>
      <c r="J1183" s="263" t="s">
        <v>4120</v>
      </c>
      <c r="K1183" s="263" t="s">
        <v>4120</v>
      </c>
      <c r="L1183" s="263" t="s">
        <v>4120</v>
      </c>
      <c r="M1183" s="263" t="s">
        <v>4120</v>
      </c>
      <c r="N1183" s="263" t="s">
        <v>4120</v>
      </c>
      <c r="O1183" s="263" t="s">
        <v>4120</v>
      </c>
      <c r="P1183" s="263" t="s">
        <v>4120</v>
      </c>
      <c r="Q1183" s="263" t="s">
        <v>4120</v>
      </c>
      <c r="R1183" s="263" t="s">
        <v>4120</v>
      </c>
      <c r="S1183" s="263" t="s">
        <v>4120</v>
      </c>
      <c r="T1183" s="263" t="s">
        <v>4120</v>
      </c>
      <c r="U1183" s="263" t="s">
        <v>4120</v>
      </c>
      <c r="V1183" s="263" t="s">
        <v>4120</v>
      </c>
      <c r="W1183" s="263" t="s">
        <v>4120</v>
      </c>
      <c r="X1183" s="263" t="s">
        <v>4120</v>
      </c>
      <c r="Y1183" s="263" t="s">
        <v>4120</v>
      </c>
      <c r="Z1183" s="263" t="s">
        <v>4120</v>
      </c>
      <c r="AA1183" s="263" t="s">
        <v>4120</v>
      </c>
    </row>
    <row r="1184" spans="1:27" x14ac:dyDescent="0.3">
      <c r="A1184" s="263">
        <v>525305</v>
      </c>
      <c r="B1184" s="268" t="s">
        <v>918</v>
      </c>
      <c r="C1184" s="263" t="s">
        <v>4120</v>
      </c>
      <c r="D1184" s="263" t="s">
        <v>4120</v>
      </c>
      <c r="E1184" s="263" t="s">
        <v>4120</v>
      </c>
      <c r="F1184" s="263" t="s">
        <v>4120</v>
      </c>
      <c r="G1184" s="263" t="s">
        <v>4120</v>
      </c>
      <c r="H1184" s="263" t="s">
        <v>4120</v>
      </c>
      <c r="I1184" s="263" t="s">
        <v>4120</v>
      </c>
      <c r="J1184" s="263" t="s">
        <v>4120</v>
      </c>
      <c r="K1184" s="263" t="s">
        <v>4120</v>
      </c>
      <c r="L1184" s="263" t="s">
        <v>4120</v>
      </c>
      <c r="M1184" s="263" t="s">
        <v>4120</v>
      </c>
      <c r="N1184" s="263" t="s">
        <v>4120</v>
      </c>
      <c r="O1184" s="263" t="s">
        <v>4120</v>
      </c>
      <c r="P1184" s="263" t="s">
        <v>4120</v>
      </c>
      <c r="Q1184" s="263" t="s">
        <v>4120</v>
      </c>
      <c r="R1184" s="263" t="s">
        <v>4120</v>
      </c>
      <c r="S1184" s="263" t="s">
        <v>4120</v>
      </c>
      <c r="T1184" s="263" t="s">
        <v>4120</v>
      </c>
      <c r="U1184" s="263" t="s">
        <v>4120</v>
      </c>
      <c r="V1184" s="263" t="s">
        <v>4120</v>
      </c>
      <c r="W1184" s="263" t="s">
        <v>4120</v>
      </c>
      <c r="X1184" s="263" t="s">
        <v>4120</v>
      </c>
      <c r="Y1184" s="263" t="s">
        <v>4120</v>
      </c>
      <c r="Z1184" s="263" t="s">
        <v>4120</v>
      </c>
      <c r="AA1184" s="263" t="s">
        <v>4120</v>
      </c>
    </row>
    <row r="1185" spans="1:27" x14ac:dyDescent="0.3">
      <c r="A1185" s="263">
        <v>525307</v>
      </c>
      <c r="B1185" s="268" t="s">
        <v>918</v>
      </c>
      <c r="C1185" s="263" t="s">
        <v>4120</v>
      </c>
      <c r="D1185" s="263" t="s">
        <v>4120</v>
      </c>
      <c r="E1185" s="263" t="s">
        <v>4120</v>
      </c>
      <c r="F1185" s="263" t="s">
        <v>4120</v>
      </c>
      <c r="G1185" s="263" t="s">
        <v>4120</v>
      </c>
      <c r="H1185" s="263" t="s">
        <v>4120</v>
      </c>
      <c r="I1185" s="263" t="s">
        <v>4120</v>
      </c>
      <c r="J1185" s="263" t="s">
        <v>4120</v>
      </c>
      <c r="K1185" s="263" t="s">
        <v>4120</v>
      </c>
      <c r="L1185" s="263" t="s">
        <v>4120</v>
      </c>
      <c r="M1185" s="263" t="s">
        <v>4120</v>
      </c>
      <c r="N1185" s="263" t="s">
        <v>4120</v>
      </c>
      <c r="O1185" s="263" t="s">
        <v>4120</v>
      </c>
      <c r="P1185" s="263" t="s">
        <v>4120</v>
      </c>
      <c r="Q1185" s="263" t="s">
        <v>4120</v>
      </c>
      <c r="R1185" s="263" t="s">
        <v>4120</v>
      </c>
      <c r="S1185" s="263" t="s">
        <v>4120</v>
      </c>
      <c r="T1185" s="263" t="s">
        <v>4120</v>
      </c>
      <c r="U1185" s="263" t="s">
        <v>4120</v>
      </c>
      <c r="V1185" s="263" t="s">
        <v>4120</v>
      </c>
      <c r="W1185" s="263" t="s">
        <v>4120</v>
      </c>
      <c r="X1185" s="263" t="s">
        <v>4120</v>
      </c>
      <c r="Y1185" s="263" t="s">
        <v>4120</v>
      </c>
      <c r="Z1185" s="263" t="s">
        <v>4120</v>
      </c>
      <c r="AA1185" s="263" t="s">
        <v>4120</v>
      </c>
    </row>
    <row r="1186" spans="1:27" x14ac:dyDescent="0.3">
      <c r="A1186" s="263">
        <v>525312</v>
      </c>
      <c r="B1186" s="268" t="s">
        <v>918</v>
      </c>
      <c r="C1186" s="263" t="s">
        <v>4120</v>
      </c>
      <c r="D1186" s="263" t="s">
        <v>4120</v>
      </c>
      <c r="E1186" s="263" t="s">
        <v>4120</v>
      </c>
      <c r="F1186" s="263" t="s">
        <v>4120</v>
      </c>
      <c r="G1186" s="263" t="s">
        <v>4120</v>
      </c>
      <c r="H1186" s="263" t="s">
        <v>4120</v>
      </c>
      <c r="I1186" s="263" t="s">
        <v>4120</v>
      </c>
      <c r="J1186" s="263" t="s">
        <v>4120</v>
      </c>
      <c r="K1186" s="263" t="s">
        <v>4120</v>
      </c>
      <c r="L1186" s="263" t="s">
        <v>4120</v>
      </c>
      <c r="M1186" s="263" t="s">
        <v>4120</v>
      </c>
      <c r="N1186" s="263" t="s">
        <v>4120</v>
      </c>
      <c r="O1186" s="263" t="s">
        <v>4120</v>
      </c>
      <c r="P1186" s="263" t="s">
        <v>4120</v>
      </c>
      <c r="Q1186" s="263" t="s">
        <v>4120</v>
      </c>
      <c r="R1186" s="263" t="s">
        <v>4120</v>
      </c>
      <c r="S1186" s="263" t="s">
        <v>4120</v>
      </c>
      <c r="T1186" s="263" t="s">
        <v>4120</v>
      </c>
      <c r="U1186" s="263" t="s">
        <v>4120</v>
      </c>
      <c r="V1186" s="263" t="s">
        <v>4120</v>
      </c>
      <c r="W1186" s="263" t="s">
        <v>4120</v>
      </c>
      <c r="X1186" s="263" t="s">
        <v>4120</v>
      </c>
      <c r="Y1186" s="263" t="s">
        <v>4120</v>
      </c>
      <c r="Z1186" s="263" t="s">
        <v>4120</v>
      </c>
      <c r="AA1186" s="263" t="s">
        <v>4120</v>
      </c>
    </row>
    <row r="1187" spans="1:27" x14ac:dyDescent="0.3">
      <c r="A1187" s="263">
        <v>525313</v>
      </c>
      <c r="B1187" s="268" t="s">
        <v>918</v>
      </c>
      <c r="C1187" s="263" t="s">
        <v>4120</v>
      </c>
      <c r="D1187" s="263" t="s">
        <v>4120</v>
      </c>
      <c r="E1187" s="263" t="s">
        <v>4120</v>
      </c>
      <c r="F1187" s="263" t="s">
        <v>4120</v>
      </c>
      <c r="G1187" s="263" t="s">
        <v>4120</v>
      </c>
      <c r="H1187" s="263" t="s">
        <v>4120</v>
      </c>
      <c r="I1187" s="263" t="s">
        <v>4120</v>
      </c>
      <c r="J1187" s="263" t="s">
        <v>4120</v>
      </c>
      <c r="K1187" s="263" t="s">
        <v>4120</v>
      </c>
      <c r="L1187" s="263" t="s">
        <v>4120</v>
      </c>
      <c r="M1187" s="263" t="s">
        <v>4120</v>
      </c>
      <c r="N1187" s="263" t="s">
        <v>4120</v>
      </c>
      <c r="O1187" s="263" t="s">
        <v>4120</v>
      </c>
      <c r="P1187" s="263" t="s">
        <v>4120</v>
      </c>
      <c r="Q1187" s="263" t="s">
        <v>4120</v>
      </c>
      <c r="R1187" s="263" t="s">
        <v>4120</v>
      </c>
      <c r="S1187" s="263" t="s">
        <v>4120</v>
      </c>
      <c r="T1187" s="263" t="s">
        <v>4120</v>
      </c>
      <c r="U1187" s="263" t="s">
        <v>4120</v>
      </c>
      <c r="V1187" s="263" t="s">
        <v>4120</v>
      </c>
      <c r="W1187" s="263" t="s">
        <v>4120</v>
      </c>
      <c r="X1187" s="263" t="s">
        <v>4120</v>
      </c>
      <c r="Y1187" s="263" t="s">
        <v>4120</v>
      </c>
      <c r="Z1187" s="263" t="s">
        <v>4120</v>
      </c>
      <c r="AA1187" s="263" t="s">
        <v>4120</v>
      </c>
    </row>
    <row r="1188" spans="1:27" x14ac:dyDescent="0.3">
      <c r="A1188" s="263">
        <v>525318</v>
      </c>
      <c r="B1188" s="268" t="s">
        <v>918</v>
      </c>
      <c r="C1188" s="263" t="s">
        <v>4120</v>
      </c>
      <c r="D1188" s="263" t="s">
        <v>4120</v>
      </c>
      <c r="E1188" s="263" t="s">
        <v>4120</v>
      </c>
      <c r="F1188" s="263" t="s">
        <v>4120</v>
      </c>
      <c r="G1188" s="263" t="s">
        <v>4120</v>
      </c>
      <c r="H1188" s="263" t="s">
        <v>4120</v>
      </c>
      <c r="I1188" s="263" t="s">
        <v>4120</v>
      </c>
      <c r="J1188" s="263" t="s">
        <v>4120</v>
      </c>
      <c r="K1188" s="263" t="s">
        <v>4120</v>
      </c>
      <c r="L1188" s="263" t="s">
        <v>4120</v>
      </c>
      <c r="M1188" s="263" t="s">
        <v>4120</v>
      </c>
      <c r="N1188" s="263" t="s">
        <v>4120</v>
      </c>
      <c r="O1188" s="263" t="s">
        <v>4120</v>
      </c>
      <c r="P1188" s="263" t="s">
        <v>4120</v>
      </c>
      <c r="Q1188" s="263" t="s">
        <v>4120</v>
      </c>
      <c r="R1188" s="263" t="s">
        <v>4120</v>
      </c>
      <c r="S1188" s="263" t="s">
        <v>4120</v>
      </c>
      <c r="T1188" s="263" t="s">
        <v>4120</v>
      </c>
      <c r="U1188" s="263" t="s">
        <v>4120</v>
      </c>
      <c r="V1188" s="263" t="s">
        <v>4120</v>
      </c>
      <c r="W1188" s="263" t="s">
        <v>4120</v>
      </c>
      <c r="X1188" s="263" t="s">
        <v>4120</v>
      </c>
      <c r="Y1188" s="263" t="s">
        <v>4120</v>
      </c>
      <c r="Z1188" s="263" t="s">
        <v>4120</v>
      </c>
      <c r="AA1188" s="263" t="s">
        <v>4120</v>
      </c>
    </row>
    <row r="1189" spans="1:27" x14ac:dyDescent="0.3">
      <c r="A1189" s="263">
        <v>525321</v>
      </c>
      <c r="B1189" s="268" t="s">
        <v>918</v>
      </c>
      <c r="C1189" s="263" t="s">
        <v>4120</v>
      </c>
      <c r="D1189" s="263" t="s">
        <v>4120</v>
      </c>
      <c r="E1189" s="263" t="s">
        <v>4120</v>
      </c>
      <c r="F1189" s="263" t="s">
        <v>4120</v>
      </c>
      <c r="G1189" s="263" t="s">
        <v>4120</v>
      </c>
      <c r="H1189" s="263" t="s">
        <v>4120</v>
      </c>
      <c r="I1189" s="263" t="s">
        <v>4120</v>
      </c>
      <c r="J1189" s="263" t="s">
        <v>4120</v>
      </c>
      <c r="K1189" s="263" t="s">
        <v>4120</v>
      </c>
      <c r="L1189" s="263" t="s">
        <v>4120</v>
      </c>
      <c r="M1189" s="263" t="s">
        <v>4120</v>
      </c>
      <c r="N1189" s="263" t="s">
        <v>4120</v>
      </c>
      <c r="O1189" s="263" t="s">
        <v>4120</v>
      </c>
      <c r="P1189" s="263" t="s">
        <v>4120</v>
      </c>
      <c r="Q1189" s="263" t="s">
        <v>4120</v>
      </c>
      <c r="R1189" s="263" t="s">
        <v>4120</v>
      </c>
      <c r="S1189" s="263" t="s">
        <v>4120</v>
      </c>
      <c r="T1189" s="263" t="s">
        <v>4120</v>
      </c>
      <c r="U1189" s="263" t="s">
        <v>4120</v>
      </c>
      <c r="V1189" s="263" t="s">
        <v>4120</v>
      </c>
      <c r="W1189" s="263" t="s">
        <v>4120</v>
      </c>
      <c r="X1189" s="263" t="s">
        <v>4120</v>
      </c>
      <c r="Y1189" s="263" t="s">
        <v>4120</v>
      </c>
      <c r="Z1189" s="263" t="s">
        <v>4120</v>
      </c>
      <c r="AA1189" s="263" t="s">
        <v>4120</v>
      </c>
    </row>
    <row r="1190" spans="1:27" x14ac:dyDescent="0.3">
      <c r="A1190" s="263">
        <v>525330</v>
      </c>
      <c r="B1190" s="268" t="s">
        <v>918</v>
      </c>
      <c r="C1190" s="263" t="s">
        <v>4120</v>
      </c>
      <c r="D1190" s="263" t="s">
        <v>4120</v>
      </c>
      <c r="E1190" s="263" t="s">
        <v>4120</v>
      </c>
      <c r="F1190" s="263" t="s">
        <v>4120</v>
      </c>
      <c r="G1190" s="263" t="s">
        <v>4120</v>
      </c>
      <c r="H1190" s="263" t="s">
        <v>4120</v>
      </c>
      <c r="I1190" s="263" t="s">
        <v>4120</v>
      </c>
      <c r="J1190" s="263" t="s">
        <v>4120</v>
      </c>
      <c r="K1190" s="263" t="s">
        <v>4120</v>
      </c>
      <c r="L1190" s="263" t="s">
        <v>4120</v>
      </c>
      <c r="M1190" s="263" t="s">
        <v>4120</v>
      </c>
      <c r="N1190" s="263" t="s">
        <v>4120</v>
      </c>
      <c r="O1190" s="263" t="s">
        <v>4120</v>
      </c>
      <c r="P1190" s="263" t="s">
        <v>4120</v>
      </c>
      <c r="Q1190" s="263" t="s">
        <v>4120</v>
      </c>
      <c r="R1190" s="263" t="s">
        <v>4120</v>
      </c>
      <c r="S1190" s="263" t="s">
        <v>4120</v>
      </c>
      <c r="T1190" s="263" t="s">
        <v>4120</v>
      </c>
      <c r="U1190" s="263" t="s">
        <v>4120</v>
      </c>
      <c r="V1190" s="263" t="s">
        <v>4120</v>
      </c>
      <c r="W1190" s="263" t="s">
        <v>4120</v>
      </c>
      <c r="X1190" s="263" t="s">
        <v>4120</v>
      </c>
      <c r="Y1190" s="263" t="s">
        <v>4120</v>
      </c>
      <c r="Z1190" s="263" t="s">
        <v>4120</v>
      </c>
      <c r="AA1190" s="263" t="s">
        <v>4120</v>
      </c>
    </row>
    <row r="1191" spans="1:27" x14ac:dyDescent="0.3">
      <c r="A1191" s="263">
        <v>525336</v>
      </c>
      <c r="B1191" s="268" t="s">
        <v>918</v>
      </c>
      <c r="C1191" s="263" t="s">
        <v>4120</v>
      </c>
      <c r="D1191" s="263" t="s">
        <v>4120</v>
      </c>
      <c r="E1191" s="263" t="s">
        <v>4120</v>
      </c>
      <c r="F1191" s="263" t="s">
        <v>4120</v>
      </c>
      <c r="G1191" s="263" t="s">
        <v>4120</v>
      </c>
      <c r="H1191" s="263" t="s">
        <v>4120</v>
      </c>
      <c r="I1191" s="263" t="s">
        <v>4120</v>
      </c>
      <c r="J1191" s="263" t="s">
        <v>4120</v>
      </c>
      <c r="K1191" s="263" t="s">
        <v>4120</v>
      </c>
      <c r="L1191" s="263" t="s">
        <v>4120</v>
      </c>
      <c r="M1191" s="263" t="s">
        <v>4120</v>
      </c>
      <c r="N1191" s="263" t="s">
        <v>4120</v>
      </c>
      <c r="O1191" s="263" t="s">
        <v>4120</v>
      </c>
      <c r="P1191" s="263" t="s">
        <v>4120</v>
      </c>
      <c r="Q1191" s="263" t="s">
        <v>4120</v>
      </c>
      <c r="R1191" s="263" t="s">
        <v>4120</v>
      </c>
      <c r="S1191" s="263" t="s">
        <v>4120</v>
      </c>
      <c r="T1191" s="263" t="s">
        <v>4120</v>
      </c>
      <c r="U1191" s="263" t="s">
        <v>4120</v>
      </c>
      <c r="V1191" s="263" t="s">
        <v>4120</v>
      </c>
      <c r="W1191" s="263" t="s">
        <v>4120</v>
      </c>
      <c r="X1191" s="263" t="s">
        <v>4120</v>
      </c>
      <c r="Y1191" s="263" t="s">
        <v>4120</v>
      </c>
      <c r="Z1191" s="263" t="s">
        <v>4120</v>
      </c>
      <c r="AA1191" s="263" t="s">
        <v>4120</v>
      </c>
    </row>
    <row r="1192" spans="1:27" x14ac:dyDescent="0.3">
      <c r="A1192" s="263">
        <v>525339</v>
      </c>
      <c r="B1192" s="268" t="s">
        <v>918</v>
      </c>
      <c r="C1192" s="263" t="s">
        <v>4120</v>
      </c>
      <c r="D1192" s="263" t="s">
        <v>4120</v>
      </c>
      <c r="E1192" s="263" t="s">
        <v>4120</v>
      </c>
      <c r="F1192" s="263" t="s">
        <v>4120</v>
      </c>
      <c r="G1192" s="263" t="s">
        <v>4120</v>
      </c>
      <c r="H1192" s="263" t="s">
        <v>4120</v>
      </c>
      <c r="I1192" s="263" t="s">
        <v>4120</v>
      </c>
      <c r="J1192" s="263" t="s">
        <v>4120</v>
      </c>
      <c r="K1192" s="263" t="s">
        <v>4120</v>
      </c>
      <c r="L1192" s="263" t="s">
        <v>4120</v>
      </c>
      <c r="M1192" s="263" t="s">
        <v>4120</v>
      </c>
      <c r="N1192" s="263" t="s">
        <v>4120</v>
      </c>
      <c r="O1192" s="263" t="s">
        <v>4120</v>
      </c>
      <c r="P1192" s="263" t="s">
        <v>4120</v>
      </c>
      <c r="Q1192" s="263" t="s">
        <v>4120</v>
      </c>
      <c r="R1192" s="263" t="s">
        <v>4120</v>
      </c>
      <c r="S1192" s="263" t="s">
        <v>4120</v>
      </c>
      <c r="T1192" s="263" t="s">
        <v>4120</v>
      </c>
      <c r="U1192" s="263" t="s">
        <v>4120</v>
      </c>
      <c r="V1192" s="263" t="s">
        <v>4120</v>
      </c>
      <c r="W1192" s="263" t="s">
        <v>4120</v>
      </c>
      <c r="X1192" s="263" t="s">
        <v>4120</v>
      </c>
      <c r="Y1192" s="263" t="s">
        <v>4120</v>
      </c>
      <c r="Z1192" s="263" t="s">
        <v>4120</v>
      </c>
      <c r="AA1192" s="263" t="s">
        <v>4120</v>
      </c>
    </row>
    <row r="1193" spans="1:27" x14ac:dyDescent="0.3">
      <c r="A1193" s="263">
        <v>525343</v>
      </c>
      <c r="B1193" s="268" t="s">
        <v>918</v>
      </c>
      <c r="C1193" s="263" t="s">
        <v>4120</v>
      </c>
      <c r="D1193" s="263" t="s">
        <v>4120</v>
      </c>
      <c r="E1193" s="263" t="s">
        <v>4120</v>
      </c>
      <c r="F1193" s="263" t="s">
        <v>4120</v>
      </c>
      <c r="G1193" s="263" t="s">
        <v>4120</v>
      </c>
      <c r="H1193" s="263" t="s">
        <v>4120</v>
      </c>
      <c r="I1193" s="263" t="s">
        <v>4120</v>
      </c>
      <c r="J1193" s="263" t="s">
        <v>4120</v>
      </c>
      <c r="K1193" s="263" t="s">
        <v>4120</v>
      </c>
      <c r="L1193" s="263" t="s">
        <v>4120</v>
      </c>
      <c r="M1193" s="263" t="s">
        <v>4120</v>
      </c>
      <c r="N1193" s="263" t="s">
        <v>4120</v>
      </c>
      <c r="O1193" s="263" t="s">
        <v>4120</v>
      </c>
      <c r="P1193" s="263" t="s">
        <v>4120</v>
      </c>
      <c r="Q1193" s="263" t="s">
        <v>4120</v>
      </c>
      <c r="R1193" s="263" t="s">
        <v>4120</v>
      </c>
      <c r="S1193" s="263" t="s">
        <v>4120</v>
      </c>
      <c r="T1193" s="263" t="s">
        <v>4120</v>
      </c>
      <c r="U1193" s="263" t="s">
        <v>4120</v>
      </c>
      <c r="V1193" s="263" t="s">
        <v>4120</v>
      </c>
      <c r="W1193" s="263" t="s">
        <v>4120</v>
      </c>
      <c r="X1193" s="263" t="s">
        <v>4120</v>
      </c>
      <c r="Y1193" s="263" t="s">
        <v>4120</v>
      </c>
      <c r="Z1193" s="263" t="s">
        <v>4120</v>
      </c>
      <c r="AA1193" s="263" t="s">
        <v>4120</v>
      </c>
    </row>
    <row r="1194" spans="1:27" x14ac:dyDescent="0.3">
      <c r="A1194" s="263">
        <v>525344</v>
      </c>
      <c r="B1194" s="268" t="s">
        <v>918</v>
      </c>
      <c r="C1194" s="263" t="s">
        <v>4120</v>
      </c>
      <c r="D1194" s="263" t="s">
        <v>4120</v>
      </c>
      <c r="E1194" s="263" t="s">
        <v>4120</v>
      </c>
      <c r="F1194" s="263" t="s">
        <v>4120</v>
      </c>
      <c r="G1194" s="263" t="s">
        <v>4120</v>
      </c>
      <c r="H1194" s="263" t="s">
        <v>4120</v>
      </c>
      <c r="I1194" s="263" t="s">
        <v>4120</v>
      </c>
      <c r="J1194" s="263" t="s">
        <v>4120</v>
      </c>
      <c r="K1194" s="263" t="s">
        <v>4120</v>
      </c>
      <c r="L1194" s="263" t="s">
        <v>4120</v>
      </c>
      <c r="M1194" s="263" t="s">
        <v>4120</v>
      </c>
      <c r="N1194" s="263" t="s">
        <v>4120</v>
      </c>
      <c r="O1194" s="263" t="s">
        <v>4120</v>
      </c>
      <c r="P1194" s="263" t="s">
        <v>4120</v>
      </c>
      <c r="Q1194" s="263" t="s">
        <v>4120</v>
      </c>
      <c r="R1194" s="263" t="s">
        <v>4120</v>
      </c>
      <c r="S1194" s="263" t="s">
        <v>4120</v>
      </c>
      <c r="T1194" s="263" t="s">
        <v>4120</v>
      </c>
      <c r="U1194" s="263" t="s">
        <v>4120</v>
      </c>
      <c r="V1194" s="263" t="s">
        <v>4120</v>
      </c>
      <c r="W1194" s="263" t="s">
        <v>4120</v>
      </c>
      <c r="X1194" s="263" t="s">
        <v>4120</v>
      </c>
      <c r="Y1194" s="263" t="s">
        <v>4120</v>
      </c>
      <c r="Z1194" s="263" t="s">
        <v>4120</v>
      </c>
      <c r="AA1194" s="263" t="s">
        <v>4120</v>
      </c>
    </row>
    <row r="1195" spans="1:27" x14ac:dyDescent="0.3">
      <c r="A1195" s="263">
        <v>525346</v>
      </c>
      <c r="B1195" s="268" t="s">
        <v>918</v>
      </c>
      <c r="C1195" s="263" t="s">
        <v>4120</v>
      </c>
      <c r="D1195" s="263" t="s">
        <v>4120</v>
      </c>
      <c r="E1195" s="263" t="s">
        <v>4120</v>
      </c>
      <c r="F1195" s="263" t="s">
        <v>4120</v>
      </c>
      <c r="G1195" s="263" t="s">
        <v>4120</v>
      </c>
      <c r="H1195" s="263" t="s">
        <v>4120</v>
      </c>
      <c r="I1195" s="263" t="s">
        <v>4120</v>
      </c>
      <c r="J1195" s="263" t="s">
        <v>4120</v>
      </c>
      <c r="K1195" s="263" t="s">
        <v>4120</v>
      </c>
      <c r="L1195" s="263" t="s">
        <v>4120</v>
      </c>
      <c r="M1195" s="263" t="s">
        <v>4120</v>
      </c>
      <c r="N1195" s="263" t="s">
        <v>4120</v>
      </c>
      <c r="O1195" s="263" t="s">
        <v>4120</v>
      </c>
      <c r="P1195" s="263" t="s">
        <v>4120</v>
      </c>
      <c r="Q1195" s="263" t="s">
        <v>4120</v>
      </c>
      <c r="R1195" s="263" t="s">
        <v>4120</v>
      </c>
      <c r="S1195" s="263" t="s">
        <v>4120</v>
      </c>
      <c r="T1195" s="263" t="s">
        <v>4120</v>
      </c>
      <c r="U1195" s="263" t="s">
        <v>4120</v>
      </c>
      <c r="V1195" s="263" t="s">
        <v>4120</v>
      </c>
      <c r="W1195" s="263" t="s">
        <v>4120</v>
      </c>
      <c r="X1195" s="263" t="s">
        <v>4120</v>
      </c>
      <c r="Y1195" s="263" t="s">
        <v>4120</v>
      </c>
      <c r="Z1195" s="263" t="s">
        <v>4120</v>
      </c>
      <c r="AA1195" s="263" t="s">
        <v>4120</v>
      </c>
    </row>
    <row r="1196" spans="1:27" x14ac:dyDescent="0.3">
      <c r="A1196" s="263">
        <v>525356</v>
      </c>
      <c r="B1196" s="268" t="s">
        <v>918</v>
      </c>
      <c r="C1196" s="263" t="s">
        <v>4120</v>
      </c>
      <c r="D1196" s="263" t="s">
        <v>4120</v>
      </c>
      <c r="E1196" s="263" t="s">
        <v>4120</v>
      </c>
      <c r="F1196" s="263" t="s">
        <v>4120</v>
      </c>
      <c r="G1196" s="263" t="s">
        <v>4120</v>
      </c>
      <c r="H1196" s="263" t="s">
        <v>4120</v>
      </c>
      <c r="I1196" s="263" t="s">
        <v>4120</v>
      </c>
      <c r="J1196" s="263" t="s">
        <v>4120</v>
      </c>
      <c r="K1196" s="263" t="s">
        <v>4120</v>
      </c>
      <c r="L1196" s="263" t="s">
        <v>4120</v>
      </c>
      <c r="M1196" s="263" t="s">
        <v>4120</v>
      </c>
      <c r="N1196" s="263" t="s">
        <v>4120</v>
      </c>
      <c r="O1196" s="263" t="s">
        <v>4120</v>
      </c>
      <c r="P1196" s="263" t="s">
        <v>4120</v>
      </c>
      <c r="Q1196" s="263" t="s">
        <v>4120</v>
      </c>
      <c r="R1196" s="263" t="s">
        <v>4120</v>
      </c>
      <c r="S1196" s="263" t="s">
        <v>4120</v>
      </c>
      <c r="T1196" s="263" t="s">
        <v>4120</v>
      </c>
      <c r="U1196" s="263" t="s">
        <v>4120</v>
      </c>
      <c r="V1196" s="263" t="s">
        <v>4120</v>
      </c>
      <c r="W1196" s="263" t="s">
        <v>4120</v>
      </c>
      <c r="X1196" s="263" t="s">
        <v>4120</v>
      </c>
      <c r="Y1196" s="263" t="s">
        <v>4120</v>
      </c>
      <c r="Z1196" s="263" t="s">
        <v>4120</v>
      </c>
      <c r="AA1196" s="263" t="s">
        <v>4120</v>
      </c>
    </row>
    <row r="1197" spans="1:27" x14ac:dyDescent="0.3">
      <c r="A1197" s="263">
        <v>525357</v>
      </c>
      <c r="B1197" s="268" t="s">
        <v>918</v>
      </c>
      <c r="C1197" s="263" t="s">
        <v>4120</v>
      </c>
      <c r="D1197" s="263" t="s">
        <v>4120</v>
      </c>
      <c r="E1197" s="263" t="s">
        <v>4120</v>
      </c>
      <c r="F1197" s="263" t="s">
        <v>4120</v>
      </c>
      <c r="G1197" s="263" t="s">
        <v>4120</v>
      </c>
      <c r="H1197" s="263" t="s">
        <v>4120</v>
      </c>
      <c r="I1197" s="263" t="s">
        <v>4120</v>
      </c>
      <c r="J1197" s="263" t="s">
        <v>4120</v>
      </c>
      <c r="K1197" s="263" t="s">
        <v>4120</v>
      </c>
      <c r="L1197" s="263" t="s">
        <v>4120</v>
      </c>
      <c r="M1197" s="263" t="s">
        <v>4120</v>
      </c>
      <c r="N1197" s="263" t="s">
        <v>4120</v>
      </c>
      <c r="O1197" s="263" t="s">
        <v>4120</v>
      </c>
      <c r="P1197" s="263" t="s">
        <v>4120</v>
      </c>
      <c r="Q1197" s="263" t="s">
        <v>4120</v>
      </c>
      <c r="R1197" s="263" t="s">
        <v>4120</v>
      </c>
      <c r="S1197" s="263" t="s">
        <v>4120</v>
      </c>
      <c r="T1197" s="263" t="s">
        <v>4120</v>
      </c>
      <c r="U1197" s="263" t="s">
        <v>4120</v>
      </c>
      <c r="V1197" s="263" t="s">
        <v>4120</v>
      </c>
      <c r="W1197" s="263" t="s">
        <v>4120</v>
      </c>
      <c r="X1197" s="263" t="s">
        <v>4120</v>
      </c>
      <c r="Y1197" s="263" t="s">
        <v>4120</v>
      </c>
      <c r="Z1197" s="263" t="s">
        <v>4120</v>
      </c>
      <c r="AA1197" s="263" t="s">
        <v>4120</v>
      </c>
    </row>
    <row r="1198" spans="1:27" x14ac:dyDescent="0.3">
      <c r="A1198" s="263">
        <v>525358</v>
      </c>
      <c r="B1198" s="268" t="s">
        <v>918</v>
      </c>
      <c r="C1198" s="263" t="s">
        <v>4120</v>
      </c>
      <c r="D1198" s="263" t="s">
        <v>4120</v>
      </c>
      <c r="E1198" s="263" t="s">
        <v>4120</v>
      </c>
      <c r="F1198" s="263" t="s">
        <v>4120</v>
      </c>
      <c r="G1198" s="263" t="s">
        <v>4120</v>
      </c>
      <c r="H1198" s="263" t="s">
        <v>4120</v>
      </c>
      <c r="I1198" s="263" t="s">
        <v>4120</v>
      </c>
      <c r="J1198" s="263" t="s">
        <v>4120</v>
      </c>
      <c r="K1198" s="263" t="s">
        <v>4120</v>
      </c>
      <c r="L1198" s="263" t="s">
        <v>4120</v>
      </c>
      <c r="M1198" s="263" t="s">
        <v>4120</v>
      </c>
      <c r="N1198" s="263" t="s">
        <v>4120</v>
      </c>
      <c r="O1198" s="263" t="s">
        <v>4120</v>
      </c>
      <c r="P1198" s="263" t="s">
        <v>4120</v>
      </c>
      <c r="Q1198" s="263" t="s">
        <v>4120</v>
      </c>
      <c r="R1198" s="263" t="s">
        <v>4120</v>
      </c>
      <c r="S1198" s="263" t="s">
        <v>4120</v>
      </c>
      <c r="T1198" s="263" t="s">
        <v>4120</v>
      </c>
      <c r="U1198" s="263" t="s">
        <v>4120</v>
      </c>
      <c r="V1198" s="263" t="s">
        <v>4120</v>
      </c>
      <c r="W1198" s="263" t="s">
        <v>4120</v>
      </c>
      <c r="X1198" s="263" t="s">
        <v>4120</v>
      </c>
      <c r="Y1198" s="263" t="s">
        <v>4120</v>
      </c>
      <c r="Z1198" s="263" t="s">
        <v>4120</v>
      </c>
      <c r="AA1198" s="263" t="s">
        <v>4120</v>
      </c>
    </row>
    <row r="1199" spans="1:27" x14ac:dyDescent="0.3">
      <c r="A1199" s="263">
        <v>525359</v>
      </c>
      <c r="B1199" s="268" t="s">
        <v>918</v>
      </c>
      <c r="C1199" s="263" t="s">
        <v>4120</v>
      </c>
      <c r="D1199" s="263" t="s">
        <v>4120</v>
      </c>
      <c r="E1199" s="263" t="s">
        <v>4120</v>
      </c>
      <c r="F1199" s="263" t="s">
        <v>4120</v>
      </c>
      <c r="G1199" s="263" t="s">
        <v>4120</v>
      </c>
      <c r="H1199" s="263" t="s">
        <v>4120</v>
      </c>
      <c r="I1199" s="263" t="s">
        <v>4120</v>
      </c>
      <c r="J1199" s="263" t="s">
        <v>4120</v>
      </c>
      <c r="K1199" s="263" t="s">
        <v>4120</v>
      </c>
      <c r="L1199" s="263" t="s">
        <v>4120</v>
      </c>
      <c r="M1199" s="263" t="s">
        <v>4120</v>
      </c>
      <c r="N1199" s="263" t="s">
        <v>4120</v>
      </c>
      <c r="O1199" s="263" t="s">
        <v>4120</v>
      </c>
      <c r="P1199" s="263" t="s">
        <v>4120</v>
      </c>
      <c r="Q1199" s="263" t="s">
        <v>4120</v>
      </c>
      <c r="R1199" s="263" t="s">
        <v>4120</v>
      </c>
      <c r="S1199" s="263" t="s">
        <v>4120</v>
      </c>
      <c r="T1199" s="263" t="s">
        <v>4120</v>
      </c>
      <c r="U1199" s="263" t="s">
        <v>4120</v>
      </c>
      <c r="V1199" s="263" t="s">
        <v>4120</v>
      </c>
      <c r="W1199" s="263" t="s">
        <v>4120</v>
      </c>
      <c r="X1199" s="263" t="s">
        <v>4120</v>
      </c>
      <c r="Y1199" s="263" t="s">
        <v>4120</v>
      </c>
      <c r="Z1199" s="263" t="s">
        <v>4120</v>
      </c>
      <c r="AA1199" s="263" t="s">
        <v>4120</v>
      </c>
    </row>
    <row r="1200" spans="1:27" x14ac:dyDescent="0.3">
      <c r="A1200" s="263">
        <v>525362</v>
      </c>
      <c r="B1200" s="268" t="s">
        <v>918</v>
      </c>
      <c r="C1200" s="263" t="s">
        <v>4120</v>
      </c>
      <c r="D1200" s="263" t="s">
        <v>4120</v>
      </c>
      <c r="E1200" s="263" t="s">
        <v>4120</v>
      </c>
      <c r="F1200" s="263" t="s">
        <v>4120</v>
      </c>
      <c r="G1200" s="263" t="s">
        <v>4120</v>
      </c>
      <c r="H1200" s="263" t="s">
        <v>4120</v>
      </c>
      <c r="I1200" s="263" t="s">
        <v>4120</v>
      </c>
      <c r="J1200" s="263" t="s">
        <v>4120</v>
      </c>
      <c r="K1200" s="263" t="s">
        <v>4120</v>
      </c>
      <c r="L1200" s="263" t="s">
        <v>4120</v>
      </c>
      <c r="M1200" s="263" t="s">
        <v>4120</v>
      </c>
      <c r="N1200" s="263" t="s">
        <v>4120</v>
      </c>
      <c r="O1200" s="263" t="s">
        <v>4120</v>
      </c>
      <c r="P1200" s="263" t="s">
        <v>4120</v>
      </c>
      <c r="Q1200" s="263" t="s">
        <v>4120</v>
      </c>
      <c r="R1200" s="263" t="s">
        <v>4120</v>
      </c>
      <c r="S1200" s="263" t="s">
        <v>4120</v>
      </c>
      <c r="T1200" s="263" t="s">
        <v>4120</v>
      </c>
      <c r="U1200" s="263" t="s">
        <v>4120</v>
      </c>
      <c r="V1200" s="263" t="s">
        <v>4120</v>
      </c>
      <c r="W1200" s="263" t="s">
        <v>4120</v>
      </c>
      <c r="X1200" s="263" t="s">
        <v>4120</v>
      </c>
      <c r="Y1200" s="263" t="s">
        <v>4120</v>
      </c>
      <c r="Z1200" s="263" t="s">
        <v>4120</v>
      </c>
      <c r="AA1200" s="263" t="s">
        <v>4120</v>
      </c>
    </row>
    <row r="1201" spans="1:27" x14ac:dyDescent="0.3">
      <c r="A1201" s="263">
        <v>525372</v>
      </c>
      <c r="B1201" s="268" t="s">
        <v>918</v>
      </c>
      <c r="C1201" s="263" t="s">
        <v>4120</v>
      </c>
      <c r="D1201" s="263" t="s">
        <v>4120</v>
      </c>
      <c r="E1201" s="263" t="s">
        <v>4120</v>
      </c>
      <c r="F1201" s="263" t="s">
        <v>4120</v>
      </c>
      <c r="G1201" s="263" t="s">
        <v>4120</v>
      </c>
      <c r="H1201" s="263" t="s">
        <v>4120</v>
      </c>
      <c r="I1201" s="263" t="s">
        <v>4120</v>
      </c>
      <c r="J1201" s="263" t="s">
        <v>4120</v>
      </c>
      <c r="K1201" s="263" t="s">
        <v>4120</v>
      </c>
      <c r="L1201" s="263" t="s">
        <v>4120</v>
      </c>
      <c r="M1201" s="263" t="s">
        <v>4120</v>
      </c>
      <c r="N1201" s="263" t="s">
        <v>4120</v>
      </c>
      <c r="O1201" s="263" t="s">
        <v>4120</v>
      </c>
      <c r="P1201" s="263" t="s">
        <v>4120</v>
      </c>
      <c r="Q1201" s="263" t="s">
        <v>4120</v>
      </c>
      <c r="R1201" s="263" t="s">
        <v>4120</v>
      </c>
      <c r="S1201" s="263" t="s">
        <v>4120</v>
      </c>
      <c r="T1201" s="263" t="s">
        <v>4120</v>
      </c>
      <c r="U1201" s="263" t="s">
        <v>4120</v>
      </c>
      <c r="V1201" s="263" t="s">
        <v>4120</v>
      </c>
      <c r="W1201" s="263" t="s">
        <v>4120</v>
      </c>
      <c r="X1201" s="263" t="s">
        <v>4120</v>
      </c>
      <c r="Y1201" s="263" t="s">
        <v>4120</v>
      </c>
      <c r="Z1201" s="263" t="s">
        <v>4120</v>
      </c>
      <c r="AA1201" s="263" t="s">
        <v>4120</v>
      </c>
    </row>
    <row r="1202" spans="1:27" x14ac:dyDescent="0.3">
      <c r="A1202" s="263">
        <v>525373</v>
      </c>
      <c r="B1202" s="268" t="s">
        <v>918</v>
      </c>
      <c r="C1202" s="263" t="s">
        <v>4120</v>
      </c>
      <c r="D1202" s="263" t="s">
        <v>4120</v>
      </c>
      <c r="E1202" s="263" t="s">
        <v>4120</v>
      </c>
      <c r="F1202" s="263" t="s">
        <v>4120</v>
      </c>
      <c r="G1202" s="263" t="s">
        <v>4120</v>
      </c>
      <c r="H1202" s="263" t="s">
        <v>4120</v>
      </c>
      <c r="I1202" s="263" t="s">
        <v>4120</v>
      </c>
      <c r="J1202" s="263" t="s">
        <v>4120</v>
      </c>
      <c r="K1202" s="263" t="s">
        <v>4120</v>
      </c>
      <c r="L1202" s="263" t="s">
        <v>4120</v>
      </c>
      <c r="M1202" s="263" t="s">
        <v>4120</v>
      </c>
      <c r="N1202" s="263" t="s">
        <v>4120</v>
      </c>
      <c r="O1202" s="263" t="s">
        <v>4120</v>
      </c>
      <c r="P1202" s="263" t="s">
        <v>4120</v>
      </c>
      <c r="Q1202" s="263" t="s">
        <v>4120</v>
      </c>
      <c r="R1202" s="263" t="s">
        <v>4120</v>
      </c>
      <c r="S1202" s="263" t="s">
        <v>4120</v>
      </c>
      <c r="T1202" s="263" t="s">
        <v>4120</v>
      </c>
      <c r="U1202" s="263" t="s">
        <v>4120</v>
      </c>
      <c r="V1202" s="263" t="s">
        <v>4120</v>
      </c>
      <c r="W1202" s="263" t="s">
        <v>4120</v>
      </c>
      <c r="X1202" s="263" t="s">
        <v>4120</v>
      </c>
      <c r="Y1202" s="263" t="s">
        <v>4120</v>
      </c>
      <c r="Z1202" s="263" t="s">
        <v>4120</v>
      </c>
      <c r="AA1202" s="263" t="s">
        <v>4120</v>
      </c>
    </row>
    <row r="1203" spans="1:27" x14ac:dyDescent="0.3">
      <c r="A1203" s="263">
        <v>525389</v>
      </c>
      <c r="B1203" s="268" t="s">
        <v>918</v>
      </c>
      <c r="C1203" s="263" t="s">
        <v>4120</v>
      </c>
      <c r="D1203" s="263" t="s">
        <v>4120</v>
      </c>
      <c r="E1203" s="263" t="s">
        <v>4120</v>
      </c>
      <c r="F1203" s="263" t="s">
        <v>4120</v>
      </c>
      <c r="G1203" s="263" t="s">
        <v>4120</v>
      </c>
      <c r="H1203" s="263" t="s">
        <v>4120</v>
      </c>
      <c r="I1203" s="263" t="s">
        <v>4120</v>
      </c>
      <c r="J1203" s="263" t="s">
        <v>4120</v>
      </c>
      <c r="K1203" s="263" t="s">
        <v>4120</v>
      </c>
      <c r="L1203" s="263" t="s">
        <v>4120</v>
      </c>
      <c r="M1203" s="263" t="s">
        <v>4120</v>
      </c>
      <c r="N1203" s="263" t="s">
        <v>4120</v>
      </c>
      <c r="O1203" s="263" t="s">
        <v>4120</v>
      </c>
      <c r="P1203" s="263" t="s">
        <v>4120</v>
      </c>
      <c r="Q1203" s="263" t="s">
        <v>4120</v>
      </c>
      <c r="R1203" s="263" t="s">
        <v>4120</v>
      </c>
      <c r="S1203" s="263" t="s">
        <v>4120</v>
      </c>
      <c r="T1203" s="263" t="s">
        <v>4120</v>
      </c>
      <c r="U1203" s="263" t="s">
        <v>4120</v>
      </c>
      <c r="V1203" s="263" t="s">
        <v>4120</v>
      </c>
      <c r="W1203" s="263" t="s">
        <v>4120</v>
      </c>
      <c r="X1203" s="263" t="s">
        <v>4120</v>
      </c>
      <c r="Y1203" s="263" t="s">
        <v>4120</v>
      </c>
      <c r="Z1203" s="263" t="s">
        <v>4120</v>
      </c>
      <c r="AA1203" s="263" t="s">
        <v>4120</v>
      </c>
    </row>
    <row r="1204" spans="1:27" x14ac:dyDescent="0.3">
      <c r="A1204" s="263">
        <v>525390</v>
      </c>
      <c r="B1204" s="268" t="s">
        <v>918</v>
      </c>
      <c r="C1204" s="263" t="s">
        <v>4120</v>
      </c>
      <c r="D1204" s="263" t="s">
        <v>4120</v>
      </c>
      <c r="E1204" s="263" t="s">
        <v>4120</v>
      </c>
      <c r="F1204" s="263" t="s">
        <v>4120</v>
      </c>
      <c r="G1204" s="263" t="s">
        <v>4120</v>
      </c>
      <c r="H1204" s="263" t="s">
        <v>4120</v>
      </c>
      <c r="I1204" s="263" t="s">
        <v>4120</v>
      </c>
      <c r="J1204" s="263" t="s">
        <v>4120</v>
      </c>
      <c r="K1204" s="263" t="s">
        <v>4120</v>
      </c>
      <c r="L1204" s="263" t="s">
        <v>4120</v>
      </c>
      <c r="M1204" s="263" t="s">
        <v>4120</v>
      </c>
      <c r="N1204" s="263" t="s">
        <v>4120</v>
      </c>
      <c r="O1204" s="263" t="s">
        <v>4120</v>
      </c>
      <c r="P1204" s="263" t="s">
        <v>4120</v>
      </c>
      <c r="Q1204" s="263" t="s">
        <v>4120</v>
      </c>
      <c r="R1204" s="263" t="s">
        <v>4120</v>
      </c>
      <c r="S1204" s="263" t="s">
        <v>4120</v>
      </c>
      <c r="T1204" s="263" t="s">
        <v>4120</v>
      </c>
      <c r="U1204" s="263" t="s">
        <v>4120</v>
      </c>
      <c r="V1204" s="263" t="s">
        <v>4120</v>
      </c>
      <c r="W1204" s="263" t="s">
        <v>4120</v>
      </c>
      <c r="X1204" s="263" t="s">
        <v>4120</v>
      </c>
      <c r="Y1204" s="263" t="s">
        <v>4120</v>
      </c>
      <c r="Z1204" s="263" t="s">
        <v>4120</v>
      </c>
      <c r="AA1204" s="263" t="s">
        <v>4120</v>
      </c>
    </row>
    <row r="1205" spans="1:27" x14ac:dyDescent="0.3">
      <c r="A1205" s="263">
        <v>525391</v>
      </c>
      <c r="B1205" s="268" t="s">
        <v>918</v>
      </c>
      <c r="C1205" s="263" t="s">
        <v>4120</v>
      </c>
      <c r="D1205" s="263" t="s">
        <v>4120</v>
      </c>
      <c r="E1205" s="263" t="s">
        <v>4120</v>
      </c>
      <c r="F1205" s="263" t="s">
        <v>4120</v>
      </c>
      <c r="G1205" s="263" t="s">
        <v>4120</v>
      </c>
      <c r="H1205" s="263" t="s">
        <v>4120</v>
      </c>
      <c r="I1205" s="263" t="s">
        <v>4120</v>
      </c>
      <c r="J1205" s="263" t="s">
        <v>4120</v>
      </c>
      <c r="K1205" s="263" t="s">
        <v>4120</v>
      </c>
      <c r="L1205" s="263" t="s">
        <v>4120</v>
      </c>
      <c r="M1205" s="263" t="s">
        <v>4120</v>
      </c>
      <c r="N1205" s="263" t="s">
        <v>4120</v>
      </c>
      <c r="O1205" s="263" t="s">
        <v>4120</v>
      </c>
      <c r="P1205" s="263" t="s">
        <v>4120</v>
      </c>
      <c r="Q1205" s="263" t="s">
        <v>4120</v>
      </c>
      <c r="R1205" s="263" t="s">
        <v>4120</v>
      </c>
      <c r="S1205" s="263" t="s">
        <v>4120</v>
      </c>
      <c r="T1205" s="263" t="s">
        <v>4120</v>
      </c>
      <c r="U1205" s="263" t="s">
        <v>4120</v>
      </c>
      <c r="V1205" s="263" t="s">
        <v>4120</v>
      </c>
      <c r="W1205" s="263" t="s">
        <v>4120</v>
      </c>
      <c r="X1205" s="263" t="s">
        <v>4120</v>
      </c>
      <c r="Y1205" s="263" t="s">
        <v>4120</v>
      </c>
      <c r="Z1205" s="263" t="s">
        <v>4120</v>
      </c>
      <c r="AA1205" s="263" t="s">
        <v>4120</v>
      </c>
    </row>
    <row r="1206" spans="1:27" x14ac:dyDescent="0.3">
      <c r="A1206" s="263">
        <v>525393</v>
      </c>
      <c r="B1206" s="268" t="s">
        <v>918</v>
      </c>
      <c r="C1206" s="263" t="s">
        <v>4120</v>
      </c>
      <c r="D1206" s="263" t="s">
        <v>4120</v>
      </c>
      <c r="E1206" s="263" t="s">
        <v>4120</v>
      </c>
      <c r="F1206" s="263" t="s">
        <v>4120</v>
      </c>
      <c r="G1206" s="263" t="s">
        <v>4120</v>
      </c>
      <c r="H1206" s="263" t="s">
        <v>4120</v>
      </c>
      <c r="I1206" s="263" t="s">
        <v>4120</v>
      </c>
      <c r="J1206" s="263" t="s">
        <v>4120</v>
      </c>
      <c r="K1206" s="263" t="s">
        <v>4120</v>
      </c>
      <c r="L1206" s="263" t="s">
        <v>4120</v>
      </c>
      <c r="M1206" s="263" t="s">
        <v>4120</v>
      </c>
      <c r="N1206" s="263" t="s">
        <v>4120</v>
      </c>
      <c r="O1206" s="263" t="s">
        <v>4120</v>
      </c>
      <c r="P1206" s="263" t="s">
        <v>4120</v>
      </c>
      <c r="Q1206" s="263" t="s">
        <v>4120</v>
      </c>
      <c r="R1206" s="263" t="s">
        <v>4120</v>
      </c>
      <c r="S1206" s="263" t="s">
        <v>4120</v>
      </c>
      <c r="T1206" s="263" t="s">
        <v>4120</v>
      </c>
      <c r="U1206" s="263" t="s">
        <v>4120</v>
      </c>
      <c r="V1206" s="263" t="s">
        <v>4120</v>
      </c>
      <c r="W1206" s="263" t="s">
        <v>4120</v>
      </c>
      <c r="X1206" s="263" t="s">
        <v>4120</v>
      </c>
      <c r="Y1206" s="263" t="s">
        <v>4120</v>
      </c>
      <c r="Z1206" s="263" t="s">
        <v>4120</v>
      </c>
      <c r="AA1206" s="263" t="s">
        <v>4120</v>
      </c>
    </row>
    <row r="1207" spans="1:27" x14ac:dyDescent="0.3">
      <c r="A1207" s="263">
        <v>525397</v>
      </c>
      <c r="B1207" s="268" t="s">
        <v>918</v>
      </c>
      <c r="C1207" s="263" t="s">
        <v>4120</v>
      </c>
      <c r="D1207" s="263" t="s">
        <v>4120</v>
      </c>
      <c r="E1207" s="263" t="s">
        <v>4120</v>
      </c>
      <c r="F1207" s="263" t="s">
        <v>4120</v>
      </c>
      <c r="G1207" s="263" t="s">
        <v>4120</v>
      </c>
      <c r="H1207" s="263" t="s">
        <v>4120</v>
      </c>
      <c r="I1207" s="263" t="s">
        <v>4120</v>
      </c>
      <c r="J1207" s="263" t="s">
        <v>4120</v>
      </c>
      <c r="K1207" s="263" t="s">
        <v>4120</v>
      </c>
      <c r="L1207" s="263" t="s">
        <v>4120</v>
      </c>
      <c r="M1207" s="263" t="s">
        <v>4120</v>
      </c>
      <c r="N1207" s="263" t="s">
        <v>4120</v>
      </c>
      <c r="O1207" s="263" t="s">
        <v>4120</v>
      </c>
      <c r="P1207" s="263" t="s">
        <v>4120</v>
      </c>
      <c r="Q1207" s="263" t="s">
        <v>4120</v>
      </c>
      <c r="R1207" s="263" t="s">
        <v>4120</v>
      </c>
      <c r="S1207" s="263" t="s">
        <v>4120</v>
      </c>
      <c r="T1207" s="263" t="s">
        <v>4120</v>
      </c>
      <c r="U1207" s="263" t="s">
        <v>4120</v>
      </c>
      <c r="V1207" s="263" t="s">
        <v>4120</v>
      </c>
      <c r="W1207" s="263" t="s">
        <v>4120</v>
      </c>
      <c r="X1207" s="263" t="s">
        <v>4120</v>
      </c>
      <c r="Y1207" s="263" t="s">
        <v>4120</v>
      </c>
      <c r="Z1207" s="263" t="s">
        <v>4120</v>
      </c>
      <c r="AA1207" s="263" t="s">
        <v>4120</v>
      </c>
    </row>
    <row r="1208" spans="1:27" x14ac:dyDescent="0.3">
      <c r="A1208" s="263">
        <v>525398</v>
      </c>
      <c r="B1208" s="268" t="s">
        <v>918</v>
      </c>
      <c r="C1208" s="263" t="s">
        <v>4120</v>
      </c>
      <c r="D1208" s="263" t="s">
        <v>4120</v>
      </c>
      <c r="E1208" s="263" t="s">
        <v>4120</v>
      </c>
      <c r="F1208" s="263" t="s">
        <v>4120</v>
      </c>
      <c r="G1208" s="263" t="s">
        <v>4120</v>
      </c>
      <c r="H1208" s="263" t="s">
        <v>4120</v>
      </c>
      <c r="I1208" s="263" t="s">
        <v>4120</v>
      </c>
      <c r="J1208" s="263" t="s">
        <v>4120</v>
      </c>
      <c r="K1208" s="263" t="s">
        <v>4120</v>
      </c>
      <c r="L1208" s="263" t="s">
        <v>4120</v>
      </c>
      <c r="M1208" s="263" t="s">
        <v>4120</v>
      </c>
      <c r="N1208" s="263" t="s">
        <v>4120</v>
      </c>
      <c r="O1208" s="263" t="s">
        <v>4120</v>
      </c>
      <c r="P1208" s="263" t="s">
        <v>4120</v>
      </c>
      <c r="Q1208" s="263" t="s">
        <v>4120</v>
      </c>
      <c r="R1208" s="263" t="s">
        <v>4120</v>
      </c>
      <c r="S1208" s="263" t="s">
        <v>4120</v>
      </c>
      <c r="T1208" s="263" t="s">
        <v>4120</v>
      </c>
      <c r="U1208" s="263" t="s">
        <v>4120</v>
      </c>
      <c r="V1208" s="263" t="s">
        <v>4120</v>
      </c>
      <c r="W1208" s="263" t="s">
        <v>4120</v>
      </c>
      <c r="X1208" s="263" t="s">
        <v>4120</v>
      </c>
      <c r="Y1208" s="263" t="s">
        <v>4120</v>
      </c>
      <c r="Z1208" s="263" t="s">
        <v>4120</v>
      </c>
      <c r="AA1208" s="263" t="s">
        <v>4120</v>
      </c>
    </row>
    <row r="1209" spans="1:27" x14ac:dyDescent="0.3">
      <c r="A1209" s="263">
        <v>525407</v>
      </c>
      <c r="B1209" s="268" t="s">
        <v>918</v>
      </c>
      <c r="C1209" s="263" t="s">
        <v>4120</v>
      </c>
      <c r="D1209" s="263" t="s">
        <v>4120</v>
      </c>
      <c r="E1209" s="263" t="s">
        <v>4120</v>
      </c>
      <c r="F1209" s="263" t="s">
        <v>4120</v>
      </c>
      <c r="G1209" s="263" t="s">
        <v>4120</v>
      </c>
      <c r="H1209" s="263" t="s">
        <v>4120</v>
      </c>
      <c r="I1209" s="263" t="s">
        <v>4120</v>
      </c>
      <c r="J1209" s="263" t="s">
        <v>4120</v>
      </c>
      <c r="K1209" s="263" t="s">
        <v>4120</v>
      </c>
      <c r="L1209" s="263" t="s">
        <v>4120</v>
      </c>
      <c r="M1209" s="263" t="s">
        <v>4120</v>
      </c>
      <c r="N1209" s="263" t="s">
        <v>4120</v>
      </c>
      <c r="O1209" s="263" t="s">
        <v>4120</v>
      </c>
      <c r="P1209" s="263" t="s">
        <v>4120</v>
      </c>
      <c r="Q1209" s="263" t="s">
        <v>4120</v>
      </c>
      <c r="R1209" s="263" t="s">
        <v>4120</v>
      </c>
      <c r="S1209" s="263" t="s">
        <v>4120</v>
      </c>
      <c r="T1209" s="263" t="s">
        <v>4120</v>
      </c>
      <c r="U1209" s="263" t="s">
        <v>4120</v>
      </c>
      <c r="V1209" s="263" t="s">
        <v>4120</v>
      </c>
      <c r="W1209" s="263" t="s">
        <v>4120</v>
      </c>
      <c r="X1209" s="263" t="s">
        <v>4120</v>
      </c>
      <c r="Y1209" s="263" t="s">
        <v>4120</v>
      </c>
      <c r="Z1209" s="263" t="s">
        <v>4120</v>
      </c>
      <c r="AA1209" s="263" t="s">
        <v>4120</v>
      </c>
    </row>
    <row r="1210" spans="1:27" x14ac:dyDescent="0.3">
      <c r="A1210" s="263">
        <v>525412</v>
      </c>
      <c r="B1210" s="268" t="s">
        <v>918</v>
      </c>
      <c r="C1210" s="263" t="s">
        <v>4120</v>
      </c>
      <c r="D1210" s="263" t="s">
        <v>4120</v>
      </c>
      <c r="E1210" s="263" t="s">
        <v>4120</v>
      </c>
      <c r="F1210" s="263" t="s">
        <v>4120</v>
      </c>
      <c r="G1210" s="263" t="s">
        <v>4120</v>
      </c>
      <c r="H1210" s="263" t="s">
        <v>4120</v>
      </c>
      <c r="I1210" s="263" t="s">
        <v>4120</v>
      </c>
      <c r="J1210" s="263" t="s">
        <v>4120</v>
      </c>
      <c r="K1210" s="263" t="s">
        <v>4120</v>
      </c>
      <c r="L1210" s="263" t="s">
        <v>4120</v>
      </c>
      <c r="M1210" s="263" t="s">
        <v>4120</v>
      </c>
      <c r="N1210" s="263" t="s">
        <v>4120</v>
      </c>
      <c r="O1210" s="263" t="s">
        <v>4120</v>
      </c>
      <c r="P1210" s="263" t="s">
        <v>4120</v>
      </c>
      <c r="Q1210" s="263" t="s">
        <v>4120</v>
      </c>
      <c r="R1210" s="263" t="s">
        <v>4120</v>
      </c>
      <c r="S1210" s="263" t="s">
        <v>4120</v>
      </c>
      <c r="T1210" s="263" t="s">
        <v>4120</v>
      </c>
      <c r="U1210" s="263" t="s">
        <v>4120</v>
      </c>
      <c r="V1210" s="263" t="s">
        <v>4120</v>
      </c>
      <c r="W1210" s="263" t="s">
        <v>4120</v>
      </c>
      <c r="X1210" s="263" t="s">
        <v>4120</v>
      </c>
      <c r="Y1210" s="263" t="s">
        <v>4120</v>
      </c>
      <c r="Z1210" s="263" t="s">
        <v>4120</v>
      </c>
      <c r="AA1210" s="263" t="s">
        <v>4120</v>
      </c>
    </row>
    <row r="1211" spans="1:27" x14ac:dyDescent="0.3">
      <c r="A1211" s="263">
        <v>525413</v>
      </c>
      <c r="B1211" s="268" t="s">
        <v>918</v>
      </c>
      <c r="C1211" s="263" t="s">
        <v>4120</v>
      </c>
      <c r="D1211" s="263" t="s">
        <v>4120</v>
      </c>
      <c r="E1211" s="263" t="s">
        <v>4120</v>
      </c>
      <c r="F1211" s="263" t="s">
        <v>4120</v>
      </c>
      <c r="G1211" s="263" t="s">
        <v>4120</v>
      </c>
      <c r="H1211" s="263" t="s">
        <v>4120</v>
      </c>
      <c r="I1211" s="263" t="s">
        <v>4120</v>
      </c>
      <c r="J1211" s="263" t="s">
        <v>4120</v>
      </c>
      <c r="K1211" s="263" t="s">
        <v>4120</v>
      </c>
      <c r="L1211" s="263" t="s">
        <v>4120</v>
      </c>
      <c r="M1211" s="263" t="s">
        <v>4120</v>
      </c>
      <c r="N1211" s="263" t="s">
        <v>4120</v>
      </c>
      <c r="O1211" s="263" t="s">
        <v>4120</v>
      </c>
      <c r="P1211" s="263" t="s">
        <v>4120</v>
      </c>
      <c r="Q1211" s="263" t="s">
        <v>4120</v>
      </c>
      <c r="R1211" s="263" t="s">
        <v>4120</v>
      </c>
      <c r="S1211" s="263" t="s">
        <v>4120</v>
      </c>
      <c r="T1211" s="263" t="s">
        <v>4120</v>
      </c>
      <c r="U1211" s="263" t="s">
        <v>4120</v>
      </c>
      <c r="V1211" s="263" t="s">
        <v>4120</v>
      </c>
      <c r="W1211" s="263" t="s">
        <v>4120</v>
      </c>
      <c r="X1211" s="263" t="s">
        <v>4120</v>
      </c>
      <c r="Y1211" s="263" t="s">
        <v>4120</v>
      </c>
      <c r="Z1211" s="263" t="s">
        <v>4120</v>
      </c>
      <c r="AA1211" s="263" t="s">
        <v>4120</v>
      </c>
    </row>
    <row r="1212" spans="1:27" x14ac:dyDescent="0.3">
      <c r="A1212" s="263">
        <v>525416</v>
      </c>
      <c r="B1212" s="268" t="s">
        <v>918</v>
      </c>
      <c r="C1212" s="263" t="s">
        <v>4120</v>
      </c>
      <c r="D1212" s="263" t="s">
        <v>4120</v>
      </c>
      <c r="E1212" s="263" t="s">
        <v>4120</v>
      </c>
      <c r="F1212" s="263" t="s">
        <v>4120</v>
      </c>
      <c r="G1212" s="263" t="s">
        <v>4120</v>
      </c>
      <c r="H1212" s="263" t="s">
        <v>4120</v>
      </c>
      <c r="I1212" s="263" t="s">
        <v>4120</v>
      </c>
      <c r="J1212" s="263" t="s">
        <v>4120</v>
      </c>
      <c r="K1212" s="263" t="s">
        <v>4120</v>
      </c>
      <c r="L1212" s="263" t="s">
        <v>4120</v>
      </c>
      <c r="M1212" s="263" t="s">
        <v>4120</v>
      </c>
      <c r="N1212" s="263" t="s">
        <v>4120</v>
      </c>
      <c r="O1212" s="263" t="s">
        <v>4120</v>
      </c>
      <c r="P1212" s="263" t="s">
        <v>4120</v>
      </c>
      <c r="Q1212" s="263" t="s">
        <v>4120</v>
      </c>
      <c r="R1212" s="263" t="s">
        <v>4120</v>
      </c>
      <c r="S1212" s="263" t="s">
        <v>4120</v>
      </c>
      <c r="T1212" s="263" t="s">
        <v>4120</v>
      </c>
      <c r="U1212" s="263" t="s">
        <v>4120</v>
      </c>
      <c r="V1212" s="263" t="s">
        <v>4120</v>
      </c>
      <c r="W1212" s="263" t="s">
        <v>4120</v>
      </c>
      <c r="X1212" s="263" t="s">
        <v>4120</v>
      </c>
      <c r="Y1212" s="263" t="s">
        <v>4120</v>
      </c>
      <c r="Z1212" s="263" t="s">
        <v>4120</v>
      </c>
      <c r="AA1212" s="263" t="s">
        <v>4120</v>
      </c>
    </row>
    <row r="1213" spans="1:27" x14ac:dyDescent="0.3">
      <c r="A1213" s="263">
        <v>525425</v>
      </c>
      <c r="B1213" s="268" t="s">
        <v>918</v>
      </c>
      <c r="C1213" s="263" t="s">
        <v>4120</v>
      </c>
      <c r="D1213" s="263" t="s">
        <v>4120</v>
      </c>
      <c r="E1213" s="263" t="s">
        <v>4120</v>
      </c>
      <c r="F1213" s="263" t="s">
        <v>4120</v>
      </c>
      <c r="G1213" s="263" t="s">
        <v>4120</v>
      </c>
      <c r="H1213" s="263" t="s">
        <v>4120</v>
      </c>
      <c r="I1213" s="263" t="s">
        <v>4120</v>
      </c>
      <c r="J1213" s="263" t="s">
        <v>4120</v>
      </c>
      <c r="K1213" s="263" t="s">
        <v>4120</v>
      </c>
      <c r="L1213" s="263" t="s">
        <v>4120</v>
      </c>
      <c r="M1213" s="263" t="s">
        <v>4120</v>
      </c>
      <c r="N1213" s="263" t="s">
        <v>4120</v>
      </c>
      <c r="O1213" s="263" t="s">
        <v>4120</v>
      </c>
      <c r="P1213" s="263" t="s">
        <v>4120</v>
      </c>
      <c r="Q1213" s="263" t="s">
        <v>4120</v>
      </c>
      <c r="R1213" s="263" t="s">
        <v>4120</v>
      </c>
      <c r="S1213" s="263" t="s">
        <v>4120</v>
      </c>
      <c r="T1213" s="263" t="s">
        <v>4120</v>
      </c>
      <c r="U1213" s="263" t="s">
        <v>4120</v>
      </c>
      <c r="V1213" s="263" t="s">
        <v>4120</v>
      </c>
      <c r="W1213" s="263" t="s">
        <v>4120</v>
      </c>
      <c r="X1213" s="263" t="s">
        <v>4120</v>
      </c>
      <c r="Y1213" s="263" t="s">
        <v>4120</v>
      </c>
      <c r="Z1213" s="263" t="s">
        <v>4120</v>
      </c>
      <c r="AA1213" s="263" t="s">
        <v>4120</v>
      </c>
    </row>
    <row r="1214" spans="1:27" x14ac:dyDescent="0.3">
      <c r="A1214" s="263">
        <v>525429</v>
      </c>
      <c r="B1214" s="268" t="s">
        <v>918</v>
      </c>
      <c r="C1214" s="263" t="s">
        <v>4120</v>
      </c>
      <c r="D1214" s="263" t="s">
        <v>4120</v>
      </c>
      <c r="E1214" s="263" t="s">
        <v>4120</v>
      </c>
      <c r="F1214" s="263" t="s">
        <v>4120</v>
      </c>
      <c r="G1214" s="263" t="s">
        <v>4120</v>
      </c>
      <c r="H1214" s="263" t="s">
        <v>4120</v>
      </c>
      <c r="I1214" s="263" t="s">
        <v>4120</v>
      </c>
      <c r="J1214" s="263" t="s">
        <v>4120</v>
      </c>
      <c r="K1214" s="263" t="s">
        <v>4120</v>
      </c>
      <c r="L1214" s="263" t="s">
        <v>4120</v>
      </c>
      <c r="M1214" s="263" t="s">
        <v>4120</v>
      </c>
      <c r="N1214" s="263" t="s">
        <v>4120</v>
      </c>
      <c r="O1214" s="263" t="s">
        <v>4120</v>
      </c>
      <c r="P1214" s="263" t="s">
        <v>4120</v>
      </c>
      <c r="Q1214" s="263" t="s">
        <v>4120</v>
      </c>
      <c r="R1214" s="263" t="s">
        <v>4120</v>
      </c>
      <c r="S1214" s="263" t="s">
        <v>4120</v>
      </c>
      <c r="T1214" s="263" t="s">
        <v>4120</v>
      </c>
      <c r="U1214" s="263" t="s">
        <v>4120</v>
      </c>
      <c r="V1214" s="263" t="s">
        <v>4120</v>
      </c>
      <c r="W1214" s="263" t="s">
        <v>4120</v>
      </c>
      <c r="X1214" s="263" t="s">
        <v>4120</v>
      </c>
      <c r="Y1214" s="263" t="s">
        <v>4120</v>
      </c>
      <c r="Z1214" s="263" t="s">
        <v>4120</v>
      </c>
      <c r="AA1214" s="263" t="s">
        <v>4120</v>
      </c>
    </row>
    <row r="1215" spans="1:27" x14ac:dyDescent="0.3">
      <c r="A1215" s="263">
        <v>525430</v>
      </c>
      <c r="B1215" s="268" t="s">
        <v>918</v>
      </c>
      <c r="C1215" s="263" t="s">
        <v>4120</v>
      </c>
      <c r="D1215" s="263" t="s">
        <v>4120</v>
      </c>
      <c r="E1215" s="263" t="s">
        <v>4120</v>
      </c>
      <c r="F1215" s="263" t="s">
        <v>4120</v>
      </c>
      <c r="G1215" s="263" t="s">
        <v>4120</v>
      </c>
      <c r="H1215" s="263" t="s">
        <v>4120</v>
      </c>
      <c r="I1215" s="263" t="s">
        <v>4120</v>
      </c>
      <c r="J1215" s="263" t="s">
        <v>4120</v>
      </c>
      <c r="K1215" s="263" t="s">
        <v>4120</v>
      </c>
      <c r="L1215" s="263" t="s">
        <v>4120</v>
      </c>
      <c r="M1215" s="263" t="s">
        <v>4120</v>
      </c>
      <c r="N1215" s="263" t="s">
        <v>4120</v>
      </c>
      <c r="O1215" s="263" t="s">
        <v>4120</v>
      </c>
      <c r="P1215" s="263" t="s">
        <v>4120</v>
      </c>
      <c r="Q1215" s="263" t="s">
        <v>4120</v>
      </c>
      <c r="R1215" s="263" t="s">
        <v>4120</v>
      </c>
      <c r="S1215" s="263" t="s">
        <v>4120</v>
      </c>
      <c r="T1215" s="263" t="s">
        <v>4120</v>
      </c>
      <c r="U1215" s="263" t="s">
        <v>4120</v>
      </c>
      <c r="V1215" s="263" t="s">
        <v>4120</v>
      </c>
      <c r="W1215" s="263" t="s">
        <v>4120</v>
      </c>
      <c r="X1215" s="263" t="s">
        <v>4120</v>
      </c>
      <c r="Y1215" s="263" t="s">
        <v>4120</v>
      </c>
      <c r="Z1215" s="263" t="s">
        <v>4120</v>
      </c>
      <c r="AA1215" s="263" t="s">
        <v>4120</v>
      </c>
    </row>
    <row r="1216" spans="1:27" x14ac:dyDescent="0.3">
      <c r="A1216" s="263">
        <v>525439</v>
      </c>
      <c r="B1216" s="268" t="s">
        <v>918</v>
      </c>
      <c r="C1216" s="263" t="s">
        <v>4120</v>
      </c>
      <c r="D1216" s="263" t="s">
        <v>4120</v>
      </c>
      <c r="E1216" s="263" t="s">
        <v>4120</v>
      </c>
      <c r="F1216" s="263" t="s">
        <v>4120</v>
      </c>
      <c r="G1216" s="263" t="s">
        <v>4120</v>
      </c>
      <c r="H1216" s="263" t="s">
        <v>4120</v>
      </c>
      <c r="I1216" s="263" t="s">
        <v>4120</v>
      </c>
      <c r="J1216" s="263" t="s">
        <v>4120</v>
      </c>
      <c r="K1216" s="263" t="s">
        <v>4120</v>
      </c>
      <c r="L1216" s="263" t="s">
        <v>4120</v>
      </c>
      <c r="M1216" s="263" t="s">
        <v>4120</v>
      </c>
      <c r="N1216" s="263" t="s">
        <v>4120</v>
      </c>
      <c r="O1216" s="263" t="s">
        <v>4120</v>
      </c>
      <c r="P1216" s="263" t="s">
        <v>4120</v>
      </c>
      <c r="Q1216" s="263" t="s">
        <v>4120</v>
      </c>
      <c r="R1216" s="263" t="s">
        <v>4120</v>
      </c>
      <c r="S1216" s="263" t="s">
        <v>4120</v>
      </c>
      <c r="T1216" s="263" t="s">
        <v>4120</v>
      </c>
      <c r="U1216" s="263" t="s">
        <v>4120</v>
      </c>
      <c r="V1216" s="263" t="s">
        <v>4120</v>
      </c>
      <c r="W1216" s="263" t="s">
        <v>4120</v>
      </c>
      <c r="X1216" s="263" t="s">
        <v>4120</v>
      </c>
      <c r="Y1216" s="263" t="s">
        <v>4120</v>
      </c>
      <c r="Z1216" s="263" t="s">
        <v>4120</v>
      </c>
      <c r="AA1216" s="263" t="s">
        <v>4120</v>
      </c>
    </row>
    <row r="1217" spans="1:27" x14ac:dyDescent="0.3">
      <c r="A1217" s="263">
        <v>525450</v>
      </c>
      <c r="B1217" s="268" t="s">
        <v>918</v>
      </c>
      <c r="C1217" s="263" t="s">
        <v>4120</v>
      </c>
      <c r="D1217" s="263" t="s">
        <v>4120</v>
      </c>
      <c r="E1217" s="263" t="s">
        <v>4120</v>
      </c>
      <c r="F1217" s="263" t="s">
        <v>4120</v>
      </c>
      <c r="G1217" s="263" t="s">
        <v>4120</v>
      </c>
      <c r="H1217" s="263" t="s">
        <v>4120</v>
      </c>
      <c r="I1217" s="263" t="s">
        <v>4120</v>
      </c>
      <c r="J1217" s="263" t="s">
        <v>4120</v>
      </c>
      <c r="K1217" s="263" t="s">
        <v>4120</v>
      </c>
      <c r="L1217" s="263" t="s">
        <v>4120</v>
      </c>
      <c r="M1217" s="263" t="s">
        <v>4120</v>
      </c>
      <c r="N1217" s="263" t="s">
        <v>4120</v>
      </c>
      <c r="O1217" s="263" t="s">
        <v>4120</v>
      </c>
      <c r="P1217" s="263" t="s">
        <v>4120</v>
      </c>
      <c r="Q1217" s="263" t="s">
        <v>4120</v>
      </c>
      <c r="R1217" s="263" t="s">
        <v>4120</v>
      </c>
      <c r="S1217" s="263" t="s">
        <v>4120</v>
      </c>
      <c r="T1217" s="263" t="s">
        <v>4120</v>
      </c>
      <c r="U1217" s="263" t="s">
        <v>4120</v>
      </c>
      <c r="V1217" s="263" t="s">
        <v>4120</v>
      </c>
      <c r="W1217" s="263" t="s">
        <v>4120</v>
      </c>
      <c r="X1217" s="263" t="s">
        <v>4120</v>
      </c>
      <c r="Y1217" s="263" t="s">
        <v>4120</v>
      </c>
      <c r="Z1217" s="263" t="s">
        <v>4120</v>
      </c>
      <c r="AA1217" s="263" t="s">
        <v>4120</v>
      </c>
    </row>
    <row r="1218" spans="1:27" x14ac:dyDescent="0.3">
      <c r="A1218" s="263">
        <v>525455</v>
      </c>
      <c r="B1218" s="268" t="s">
        <v>918</v>
      </c>
      <c r="C1218" s="263" t="s">
        <v>4120</v>
      </c>
      <c r="D1218" s="263" t="s">
        <v>4120</v>
      </c>
      <c r="E1218" s="263" t="s">
        <v>4120</v>
      </c>
      <c r="F1218" s="263" t="s">
        <v>4120</v>
      </c>
      <c r="G1218" s="263" t="s">
        <v>4120</v>
      </c>
      <c r="H1218" s="263" t="s">
        <v>4120</v>
      </c>
      <c r="I1218" s="263" t="s">
        <v>4120</v>
      </c>
      <c r="J1218" s="263" t="s">
        <v>4120</v>
      </c>
      <c r="K1218" s="263" t="s">
        <v>4120</v>
      </c>
      <c r="L1218" s="263" t="s">
        <v>4120</v>
      </c>
      <c r="M1218" s="263" t="s">
        <v>4120</v>
      </c>
      <c r="N1218" s="263" t="s">
        <v>4120</v>
      </c>
      <c r="O1218" s="263" t="s">
        <v>4120</v>
      </c>
      <c r="P1218" s="263" t="s">
        <v>4120</v>
      </c>
      <c r="Q1218" s="263" t="s">
        <v>4120</v>
      </c>
      <c r="R1218" s="263" t="s">
        <v>4120</v>
      </c>
      <c r="S1218" s="263" t="s">
        <v>4120</v>
      </c>
      <c r="T1218" s="263" t="s">
        <v>4120</v>
      </c>
      <c r="U1218" s="263" t="s">
        <v>4120</v>
      </c>
      <c r="V1218" s="263" t="s">
        <v>4120</v>
      </c>
      <c r="W1218" s="263" t="s">
        <v>4120</v>
      </c>
      <c r="X1218" s="263" t="s">
        <v>4120</v>
      </c>
      <c r="Y1218" s="263" t="s">
        <v>4120</v>
      </c>
      <c r="Z1218" s="263" t="s">
        <v>4120</v>
      </c>
      <c r="AA1218" s="263" t="s">
        <v>4120</v>
      </c>
    </row>
    <row r="1219" spans="1:27" x14ac:dyDescent="0.3">
      <c r="A1219" s="263">
        <v>525456</v>
      </c>
      <c r="B1219" s="268" t="s">
        <v>918</v>
      </c>
      <c r="C1219" s="263" t="s">
        <v>4120</v>
      </c>
      <c r="D1219" s="263" t="s">
        <v>4120</v>
      </c>
      <c r="E1219" s="263" t="s">
        <v>4120</v>
      </c>
      <c r="F1219" s="263" t="s">
        <v>4120</v>
      </c>
      <c r="G1219" s="263" t="s">
        <v>4120</v>
      </c>
      <c r="H1219" s="263" t="s">
        <v>4120</v>
      </c>
      <c r="I1219" s="263" t="s">
        <v>4120</v>
      </c>
      <c r="J1219" s="263" t="s">
        <v>4120</v>
      </c>
      <c r="K1219" s="263" t="s">
        <v>4120</v>
      </c>
      <c r="L1219" s="263" t="s">
        <v>4120</v>
      </c>
      <c r="M1219" s="263" t="s">
        <v>4120</v>
      </c>
      <c r="N1219" s="263" t="s">
        <v>4120</v>
      </c>
      <c r="O1219" s="263" t="s">
        <v>4120</v>
      </c>
      <c r="P1219" s="263" t="s">
        <v>4120</v>
      </c>
      <c r="Q1219" s="263" t="s">
        <v>4120</v>
      </c>
      <c r="R1219" s="263" t="s">
        <v>4120</v>
      </c>
      <c r="S1219" s="263" t="s">
        <v>4120</v>
      </c>
      <c r="T1219" s="263" t="s">
        <v>4120</v>
      </c>
      <c r="U1219" s="263" t="s">
        <v>4120</v>
      </c>
      <c r="V1219" s="263" t="s">
        <v>4120</v>
      </c>
      <c r="W1219" s="263" t="s">
        <v>4120</v>
      </c>
      <c r="X1219" s="263" t="s">
        <v>4120</v>
      </c>
      <c r="Y1219" s="263" t="s">
        <v>4120</v>
      </c>
      <c r="Z1219" s="263" t="s">
        <v>4120</v>
      </c>
      <c r="AA1219" s="263" t="s">
        <v>4120</v>
      </c>
    </row>
    <row r="1220" spans="1:27" x14ac:dyDescent="0.3">
      <c r="A1220" s="263">
        <v>525459</v>
      </c>
      <c r="B1220" s="268" t="s">
        <v>918</v>
      </c>
      <c r="C1220" s="263" t="s">
        <v>4120</v>
      </c>
      <c r="D1220" s="263" t="s">
        <v>4120</v>
      </c>
      <c r="E1220" s="263" t="s">
        <v>4120</v>
      </c>
      <c r="F1220" s="263" t="s">
        <v>4120</v>
      </c>
      <c r="G1220" s="263" t="s">
        <v>4120</v>
      </c>
      <c r="H1220" s="263" t="s">
        <v>4120</v>
      </c>
      <c r="I1220" s="263" t="s">
        <v>4120</v>
      </c>
      <c r="J1220" s="263" t="s">
        <v>4120</v>
      </c>
      <c r="K1220" s="263" t="s">
        <v>4120</v>
      </c>
      <c r="L1220" s="263" t="s">
        <v>4120</v>
      </c>
      <c r="M1220" s="263" t="s">
        <v>4120</v>
      </c>
      <c r="N1220" s="263" t="s">
        <v>4120</v>
      </c>
      <c r="O1220" s="263" t="s">
        <v>4120</v>
      </c>
      <c r="P1220" s="263" t="s">
        <v>4120</v>
      </c>
      <c r="Q1220" s="263" t="s">
        <v>4120</v>
      </c>
      <c r="R1220" s="263" t="s">
        <v>4120</v>
      </c>
      <c r="S1220" s="263" t="s">
        <v>4120</v>
      </c>
      <c r="T1220" s="263" t="s">
        <v>4120</v>
      </c>
      <c r="U1220" s="263" t="s">
        <v>4120</v>
      </c>
      <c r="V1220" s="263" t="s">
        <v>4120</v>
      </c>
      <c r="W1220" s="263" t="s">
        <v>4120</v>
      </c>
      <c r="X1220" s="263" t="s">
        <v>4120</v>
      </c>
      <c r="Y1220" s="263" t="s">
        <v>4120</v>
      </c>
      <c r="Z1220" s="263" t="s">
        <v>4120</v>
      </c>
      <c r="AA1220" s="263" t="s">
        <v>4120</v>
      </c>
    </row>
    <row r="1221" spans="1:27" x14ac:dyDescent="0.3">
      <c r="A1221" s="263">
        <v>525464</v>
      </c>
      <c r="B1221" s="268" t="s">
        <v>918</v>
      </c>
      <c r="C1221" s="263" t="s">
        <v>4120</v>
      </c>
      <c r="D1221" s="263" t="s">
        <v>4120</v>
      </c>
      <c r="E1221" s="263" t="s">
        <v>4120</v>
      </c>
      <c r="F1221" s="263" t="s">
        <v>4120</v>
      </c>
      <c r="G1221" s="263" t="s">
        <v>4120</v>
      </c>
      <c r="H1221" s="263" t="s">
        <v>4120</v>
      </c>
      <c r="I1221" s="263" t="s">
        <v>4120</v>
      </c>
      <c r="J1221" s="263" t="s">
        <v>4120</v>
      </c>
      <c r="K1221" s="263" t="s">
        <v>4120</v>
      </c>
      <c r="L1221" s="263" t="s">
        <v>4120</v>
      </c>
      <c r="M1221" s="263" t="s">
        <v>4120</v>
      </c>
      <c r="N1221" s="263" t="s">
        <v>4120</v>
      </c>
      <c r="O1221" s="263" t="s">
        <v>4120</v>
      </c>
      <c r="P1221" s="263" t="s">
        <v>4120</v>
      </c>
      <c r="Q1221" s="263" t="s">
        <v>4120</v>
      </c>
      <c r="R1221" s="263" t="s">
        <v>4120</v>
      </c>
      <c r="S1221" s="263" t="s">
        <v>4120</v>
      </c>
      <c r="T1221" s="263" t="s">
        <v>4120</v>
      </c>
      <c r="U1221" s="263" t="s">
        <v>4120</v>
      </c>
      <c r="V1221" s="263" t="s">
        <v>4120</v>
      </c>
      <c r="W1221" s="263" t="s">
        <v>4120</v>
      </c>
      <c r="X1221" s="263" t="s">
        <v>4120</v>
      </c>
      <c r="Y1221" s="263" t="s">
        <v>4120</v>
      </c>
      <c r="Z1221" s="263" t="s">
        <v>4120</v>
      </c>
      <c r="AA1221" s="263" t="s">
        <v>4120</v>
      </c>
    </row>
    <row r="1222" spans="1:27" x14ac:dyDescent="0.3">
      <c r="A1222" s="263">
        <v>525466</v>
      </c>
      <c r="B1222" s="268" t="s">
        <v>918</v>
      </c>
      <c r="C1222" s="263" t="s">
        <v>4120</v>
      </c>
      <c r="D1222" s="263" t="s">
        <v>4120</v>
      </c>
      <c r="E1222" s="263" t="s">
        <v>4120</v>
      </c>
      <c r="F1222" s="263" t="s">
        <v>4120</v>
      </c>
      <c r="G1222" s="263" t="s">
        <v>4120</v>
      </c>
      <c r="H1222" s="263" t="s">
        <v>4120</v>
      </c>
      <c r="I1222" s="263" t="s">
        <v>4120</v>
      </c>
      <c r="J1222" s="263" t="s">
        <v>4120</v>
      </c>
      <c r="K1222" s="263" t="s">
        <v>4120</v>
      </c>
      <c r="L1222" s="263" t="s">
        <v>4120</v>
      </c>
      <c r="M1222" s="263" t="s">
        <v>4120</v>
      </c>
      <c r="N1222" s="263" t="s">
        <v>4120</v>
      </c>
      <c r="O1222" s="263" t="s">
        <v>4120</v>
      </c>
      <c r="P1222" s="263" t="s">
        <v>4120</v>
      </c>
      <c r="Q1222" s="263" t="s">
        <v>4120</v>
      </c>
      <c r="R1222" s="263" t="s">
        <v>4120</v>
      </c>
      <c r="S1222" s="263" t="s">
        <v>4120</v>
      </c>
      <c r="T1222" s="263" t="s">
        <v>4120</v>
      </c>
      <c r="U1222" s="263" t="s">
        <v>4120</v>
      </c>
      <c r="V1222" s="263" t="s">
        <v>4120</v>
      </c>
      <c r="W1222" s="263" t="s">
        <v>4120</v>
      </c>
      <c r="X1222" s="263" t="s">
        <v>4120</v>
      </c>
      <c r="Y1222" s="263" t="s">
        <v>4120</v>
      </c>
      <c r="Z1222" s="263" t="s">
        <v>4120</v>
      </c>
      <c r="AA1222" s="263" t="s">
        <v>4120</v>
      </c>
    </row>
    <row r="1223" spans="1:27" x14ac:dyDescent="0.3">
      <c r="A1223" s="263">
        <v>525469</v>
      </c>
      <c r="B1223" s="268" t="s">
        <v>918</v>
      </c>
      <c r="C1223" s="263" t="s">
        <v>4120</v>
      </c>
      <c r="D1223" s="263" t="s">
        <v>4120</v>
      </c>
      <c r="E1223" s="263" t="s">
        <v>4120</v>
      </c>
      <c r="F1223" s="263" t="s">
        <v>4120</v>
      </c>
      <c r="G1223" s="263" t="s">
        <v>4120</v>
      </c>
      <c r="H1223" s="263" t="s">
        <v>4120</v>
      </c>
      <c r="I1223" s="263" t="s">
        <v>4120</v>
      </c>
      <c r="J1223" s="263" t="s">
        <v>4120</v>
      </c>
      <c r="K1223" s="263" t="s">
        <v>4120</v>
      </c>
      <c r="L1223" s="263" t="s">
        <v>4120</v>
      </c>
      <c r="M1223" s="263" t="s">
        <v>4120</v>
      </c>
      <c r="N1223" s="263" t="s">
        <v>4120</v>
      </c>
      <c r="O1223" s="263" t="s">
        <v>4120</v>
      </c>
      <c r="P1223" s="263" t="s">
        <v>4120</v>
      </c>
      <c r="Q1223" s="263" t="s">
        <v>4120</v>
      </c>
      <c r="R1223" s="263" t="s">
        <v>4120</v>
      </c>
      <c r="S1223" s="263" t="s">
        <v>4120</v>
      </c>
      <c r="T1223" s="263" t="s">
        <v>4120</v>
      </c>
      <c r="U1223" s="263" t="s">
        <v>4120</v>
      </c>
      <c r="V1223" s="263" t="s">
        <v>4120</v>
      </c>
      <c r="W1223" s="263" t="s">
        <v>4120</v>
      </c>
      <c r="X1223" s="263" t="s">
        <v>4120</v>
      </c>
      <c r="Y1223" s="263" t="s">
        <v>4120</v>
      </c>
      <c r="Z1223" s="263" t="s">
        <v>4120</v>
      </c>
      <c r="AA1223" s="263" t="s">
        <v>4120</v>
      </c>
    </row>
    <row r="1224" spans="1:27" x14ac:dyDescent="0.3">
      <c r="A1224" s="263">
        <v>525472</v>
      </c>
      <c r="B1224" s="268" t="s">
        <v>918</v>
      </c>
      <c r="C1224" s="263" t="s">
        <v>4120</v>
      </c>
      <c r="D1224" s="263" t="s">
        <v>4120</v>
      </c>
      <c r="E1224" s="263" t="s">
        <v>4120</v>
      </c>
      <c r="F1224" s="263" t="s">
        <v>4120</v>
      </c>
      <c r="G1224" s="263" t="s">
        <v>4120</v>
      </c>
      <c r="H1224" s="263" t="s">
        <v>4120</v>
      </c>
      <c r="I1224" s="263" t="s">
        <v>4120</v>
      </c>
      <c r="J1224" s="263" t="s">
        <v>4120</v>
      </c>
      <c r="K1224" s="263" t="s">
        <v>4120</v>
      </c>
      <c r="L1224" s="263" t="s">
        <v>4120</v>
      </c>
      <c r="M1224" s="263" t="s">
        <v>4120</v>
      </c>
      <c r="N1224" s="263" t="s">
        <v>4120</v>
      </c>
      <c r="O1224" s="263" t="s">
        <v>4120</v>
      </c>
      <c r="P1224" s="263" t="s">
        <v>4120</v>
      </c>
      <c r="Q1224" s="263" t="s">
        <v>4120</v>
      </c>
      <c r="R1224" s="263" t="s">
        <v>4120</v>
      </c>
      <c r="S1224" s="263" t="s">
        <v>4120</v>
      </c>
      <c r="T1224" s="263" t="s">
        <v>4120</v>
      </c>
      <c r="U1224" s="263" t="s">
        <v>4120</v>
      </c>
      <c r="V1224" s="263" t="s">
        <v>4120</v>
      </c>
      <c r="W1224" s="263" t="s">
        <v>4120</v>
      </c>
      <c r="X1224" s="263" t="s">
        <v>4120</v>
      </c>
      <c r="Y1224" s="263" t="s">
        <v>4120</v>
      </c>
      <c r="Z1224" s="263" t="s">
        <v>4120</v>
      </c>
      <c r="AA1224" s="263" t="s">
        <v>4120</v>
      </c>
    </row>
    <row r="1225" spans="1:27" x14ac:dyDescent="0.3">
      <c r="A1225" s="263">
        <v>525481</v>
      </c>
      <c r="B1225" s="268" t="s">
        <v>918</v>
      </c>
      <c r="C1225" s="263" t="s">
        <v>4120</v>
      </c>
      <c r="D1225" s="263" t="s">
        <v>4120</v>
      </c>
      <c r="E1225" s="263" t="s">
        <v>4120</v>
      </c>
      <c r="F1225" s="263" t="s">
        <v>4120</v>
      </c>
      <c r="G1225" s="263" t="s">
        <v>4120</v>
      </c>
      <c r="H1225" s="263" t="s">
        <v>4120</v>
      </c>
      <c r="I1225" s="263" t="s">
        <v>4120</v>
      </c>
      <c r="J1225" s="263" t="s">
        <v>4120</v>
      </c>
      <c r="K1225" s="263" t="s">
        <v>4120</v>
      </c>
      <c r="L1225" s="263" t="s">
        <v>4120</v>
      </c>
      <c r="M1225" s="263" t="s">
        <v>4120</v>
      </c>
      <c r="N1225" s="263" t="s">
        <v>4120</v>
      </c>
      <c r="O1225" s="263" t="s">
        <v>4120</v>
      </c>
      <c r="P1225" s="263" t="s">
        <v>4120</v>
      </c>
      <c r="Q1225" s="263" t="s">
        <v>4120</v>
      </c>
      <c r="R1225" s="263" t="s">
        <v>4120</v>
      </c>
      <c r="S1225" s="263" t="s">
        <v>4120</v>
      </c>
      <c r="T1225" s="263" t="s">
        <v>4120</v>
      </c>
      <c r="U1225" s="263" t="s">
        <v>4120</v>
      </c>
      <c r="V1225" s="263" t="s">
        <v>4120</v>
      </c>
      <c r="W1225" s="263" t="s">
        <v>4120</v>
      </c>
      <c r="X1225" s="263" t="s">
        <v>4120</v>
      </c>
      <c r="Y1225" s="263" t="s">
        <v>4120</v>
      </c>
      <c r="Z1225" s="263" t="s">
        <v>4120</v>
      </c>
      <c r="AA1225" s="263" t="s">
        <v>4120</v>
      </c>
    </row>
    <row r="1226" spans="1:27" x14ac:dyDescent="0.3">
      <c r="A1226" s="263">
        <v>525482</v>
      </c>
      <c r="B1226" s="268" t="s">
        <v>918</v>
      </c>
      <c r="C1226" s="263" t="s">
        <v>4120</v>
      </c>
      <c r="D1226" s="263" t="s">
        <v>4120</v>
      </c>
      <c r="E1226" s="263" t="s">
        <v>4120</v>
      </c>
      <c r="F1226" s="263" t="s">
        <v>4120</v>
      </c>
      <c r="G1226" s="263" t="s">
        <v>4120</v>
      </c>
      <c r="H1226" s="263" t="s">
        <v>4120</v>
      </c>
      <c r="I1226" s="263" t="s">
        <v>4120</v>
      </c>
      <c r="J1226" s="263" t="s">
        <v>4120</v>
      </c>
      <c r="K1226" s="263" t="s">
        <v>4120</v>
      </c>
      <c r="L1226" s="263" t="s">
        <v>4120</v>
      </c>
      <c r="M1226" s="263" t="s">
        <v>4120</v>
      </c>
      <c r="N1226" s="263" t="s">
        <v>4120</v>
      </c>
      <c r="O1226" s="263" t="s">
        <v>4120</v>
      </c>
      <c r="P1226" s="263" t="s">
        <v>4120</v>
      </c>
      <c r="Q1226" s="263" t="s">
        <v>4120</v>
      </c>
      <c r="R1226" s="263" t="s">
        <v>4120</v>
      </c>
      <c r="S1226" s="263" t="s">
        <v>4120</v>
      </c>
      <c r="T1226" s="263" t="s">
        <v>4120</v>
      </c>
      <c r="U1226" s="263" t="s">
        <v>4120</v>
      </c>
      <c r="V1226" s="263" t="s">
        <v>4120</v>
      </c>
      <c r="W1226" s="263" t="s">
        <v>4120</v>
      </c>
      <c r="X1226" s="263" t="s">
        <v>4120</v>
      </c>
      <c r="Y1226" s="263" t="s">
        <v>4120</v>
      </c>
      <c r="Z1226" s="263" t="s">
        <v>4120</v>
      </c>
      <c r="AA1226" s="263" t="s">
        <v>4120</v>
      </c>
    </row>
    <row r="1227" spans="1:27" x14ac:dyDescent="0.3">
      <c r="A1227" s="263">
        <v>525483</v>
      </c>
      <c r="B1227" s="268" t="s">
        <v>918</v>
      </c>
      <c r="C1227" s="263" t="s">
        <v>4120</v>
      </c>
      <c r="D1227" s="263" t="s">
        <v>4120</v>
      </c>
      <c r="E1227" s="263" t="s">
        <v>4120</v>
      </c>
      <c r="F1227" s="263" t="s">
        <v>4120</v>
      </c>
      <c r="G1227" s="263" t="s">
        <v>4120</v>
      </c>
      <c r="H1227" s="263" t="s">
        <v>4120</v>
      </c>
      <c r="I1227" s="263" t="s">
        <v>4120</v>
      </c>
      <c r="J1227" s="263" t="s">
        <v>4120</v>
      </c>
      <c r="K1227" s="263" t="s">
        <v>4120</v>
      </c>
      <c r="L1227" s="263" t="s">
        <v>4120</v>
      </c>
      <c r="M1227" s="263" t="s">
        <v>4120</v>
      </c>
      <c r="N1227" s="263" t="s">
        <v>4120</v>
      </c>
      <c r="O1227" s="263" t="s">
        <v>4120</v>
      </c>
      <c r="P1227" s="263" t="s">
        <v>4120</v>
      </c>
      <c r="Q1227" s="263" t="s">
        <v>4120</v>
      </c>
      <c r="R1227" s="263" t="s">
        <v>4120</v>
      </c>
      <c r="S1227" s="263" t="s">
        <v>4120</v>
      </c>
      <c r="T1227" s="263" t="s">
        <v>4120</v>
      </c>
      <c r="U1227" s="263" t="s">
        <v>4120</v>
      </c>
      <c r="V1227" s="263" t="s">
        <v>4120</v>
      </c>
      <c r="W1227" s="263" t="s">
        <v>4120</v>
      </c>
      <c r="X1227" s="263" t="s">
        <v>4120</v>
      </c>
      <c r="Y1227" s="263" t="s">
        <v>4120</v>
      </c>
      <c r="Z1227" s="263" t="s">
        <v>4120</v>
      </c>
      <c r="AA1227" s="263" t="s">
        <v>4120</v>
      </c>
    </row>
    <row r="1228" spans="1:27" x14ac:dyDescent="0.3">
      <c r="A1228" s="263">
        <v>525492</v>
      </c>
      <c r="B1228" s="268" t="s">
        <v>918</v>
      </c>
      <c r="C1228" s="263" t="s">
        <v>4120</v>
      </c>
      <c r="D1228" s="263" t="s">
        <v>4120</v>
      </c>
      <c r="E1228" s="263" t="s">
        <v>4120</v>
      </c>
      <c r="F1228" s="263" t="s">
        <v>4120</v>
      </c>
      <c r="G1228" s="263" t="s">
        <v>4120</v>
      </c>
      <c r="H1228" s="263" t="s">
        <v>4120</v>
      </c>
      <c r="I1228" s="263" t="s">
        <v>4120</v>
      </c>
      <c r="J1228" s="263" t="s">
        <v>4120</v>
      </c>
      <c r="K1228" s="263" t="s">
        <v>4120</v>
      </c>
      <c r="L1228" s="263" t="s">
        <v>4120</v>
      </c>
      <c r="M1228" s="263" t="s">
        <v>4120</v>
      </c>
      <c r="N1228" s="263" t="s">
        <v>4120</v>
      </c>
      <c r="O1228" s="263" t="s">
        <v>4120</v>
      </c>
      <c r="P1228" s="263" t="s">
        <v>4120</v>
      </c>
      <c r="Q1228" s="263" t="s">
        <v>4120</v>
      </c>
      <c r="R1228" s="263" t="s">
        <v>4120</v>
      </c>
      <c r="S1228" s="263" t="s">
        <v>4120</v>
      </c>
      <c r="T1228" s="263" t="s">
        <v>4120</v>
      </c>
      <c r="U1228" s="263" t="s">
        <v>4120</v>
      </c>
      <c r="V1228" s="263" t="s">
        <v>4120</v>
      </c>
      <c r="W1228" s="263" t="s">
        <v>4120</v>
      </c>
      <c r="X1228" s="263" t="s">
        <v>4120</v>
      </c>
      <c r="Y1228" s="263" t="s">
        <v>4120</v>
      </c>
      <c r="Z1228" s="263" t="s">
        <v>4120</v>
      </c>
      <c r="AA1228" s="263" t="s">
        <v>4120</v>
      </c>
    </row>
    <row r="1229" spans="1:27" x14ac:dyDescent="0.3">
      <c r="A1229" s="263">
        <v>525501</v>
      </c>
      <c r="B1229" s="268" t="s">
        <v>918</v>
      </c>
      <c r="C1229" s="263" t="s">
        <v>4120</v>
      </c>
      <c r="D1229" s="263" t="s">
        <v>4120</v>
      </c>
      <c r="E1229" s="263" t="s">
        <v>4120</v>
      </c>
      <c r="F1229" s="263" t="s">
        <v>4120</v>
      </c>
      <c r="G1229" s="263" t="s">
        <v>4120</v>
      </c>
      <c r="H1229" s="263" t="s">
        <v>4120</v>
      </c>
      <c r="I1229" s="263" t="s">
        <v>4120</v>
      </c>
      <c r="J1229" s="263" t="s">
        <v>4120</v>
      </c>
      <c r="K1229" s="263" t="s">
        <v>4120</v>
      </c>
      <c r="L1229" s="263" t="s">
        <v>4120</v>
      </c>
      <c r="M1229" s="263" t="s">
        <v>4120</v>
      </c>
      <c r="N1229" s="263" t="s">
        <v>4120</v>
      </c>
      <c r="O1229" s="263" t="s">
        <v>4120</v>
      </c>
      <c r="P1229" s="263" t="s">
        <v>4120</v>
      </c>
      <c r="Q1229" s="263" t="s">
        <v>4120</v>
      </c>
      <c r="R1229" s="263" t="s">
        <v>4120</v>
      </c>
      <c r="S1229" s="263" t="s">
        <v>4120</v>
      </c>
      <c r="T1229" s="263" t="s">
        <v>4120</v>
      </c>
      <c r="U1229" s="263" t="s">
        <v>4120</v>
      </c>
      <c r="V1229" s="263" t="s">
        <v>4120</v>
      </c>
      <c r="W1229" s="263" t="s">
        <v>4120</v>
      </c>
      <c r="X1229" s="263" t="s">
        <v>4120</v>
      </c>
      <c r="Y1229" s="263" t="s">
        <v>4120</v>
      </c>
      <c r="Z1229" s="263" t="s">
        <v>4120</v>
      </c>
      <c r="AA1229" s="263" t="s">
        <v>4120</v>
      </c>
    </row>
    <row r="1230" spans="1:27" x14ac:dyDescent="0.3">
      <c r="A1230" s="263">
        <v>525504</v>
      </c>
      <c r="B1230" s="268" t="s">
        <v>918</v>
      </c>
      <c r="C1230" s="263" t="s">
        <v>4120</v>
      </c>
      <c r="D1230" s="263" t="s">
        <v>4120</v>
      </c>
      <c r="E1230" s="263" t="s">
        <v>4120</v>
      </c>
      <c r="F1230" s="263" t="s">
        <v>4120</v>
      </c>
      <c r="G1230" s="263" t="s">
        <v>4120</v>
      </c>
      <c r="H1230" s="263" t="s">
        <v>4120</v>
      </c>
      <c r="I1230" s="263" t="s">
        <v>4120</v>
      </c>
      <c r="J1230" s="263" t="s">
        <v>4120</v>
      </c>
      <c r="K1230" s="263" t="s">
        <v>4120</v>
      </c>
      <c r="L1230" s="263" t="s">
        <v>4120</v>
      </c>
      <c r="M1230" s="263" t="s">
        <v>4120</v>
      </c>
      <c r="N1230" s="263" t="s">
        <v>4120</v>
      </c>
      <c r="O1230" s="263" t="s">
        <v>4120</v>
      </c>
      <c r="P1230" s="263" t="s">
        <v>4120</v>
      </c>
      <c r="Q1230" s="263" t="s">
        <v>4120</v>
      </c>
      <c r="R1230" s="263" t="s">
        <v>4120</v>
      </c>
      <c r="S1230" s="263" t="s">
        <v>4120</v>
      </c>
      <c r="T1230" s="263" t="s">
        <v>4120</v>
      </c>
      <c r="U1230" s="263" t="s">
        <v>4120</v>
      </c>
      <c r="V1230" s="263" t="s">
        <v>4120</v>
      </c>
      <c r="W1230" s="263" t="s">
        <v>4120</v>
      </c>
      <c r="X1230" s="263" t="s">
        <v>4120</v>
      </c>
      <c r="Y1230" s="263" t="s">
        <v>4120</v>
      </c>
      <c r="Z1230" s="263" t="s">
        <v>4120</v>
      </c>
      <c r="AA1230" s="263" t="s">
        <v>4120</v>
      </c>
    </row>
    <row r="1231" spans="1:27" x14ac:dyDescent="0.3">
      <c r="A1231" s="263">
        <v>525513</v>
      </c>
      <c r="B1231" s="268" t="s">
        <v>918</v>
      </c>
      <c r="C1231" s="263" t="s">
        <v>4120</v>
      </c>
      <c r="D1231" s="263" t="s">
        <v>4120</v>
      </c>
      <c r="E1231" s="263" t="s">
        <v>4120</v>
      </c>
      <c r="F1231" s="263" t="s">
        <v>4120</v>
      </c>
      <c r="G1231" s="263" t="s">
        <v>4120</v>
      </c>
      <c r="H1231" s="263" t="s">
        <v>4120</v>
      </c>
      <c r="I1231" s="263" t="s">
        <v>4120</v>
      </c>
      <c r="J1231" s="263" t="s">
        <v>4120</v>
      </c>
      <c r="K1231" s="263" t="s">
        <v>4120</v>
      </c>
      <c r="L1231" s="263" t="s">
        <v>4120</v>
      </c>
      <c r="M1231" s="263" t="s">
        <v>4120</v>
      </c>
      <c r="N1231" s="263" t="s">
        <v>4120</v>
      </c>
      <c r="O1231" s="263" t="s">
        <v>4120</v>
      </c>
      <c r="P1231" s="263" t="s">
        <v>4120</v>
      </c>
      <c r="Q1231" s="263" t="s">
        <v>4120</v>
      </c>
      <c r="R1231" s="263" t="s">
        <v>4120</v>
      </c>
      <c r="S1231" s="263" t="s">
        <v>4120</v>
      </c>
      <c r="T1231" s="263" t="s">
        <v>4120</v>
      </c>
      <c r="U1231" s="263" t="s">
        <v>4120</v>
      </c>
      <c r="V1231" s="263" t="s">
        <v>4120</v>
      </c>
      <c r="W1231" s="263" t="s">
        <v>4120</v>
      </c>
      <c r="X1231" s="263" t="s">
        <v>4120</v>
      </c>
      <c r="Y1231" s="263" t="s">
        <v>4120</v>
      </c>
      <c r="Z1231" s="263" t="s">
        <v>4120</v>
      </c>
      <c r="AA1231" s="263" t="s">
        <v>4120</v>
      </c>
    </row>
    <row r="1232" spans="1:27" x14ac:dyDescent="0.3">
      <c r="A1232" s="263">
        <v>525514</v>
      </c>
      <c r="B1232" s="268" t="s">
        <v>918</v>
      </c>
      <c r="C1232" s="263" t="s">
        <v>4120</v>
      </c>
      <c r="D1232" s="263" t="s">
        <v>4120</v>
      </c>
      <c r="E1232" s="263" t="s">
        <v>4120</v>
      </c>
      <c r="F1232" s="263" t="s">
        <v>4120</v>
      </c>
      <c r="G1232" s="263" t="s">
        <v>4120</v>
      </c>
      <c r="H1232" s="263" t="s">
        <v>4120</v>
      </c>
      <c r="I1232" s="263" t="s">
        <v>4120</v>
      </c>
      <c r="J1232" s="263" t="s">
        <v>4120</v>
      </c>
      <c r="K1232" s="263" t="s">
        <v>4120</v>
      </c>
      <c r="L1232" s="263" t="s">
        <v>4120</v>
      </c>
      <c r="M1232" s="263" t="s">
        <v>4120</v>
      </c>
      <c r="N1232" s="263" t="s">
        <v>4120</v>
      </c>
      <c r="O1232" s="263" t="s">
        <v>4120</v>
      </c>
      <c r="P1232" s="263" t="s">
        <v>4120</v>
      </c>
      <c r="Q1232" s="263" t="s">
        <v>4120</v>
      </c>
      <c r="R1232" s="263" t="s">
        <v>4120</v>
      </c>
      <c r="S1232" s="263" t="s">
        <v>4120</v>
      </c>
      <c r="T1232" s="263" t="s">
        <v>4120</v>
      </c>
      <c r="U1232" s="263" t="s">
        <v>4120</v>
      </c>
      <c r="V1232" s="263" t="s">
        <v>4120</v>
      </c>
      <c r="W1232" s="263" t="s">
        <v>4120</v>
      </c>
      <c r="X1232" s="263" t="s">
        <v>4120</v>
      </c>
      <c r="Y1232" s="263" t="s">
        <v>4120</v>
      </c>
      <c r="Z1232" s="263" t="s">
        <v>4120</v>
      </c>
      <c r="AA1232" s="263" t="s">
        <v>4120</v>
      </c>
    </row>
    <row r="1233" spans="1:27" x14ac:dyDescent="0.3">
      <c r="A1233" s="263">
        <v>525517</v>
      </c>
      <c r="B1233" s="268" t="s">
        <v>918</v>
      </c>
      <c r="C1233" s="263" t="s">
        <v>4120</v>
      </c>
      <c r="D1233" s="263" t="s">
        <v>4120</v>
      </c>
      <c r="E1233" s="263" t="s">
        <v>4120</v>
      </c>
      <c r="F1233" s="263" t="s">
        <v>4120</v>
      </c>
      <c r="G1233" s="263" t="s">
        <v>4120</v>
      </c>
      <c r="H1233" s="263" t="s">
        <v>4120</v>
      </c>
      <c r="I1233" s="263" t="s">
        <v>4120</v>
      </c>
      <c r="J1233" s="263" t="s">
        <v>4120</v>
      </c>
      <c r="K1233" s="263" t="s">
        <v>4120</v>
      </c>
      <c r="L1233" s="263" t="s">
        <v>4120</v>
      </c>
      <c r="M1233" s="263" t="s">
        <v>4120</v>
      </c>
      <c r="N1233" s="263" t="s">
        <v>4120</v>
      </c>
      <c r="O1233" s="263" t="s">
        <v>4120</v>
      </c>
      <c r="P1233" s="263" t="s">
        <v>4120</v>
      </c>
      <c r="Q1233" s="263" t="s">
        <v>4120</v>
      </c>
      <c r="R1233" s="263" t="s">
        <v>4120</v>
      </c>
      <c r="S1233" s="263" t="s">
        <v>4120</v>
      </c>
      <c r="T1233" s="263" t="s">
        <v>4120</v>
      </c>
      <c r="U1233" s="263" t="s">
        <v>4120</v>
      </c>
      <c r="V1233" s="263" t="s">
        <v>4120</v>
      </c>
      <c r="W1233" s="263" t="s">
        <v>4120</v>
      </c>
      <c r="X1233" s="263" t="s">
        <v>4120</v>
      </c>
      <c r="Y1233" s="263" t="s">
        <v>4120</v>
      </c>
      <c r="Z1233" s="263" t="s">
        <v>4120</v>
      </c>
      <c r="AA1233" s="263" t="s">
        <v>4120</v>
      </c>
    </row>
    <row r="1234" spans="1:27" x14ac:dyDescent="0.3">
      <c r="A1234" s="263">
        <v>525519</v>
      </c>
      <c r="B1234" s="268" t="s">
        <v>918</v>
      </c>
      <c r="C1234" s="263" t="s">
        <v>4120</v>
      </c>
      <c r="D1234" s="263" t="s">
        <v>4120</v>
      </c>
      <c r="E1234" s="263" t="s">
        <v>4120</v>
      </c>
      <c r="F1234" s="263" t="s">
        <v>4120</v>
      </c>
      <c r="G1234" s="263" t="s">
        <v>4120</v>
      </c>
      <c r="H1234" s="263" t="s">
        <v>4120</v>
      </c>
      <c r="I1234" s="263" t="s">
        <v>4120</v>
      </c>
      <c r="J1234" s="263" t="s">
        <v>4120</v>
      </c>
      <c r="K1234" s="263" t="s">
        <v>4120</v>
      </c>
      <c r="L1234" s="263" t="s">
        <v>4120</v>
      </c>
      <c r="M1234" s="263" t="s">
        <v>4120</v>
      </c>
      <c r="N1234" s="263" t="s">
        <v>4120</v>
      </c>
      <c r="O1234" s="263" t="s">
        <v>4120</v>
      </c>
      <c r="P1234" s="263" t="s">
        <v>4120</v>
      </c>
      <c r="Q1234" s="263" t="s">
        <v>4120</v>
      </c>
      <c r="R1234" s="263" t="s">
        <v>4120</v>
      </c>
      <c r="S1234" s="263" t="s">
        <v>4120</v>
      </c>
      <c r="T1234" s="263" t="s">
        <v>4120</v>
      </c>
      <c r="U1234" s="263" t="s">
        <v>4120</v>
      </c>
      <c r="V1234" s="263" t="s">
        <v>4120</v>
      </c>
      <c r="W1234" s="263" t="s">
        <v>4120</v>
      </c>
      <c r="X1234" s="263" t="s">
        <v>4120</v>
      </c>
      <c r="Y1234" s="263" t="s">
        <v>4120</v>
      </c>
      <c r="Z1234" s="263" t="s">
        <v>4120</v>
      </c>
      <c r="AA1234" s="263" t="s">
        <v>4120</v>
      </c>
    </row>
    <row r="1235" spans="1:27" x14ac:dyDescent="0.3">
      <c r="A1235" s="263">
        <v>525520</v>
      </c>
      <c r="B1235" s="268" t="s">
        <v>918</v>
      </c>
      <c r="C1235" s="263" t="s">
        <v>4120</v>
      </c>
      <c r="D1235" s="263" t="s">
        <v>4120</v>
      </c>
      <c r="E1235" s="263" t="s">
        <v>4120</v>
      </c>
      <c r="F1235" s="263" t="s">
        <v>4120</v>
      </c>
      <c r="G1235" s="263" t="s">
        <v>4120</v>
      </c>
      <c r="H1235" s="263" t="s">
        <v>4120</v>
      </c>
      <c r="I1235" s="263" t="s">
        <v>4120</v>
      </c>
      <c r="J1235" s="263" t="s">
        <v>4120</v>
      </c>
      <c r="K1235" s="263" t="s">
        <v>4120</v>
      </c>
      <c r="L1235" s="263" t="s">
        <v>4120</v>
      </c>
      <c r="M1235" s="263" t="s">
        <v>4120</v>
      </c>
      <c r="N1235" s="263" t="s">
        <v>4120</v>
      </c>
      <c r="O1235" s="263" t="s">
        <v>4120</v>
      </c>
      <c r="P1235" s="263" t="s">
        <v>4120</v>
      </c>
      <c r="Q1235" s="263" t="s">
        <v>4120</v>
      </c>
      <c r="R1235" s="263" t="s">
        <v>4120</v>
      </c>
      <c r="S1235" s="263" t="s">
        <v>4120</v>
      </c>
      <c r="T1235" s="263" t="s">
        <v>4120</v>
      </c>
      <c r="U1235" s="263" t="s">
        <v>4120</v>
      </c>
      <c r="V1235" s="263" t="s">
        <v>4120</v>
      </c>
      <c r="W1235" s="263" t="s">
        <v>4120</v>
      </c>
      <c r="X1235" s="263" t="s">
        <v>4120</v>
      </c>
      <c r="Y1235" s="263" t="s">
        <v>4120</v>
      </c>
      <c r="Z1235" s="263" t="s">
        <v>4120</v>
      </c>
      <c r="AA1235" s="263" t="s">
        <v>4120</v>
      </c>
    </row>
    <row r="1236" spans="1:27" x14ac:dyDescent="0.3">
      <c r="A1236" s="263">
        <v>525521</v>
      </c>
      <c r="B1236" s="268" t="s">
        <v>918</v>
      </c>
      <c r="C1236" s="263" t="s">
        <v>4120</v>
      </c>
      <c r="D1236" s="263" t="s">
        <v>4120</v>
      </c>
      <c r="E1236" s="263" t="s">
        <v>4120</v>
      </c>
      <c r="F1236" s="263" t="s">
        <v>4120</v>
      </c>
      <c r="G1236" s="263" t="s">
        <v>4120</v>
      </c>
      <c r="H1236" s="263" t="s">
        <v>4120</v>
      </c>
      <c r="I1236" s="263" t="s">
        <v>4120</v>
      </c>
      <c r="J1236" s="263" t="s">
        <v>4120</v>
      </c>
      <c r="K1236" s="263" t="s">
        <v>4120</v>
      </c>
      <c r="L1236" s="263" t="s">
        <v>4120</v>
      </c>
      <c r="M1236" s="263" t="s">
        <v>4120</v>
      </c>
      <c r="N1236" s="263" t="s">
        <v>4120</v>
      </c>
      <c r="O1236" s="263" t="s">
        <v>4120</v>
      </c>
      <c r="P1236" s="263" t="s">
        <v>4120</v>
      </c>
      <c r="Q1236" s="263" t="s">
        <v>4120</v>
      </c>
      <c r="R1236" s="263" t="s">
        <v>4120</v>
      </c>
      <c r="S1236" s="263" t="s">
        <v>4120</v>
      </c>
      <c r="T1236" s="263" t="s">
        <v>4120</v>
      </c>
      <c r="U1236" s="263" t="s">
        <v>4120</v>
      </c>
      <c r="V1236" s="263" t="s">
        <v>4120</v>
      </c>
      <c r="W1236" s="263" t="s">
        <v>4120</v>
      </c>
      <c r="X1236" s="263" t="s">
        <v>4120</v>
      </c>
      <c r="Y1236" s="263" t="s">
        <v>4120</v>
      </c>
      <c r="Z1236" s="263" t="s">
        <v>4120</v>
      </c>
      <c r="AA1236" s="263" t="s">
        <v>4120</v>
      </c>
    </row>
    <row r="1237" spans="1:27" x14ac:dyDescent="0.3">
      <c r="A1237" s="263">
        <v>525524</v>
      </c>
      <c r="B1237" s="268" t="s">
        <v>918</v>
      </c>
      <c r="C1237" s="263" t="s">
        <v>4120</v>
      </c>
      <c r="D1237" s="263" t="s">
        <v>4120</v>
      </c>
      <c r="E1237" s="263" t="s">
        <v>4120</v>
      </c>
      <c r="F1237" s="263" t="s">
        <v>4120</v>
      </c>
      <c r="G1237" s="263" t="s">
        <v>4120</v>
      </c>
      <c r="H1237" s="263" t="s">
        <v>4120</v>
      </c>
      <c r="I1237" s="263" t="s">
        <v>4120</v>
      </c>
      <c r="J1237" s="263" t="s">
        <v>4120</v>
      </c>
      <c r="K1237" s="263" t="s">
        <v>4120</v>
      </c>
      <c r="L1237" s="263" t="s">
        <v>4120</v>
      </c>
      <c r="M1237" s="263" t="s">
        <v>4120</v>
      </c>
      <c r="N1237" s="263" t="s">
        <v>4120</v>
      </c>
      <c r="O1237" s="263" t="s">
        <v>4120</v>
      </c>
      <c r="P1237" s="263" t="s">
        <v>4120</v>
      </c>
      <c r="Q1237" s="263" t="s">
        <v>4120</v>
      </c>
      <c r="R1237" s="263" t="s">
        <v>4120</v>
      </c>
      <c r="S1237" s="263" t="s">
        <v>4120</v>
      </c>
      <c r="T1237" s="263" t="s">
        <v>4120</v>
      </c>
      <c r="U1237" s="263" t="s">
        <v>4120</v>
      </c>
      <c r="V1237" s="263" t="s">
        <v>4120</v>
      </c>
      <c r="W1237" s="263" t="s">
        <v>4120</v>
      </c>
      <c r="X1237" s="263" t="s">
        <v>4120</v>
      </c>
      <c r="Y1237" s="263" t="s">
        <v>4120</v>
      </c>
      <c r="Z1237" s="263" t="s">
        <v>4120</v>
      </c>
      <c r="AA1237" s="263" t="s">
        <v>4120</v>
      </c>
    </row>
    <row r="1238" spans="1:27" x14ac:dyDescent="0.3">
      <c r="A1238" s="263">
        <v>525526</v>
      </c>
      <c r="B1238" s="268" t="s">
        <v>918</v>
      </c>
      <c r="C1238" s="263" t="s">
        <v>4120</v>
      </c>
      <c r="D1238" s="263" t="s">
        <v>4120</v>
      </c>
      <c r="E1238" s="263" t="s">
        <v>4120</v>
      </c>
      <c r="F1238" s="263" t="s">
        <v>4120</v>
      </c>
      <c r="G1238" s="263" t="s">
        <v>4120</v>
      </c>
      <c r="H1238" s="263" t="s">
        <v>4120</v>
      </c>
      <c r="I1238" s="263" t="s">
        <v>4120</v>
      </c>
      <c r="J1238" s="263" t="s">
        <v>4120</v>
      </c>
      <c r="K1238" s="263" t="s">
        <v>4120</v>
      </c>
      <c r="L1238" s="263" t="s">
        <v>4120</v>
      </c>
      <c r="M1238" s="263" t="s">
        <v>4120</v>
      </c>
      <c r="N1238" s="263" t="s">
        <v>4120</v>
      </c>
      <c r="O1238" s="263" t="s">
        <v>4120</v>
      </c>
      <c r="P1238" s="263" t="s">
        <v>4120</v>
      </c>
      <c r="Q1238" s="263" t="s">
        <v>4120</v>
      </c>
      <c r="R1238" s="263" t="s">
        <v>4120</v>
      </c>
      <c r="S1238" s="263" t="s">
        <v>4120</v>
      </c>
      <c r="T1238" s="263" t="s">
        <v>4120</v>
      </c>
      <c r="U1238" s="263" t="s">
        <v>4120</v>
      </c>
      <c r="V1238" s="263" t="s">
        <v>4120</v>
      </c>
      <c r="W1238" s="263" t="s">
        <v>4120</v>
      </c>
      <c r="X1238" s="263" t="s">
        <v>4120</v>
      </c>
      <c r="Y1238" s="263" t="s">
        <v>4120</v>
      </c>
      <c r="Z1238" s="263" t="s">
        <v>4120</v>
      </c>
      <c r="AA1238" s="263" t="s">
        <v>4120</v>
      </c>
    </row>
    <row r="1239" spans="1:27" x14ac:dyDescent="0.3">
      <c r="A1239" s="263">
        <v>525533</v>
      </c>
      <c r="B1239" s="268" t="s">
        <v>918</v>
      </c>
      <c r="C1239" s="263" t="s">
        <v>4120</v>
      </c>
      <c r="D1239" s="263" t="s">
        <v>4120</v>
      </c>
      <c r="E1239" s="263" t="s">
        <v>4120</v>
      </c>
      <c r="F1239" s="263" t="s">
        <v>4120</v>
      </c>
      <c r="G1239" s="263" t="s">
        <v>4120</v>
      </c>
      <c r="H1239" s="263" t="s">
        <v>4120</v>
      </c>
      <c r="I1239" s="263" t="s">
        <v>4120</v>
      </c>
      <c r="J1239" s="263" t="s">
        <v>4120</v>
      </c>
      <c r="K1239" s="263" t="s">
        <v>4120</v>
      </c>
      <c r="L1239" s="263" t="s">
        <v>4120</v>
      </c>
      <c r="M1239" s="263" t="s">
        <v>4120</v>
      </c>
      <c r="N1239" s="263" t="s">
        <v>4120</v>
      </c>
      <c r="O1239" s="263" t="s">
        <v>4120</v>
      </c>
      <c r="P1239" s="263" t="s">
        <v>4120</v>
      </c>
      <c r="Q1239" s="263" t="s">
        <v>4120</v>
      </c>
      <c r="R1239" s="263" t="s">
        <v>4120</v>
      </c>
      <c r="S1239" s="263" t="s">
        <v>4120</v>
      </c>
      <c r="T1239" s="263" t="s">
        <v>4120</v>
      </c>
      <c r="U1239" s="263" t="s">
        <v>4120</v>
      </c>
      <c r="V1239" s="263" t="s">
        <v>4120</v>
      </c>
      <c r="W1239" s="263" t="s">
        <v>4120</v>
      </c>
      <c r="X1239" s="263" t="s">
        <v>4120</v>
      </c>
      <c r="Y1239" s="263" t="s">
        <v>4120</v>
      </c>
      <c r="Z1239" s="263" t="s">
        <v>4120</v>
      </c>
      <c r="AA1239" s="263" t="s">
        <v>4120</v>
      </c>
    </row>
    <row r="1240" spans="1:27" x14ac:dyDescent="0.3">
      <c r="A1240" s="263">
        <v>525539</v>
      </c>
      <c r="B1240" s="268" t="s">
        <v>918</v>
      </c>
      <c r="C1240" s="263" t="s">
        <v>4120</v>
      </c>
      <c r="D1240" s="263" t="s">
        <v>4120</v>
      </c>
      <c r="E1240" s="263" t="s">
        <v>4120</v>
      </c>
      <c r="F1240" s="263" t="s">
        <v>4120</v>
      </c>
      <c r="G1240" s="263" t="s">
        <v>4120</v>
      </c>
      <c r="H1240" s="263" t="s">
        <v>4120</v>
      </c>
      <c r="I1240" s="263" t="s">
        <v>4120</v>
      </c>
      <c r="J1240" s="263" t="s">
        <v>4120</v>
      </c>
      <c r="K1240" s="263" t="s">
        <v>4120</v>
      </c>
      <c r="L1240" s="263" t="s">
        <v>4120</v>
      </c>
      <c r="M1240" s="263" t="s">
        <v>4120</v>
      </c>
      <c r="N1240" s="263" t="s">
        <v>4120</v>
      </c>
      <c r="O1240" s="263" t="s">
        <v>4120</v>
      </c>
      <c r="P1240" s="263" t="s">
        <v>4120</v>
      </c>
      <c r="Q1240" s="263" t="s">
        <v>4120</v>
      </c>
      <c r="R1240" s="263" t="s">
        <v>4120</v>
      </c>
      <c r="S1240" s="263" t="s">
        <v>4120</v>
      </c>
      <c r="T1240" s="263" t="s">
        <v>4120</v>
      </c>
      <c r="U1240" s="263" t="s">
        <v>4120</v>
      </c>
      <c r="V1240" s="263" t="s">
        <v>4120</v>
      </c>
      <c r="W1240" s="263" t="s">
        <v>4120</v>
      </c>
      <c r="X1240" s="263" t="s">
        <v>4120</v>
      </c>
      <c r="Y1240" s="263" t="s">
        <v>4120</v>
      </c>
      <c r="Z1240" s="263" t="s">
        <v>4120</v>
      </c>
      <c r="AA1240" s="263" t="s">
        <v>4120</v>
      </c>
    </row>
    <row r="1241" spans="1:27" x14ac:dyDescent="0.3">
      <c r="A1241" s="263">
        <v>525543</v>
      </c>
      <c r="B1241" s="268" t="s">
        <v>918</v>
      </c>
      <c r="C1241" s="263" t="s">
        <v>4120</v>
      </c>
      <c r="D1241" s="263" t="s">
        <v>4120</v>
      </c>
      <c r="E1241" s="263" t="s">
        <v>4120</v>
      </c>
      <c r="F1241" s="263" t="s">
        <v>4120</v>
      </c>
      <c r="G1241" s="263" t="s">
        <v>4120</v>
      </c>
      <c r="H1241" s="263" t="s">
        <v>4120</v>
      </c>
      <c r="I1241" s="263" t="s">
        <v>4120</v>
      </c>
      <c r="J1241" s="263" t="s">
        <v>4120</v>
      </c>
      <c r="K1241" s="263" t="s">
        <v>4120</v>
      </c>
      <c r="L1241" s="263" t="s">
        <v>4120</v>
      </c>
      <c r="M1241" s="263" t="s">
        <v>4120</v>
      </c>
      <c r="N1241" s="263" t="s">
        <v>4120</v>
      </c>
      <c r="O1241" s="263" t="s">
        <v>4120</v>
      </c>
      <c r="P1241" s="263" t="s">
        <v>4120</v>
      </c>
      <c r="Q1241" s="263" t="s">
        <v>4120</v>
      </c>
      <c r="R1241" s="263" t="s">
        <v>4120</v>
      </c>
      <c r="S1241" s="263" t="s">
        <v>4120</v>
      </c>
      <c r="T1241" s="263" t="s">
        <v>4120</v>
      </c>
      <c r="U1241" s="263" t="s">
        <v>4120</v>
      </c>
      <c r="V1241" s="263" t="s">
        <v>4120</v>
      </c>
      <c r="W1241" s="263" t="s">
        <v>4120</v>
      </c>
      <c r="X1241" s="263" t="s">
        <v>4120</v>
      </c>
      <c r="Y1241" s="263" t="s">
        <v>4120</v>
      </c>
      <c r="Z1241" s="263" t="s">
        <v>4120</v>
      </c>
      <c r="AA1241" s="263" t="s">
        <v>4120</v>
      </c>
    </row>
    <row r="1242" spans="1:27" x14ac:dyDescent="0.3">
      <c r="A1242" s="263">
        <v>525547</v>
      </c>
      <c r="B1242" s="268" t="s">
        <v>918</v>
      </c>
      <c r="C1242" s="263" t="s">
        <v>4120</v>
      </c>
      <c r="D1242" s="263" t="s">
        <v>4120</v>
      </c>
      <c r="E1242" s="263" t="s">
        <v>4120</v>
      </c>
      <c r="F1242" s="263" t="s">
        <v>4120</v>
      </c>
      <c r="G1242" s="263" t="s">
        <v>4120</v>
      </c>
      <c r="H1242" s="263" t="s">
        <v>4120</v>
      </c>
      <c r="I1242" s="263" t="s">
        <v>4120</v>
      </c>
      <c r="J1242" s="263" t="s">
        <v>4120</v>
      </c>
      <c r="K1242" s="263" t="s">
        <v>4120</v>
      </c>
      <c r="L1242" s="263" t="s">
        <v>4120</v>
      </c>
      <c r="M1242" s="263" t="s">
        <v>4120</v>
      </c>
      <c r="N1242" s="263" t="s">
        <v>4120</v>
      </c>
      <c r="O1242" s="263" t="s">
        <v>4120</v>
      </c>
      <c r="P1242" s="263" t="s">
        <v>4120</v>
      </c>
      <c r="Q1242" s="263" t="s">
        <v>4120</v>
      </c>
      <c r="R1242" s="263" t="s">
        <v>4120</v>
      </c>
      <c r="S1242" s="263" t="s">
        <v>4120</v>
      </c>
      <c r="T1242" s="263" t="s">
        <v>4120</v>
      </c>
      <c r="U1242" s="263" t="s">
        <v>4120</v>
      </c>
      <c r="V1242" s="263" t="s">
        <v>4120</v>
      </c>
      <c r="W1242" s="263" t="s">
        <v>4120</v>
      </c>
      <c r="X1242" s="263" t="s">
        <v>4120</v>
      </c>
      <c r="Y1242" s="263" t="s">
        <v>4120</v>
      </c>
      <c r="Z1242" s="263" t="s">
        <v>4120</v>
      </c>
      <c r="AA1242" s="263" t="s">
        <v>4120</v>
      </c>
    </row>
    <row r="1243" spans="1:27" x14ac:dyDescent="0.3">
      <c r="A1243" s="263">
        <v>525548</v>
      </c>
      <c r="B1243" s="268" t="s">
        <v>918</v>
      </c>
      <c r="C1243" s="263" t="s">
        <v>4120</v>
      </c>
      <c r="D1243" s="263" t="s">
        <v>4120</v>
      </c>
      <c r="E1243" s="263" t="s">
        <v>4120</v>
      </c>
      <c r="F1243" s="263" t="s">
        <v>4120</v>
      </c>
      <c r="G1243" s="263" t="s">
        <v>4120</v>
      </c>
      <c r="H1243" s="263" t="s">
        <v>4120</v>
      </c>
      <c r="I1243" s="263" t="s">
        <v>4120</v>
      </c>
      <c r="J1243" s="263" t="s">
        <v>4120</v>
      </c>
      <c r="K1243" s="263" t="s">
        <v>4120</v>
      </c>
      <c r="L1243" s="263" t="s">
        <v>4120</v>
      </c>
      <c r="M1243" s="263" t="s">
        <v>4120</v>
      </c>
      <c r="N1243" s="263" t="s">
        <v>4120</v>
      </c>
      <c r="O1243" s="263" t="s">
        <v>4120</v>
      </c>
      <c r="P1243" s="263" t="s">
        <v>4120</v>
      </c>
      <c r="Q1243" s="263" t="s">
        <v>4120</v>
      </c>
      <c r="R1243" s="263" t="s">
        <v>4120</v>
      </c>
      <c r="S1243" s="263" t="s">
        <v>4120</v>
      </c>
      <c r="T1243" s="263" t="s">
        <v>4120</v>
      </c>
      <c r="U1243" s="263" t="s">
        <v>4120</v>
      </c>
      <c r="V1243" s="263" t="s">
        <v>4120</v>
      </c>
      <c r="W1243" s="263" t="s">
        <v>4120</v>
      </c>
      <c r="X1243" s="263" t="s">
        <v>4120</v>
      </c>
      <c r="Y1243" s="263" t="s">
        <v>4120</v>
      </c>
      <c r="Z1243" s="263" t="s">
        <v>4120</v>
      </c>
      <c r="AA1243" s="263" t="s">
        <v>4120</v>
      </c>
    </row>
    <row r="1244" spans="1:27" x14ac:dyDescent="0.3">
      <c r="A1244" s="263">
        <v>525554</v>
      </c>
      <c r="B1244" s="268" t="s">
        <v>918</v>
      </c>
      <c r="C1244" s="263" t="s">
        <v>4120</v>
      </c>
      <c r="D1244" s="263" t="s">
        <v>4120</v>
      </c>
      <c r="E1244" s="263" t="s">
        <v>4120</v>
      </c>
      <c r="F1244" s="263" t="s">
        <v>4120</v>
      </c>
      <c r="G1244" s="263" t="s">
        <v>4120</v>
      </c>
      <c r="H1244" s="263" t="s">
        <v>4120</v>
      </c>
      <c r="I1244" s="263" t="s">
        <v>4120</v>
      </c>
      <c r="J1244" s="263" t="s">
        <v>4120</v>
      </c>
      <c r="K1244" s="263" t="s">
        <v>4120</v>
      </c>
      <c r="L1244" s="263" t="s">
        <v>4120</v>
      </c>
      <c r="M1244" s="263" t="s">
        <v>4120</v>
      </c>
      <c r="N1244" s="263" t="s">
        <v>4120</v>
      </c>
      <c r="O1244" s="263" t="s">
        <v>4120</v>
      </c>
      <c r="P1244" s="263" t="s">
        <v>4120</v>
      </c>
      <c r="Q1244" s="263" t="s">
        <v>4120</v>
      </c>
      <c r="R1244" s="263" t="s">
        <v>4120</v>
      </c>
      <c r="S1244" s="263" t="s">
        <v>4120</v>
      </c>
      <c r="T1244" s="263" t="s">
        <v>4120</v>
      </c>
      <c r="U1244" s="263" t="s">
        <v>4120</v>
      </c>
      <c r="V1244" s="263" t="s">
        <v>4120</v>
      </c>
      <c r="W1244" s="263" t="s">
        <v>4120</v>
      </c>
      <c r="X1244" s="263" t="s">
        <v>4120</v>
      </c>
      <c r="Y1244" s="263" t="s">
        <v>4120</v>
      </c>
      <c r="Z1244" s="263" t="s">
        <v>4120</v>
      </c>
      <c r="AA1244" s="263" t="s">
        <v>4120</v>
      </c>
    </row>
    <row r="1245" spans="1:27" x14ac:dyDescent="0.3">
      <c r="A1245" s="263">
        <v>525557</v>
      </c>
      <c r="B1245" s="268" t="s">
        <v>918</v>
      </c>
      <c r="C1245" s="263" t="s">
        <v>4120</v>
      </c>
      <c r="D1245" s="263" t="s">
        <v>4120</v>
      </c>
      <c r="E1245" s="263" t="s">
        <v>4120</v>
      </c>
      <c r="F1245" s="263" t="s">
        <v>4120</v>
      </c>
      <c r="G1245" s="263" t="s">
        <v>4120</v>
      </c>
      <c r="H1245" s="263" t="s">
        <v>4120</v>
      </c>
      <c r="I1245" s="263" t="s">
        <v>4120</v>
      </c>
      <c r="J1245" s="263" t="s">
        <v>4120</v>
      </c>
      <c r="K1245" s="263" t="s">
        <v>4120</v>
      </c>
      <c r="L1245" s="263" t="s">
        <v>4120</v>
      </c>
      <c r="M1245" s="263" t="s">
        <v>4120</v>
      </c>
      <c r="N1245" s="263" t="s">
        <v>4120</v>
      </c>
      <c r="O1245" s="263" t="s">
        <v>4120</v>
      </c>
      <c r="P1245" s="263" t="s">
        <v>4120</v>
      </c>
      <c r="Q1245" s="263" t="s">
        <v>4120</v>
      </c>
      <c r="R1245" s="263" t="s">
        <v>4120</v>
      </c>
      <c r="S1245" s="263" t="s">
        <v>4120</v>
      </c>
      <c r="T1245" s="263" t="s">
        <v>4120</v>
      </c>
      <c r="U1245" s="263" t="s">
        <v>4120</v>
      </c>
      <c r="V1245" s="263" t="s">
        <v>4120</v>
      </c>
      <c r="W1245" s="263" t="s">
        <v>4120</v>
      </c>
      <c r="X1245" s="263" t="s">
        <v>4120</v>
      </c>
      <c r="Y1245" s="263" t="s">
        <v>4120</v>
      </c>
      <c r="Z1245" s="263" t="s">
        <v>4120</v>
      </c>
      <c r="AA1245" s="263" t="s">
        <v>4120</v>
      </c>
    </row>
    <row r="1246" spans="1:27" x14ac:dyDescent="0.3">
      <c r="A1246" s="263">
        <v>525565</v>
      </c>
      <c r="B1246" s="268" t="s">
        <v>918</v>
      </c>
      <c r="C1246" s="263" t="s">
        <v>4120</v>
      </c>
      <c r="D1246" s="263" t="s">
        <v>4120</v>
      </c>
      <c r="E1246" s="263" t="s">
        <v>4120</v>
      </c>
      <c r="F1246" s="263" t="s">
        <v>4120</v>
      </c>
      <c r="G1246" s="263" t="s">
        <v>4120</v>
      </c>
      <c r="H1246" s="263" t="s">
        <v>4120</v>
      </c>
      <c r="I1246" s="263" t="s">
        <v>4120</v>
      </c>
      <c r="J1246" s="263" t="s">
        <v>4120</v>
      </c>
      <c r="K1246" s="263" t="s">
        <v>4120</v>
      </c>
      <c r="L1246" s="263" t="s">
        <v>4120</v>
      </c>
      <c r="M1246" s="263" t="s">
        <v>4120</v>
      </c>
      <c r="N1246" s="263" t="s">
        <v>4120</v>
      </c>
      <c r="O1246" s="263" t="s">
        <v>4120</v>
      </c>
      <c r="P1246" s="263" t="s">
        <v>4120</v>
      </c>
      <c r="Q1246" s="263" t="s">
        <v>4120</v>
      </c>
      <c r="R1246" s="263" t="s">
        <v>4120</v>
      </c>
      <c r="S1246" s="263" t="s">
        <v>4120</v>
      </c>
      <c r="T1246" s="263" t="s">
        <v>4120</v>
      </c>
      <c r="U1246" s="263" t="s">
        <v>4120</v>
      </c>
      <c r="V1246" s="263" t="s">
        <v>4120</v>
      </c>
      <c r="W1246" s="263" t="s">
        <v>4120</v>
      </c>
      <c r="X1246" s="263" t="s">
        <v>4120</v>
      </c>
      <c r="Y1246" s="263" t="s">
        <v>4120</v>
      </c>
      <c r="Z1246" s="263" t="s">
        <v>4120</v>
      </c>
      <c r="AA1246" s="263" t="s">
        <v>4120</v>
      </c>
    </row>
    <row r="1247" spans="1:27" x14ac:dyDescent="0.3">
      <c r="A1247" s="263">
        <v>525573</v>
      </c>
      <c r="B1247" s="268" t="s">
        <v>918</v>
      </c>
      <c r="C1247" s="263" t="s">
        <v>4120</v>
      </c>
      <c r="D1247" s="263" t="s">
        <v>4120</v>
      </c>
      <c r="E1247" s="263" t="s">
        <v>4120</v>
      </c>
      <c r="F1247" s="263" t="s">
        <v>4120</v>
      </c>
      <c r="G1247" s="263" t="s">
        <v>4120</v>
      </c>
      <c r="H1247" s="263" t="s">
        <v>4120</v>
      </c>
      <c r="I1247" s="263" t="s">
        <v>4120</v>
      </c>
      <c r="J1247" s="263" t="s">
        <v>4120</v>
      </c>
      <c r="K1247" s="263" t="s">
        <v>4120</v>
      </c>
      <c r="L1247" s="263" t="s">
        <v>4120</v>
      </c>
      <c r="M1247" s="263" t="s">
        <v>4120</v>
      </c>
      <c r="N1247" s="263" t="s">
        <v>4120</v>
      </c>
      <c r="O1247" s="263" t="s">
        <v>4120</v>
      </c>
      <c r="P1247" s="263" t="s">
        <v>4120</v>
      </c>
      <c r="Q1247" s="263" t="s">
        <v>4120</v>
      </c>
      <c r="R1247" s="263" t="s">
        <v>4120</v>
      </c>
      <c r="S1247" s="263" t="s">
        <v>4120</v>
      </c>
      <c r="T1247" s="263" t="s">
        <v>4120</v>
      </c>
      <c r="U1247" s="263" t="s">
        <v>4120</v>
      </c>
      <c r="V1247" s="263" t="s">
        <v>4120</v>
      </c>
      <c r="W1247" s="263" t="s">
        <v>4120</v>
      </c>
      <c r="X1247" s="263" t="s">
        <v>4120</v>
      </c>
      <c r="Y1247" s="263" t="s">
        <v>4120</v>
      </c>
      <c r="Z1247" s="263" t="s">
        <v>4120</v>
      </c>
      <c r="AA1247" s="263" t="s">
        <v>4120</v>
      </c>
    </row>
    <row r="1248" spans="1:27" x14ac:dyDescent="0.3">
      <c r="A1248" s="263">
        <v>525580</v>
      </c>
      <c r="B1248" s="268" t="s">
        <v>918</v>
      </c>
      <c r="C1248" s="263" t="s">
        <v>4120</v>
      </c>
      <c r="D1248" s="263" t="s">
        <v>4120</v>
      </c>
      <c r="E1248" s="263" t="s">
        <v>4120</v>
      </c>
      <c r="F1248" s="263" t="s">
        <v>4120</v>
      </c>
      <c r="G1248" s="263" t="s">
        <v>4120</v>
      </c>
      <c r="H1248" s="263" t="s">
        <v>4120</v>
      </c>
      <c r="I1248" s="263" t="s">
        <v>4120</v>
      </c>
      <c r="J1248" s="263" t="s">
        <v>4120</v>
      </c>
      <c r="K1248" s="263" t="s">
        <v>4120</v>
      </c>
      <c r="L1248" s="263" t="s">
        <v>4120</v>
      </c>
      <c r="M1248" s="263" t="s">
        <v>4120</v>
      </c>
      <c r="N1248" s="263" t="s">
        <v>4120</v>
      </c>
      <c r="O1248" s="263" t="s">
        <v>4120</v>
      </c>
      <c r="P1248" s="263" t="s">
        <v>4120</v>
      </c>
      <c r="Q1248" s="263" t="s">
        <v>4120</v>
      </c>
      <c r="R1248" s="263" t="s">
        <v>4120</v>
      </c>
      <c r="S1248" s="263" t="s">
        <v>4120</v>
      </c>
      <c r="T1248" s="263" t="s">
        <v>4120</v>
      </c>
      <c r="U1248" s="263" t="s">
        <v>4120</v>
      </c>
      <c r="V1248" s="263" t="s">
        <v>4120</v>
      </c>
      <c r="W1248" s="263" t="s">
        <v>4120</v>
      </c>
      <c r="X1248" s="263" t="s">
        <v>4120</v>
      </c>
      <c r="Y1248" s="263" t="s">
        <v>4120</v>
      </c>
      <c r="Z1248" s="263" t="s">
        <v>4120</v>
      </c>
      <c r="AA1248" s="263" t="s">
        <v>4120</v>
      </c>
    </row>
    <row r="1249" spans="1:27" x14ac:dyDescent="0.3">
      <c r="A1249" s="263">
        <v>525584</v>
      </c>
      <c r="B1249" s="268" t="s">
        <v>918</v>
      </c>
      <c r="C1249" s="263" t="s">
        <v>4120</v>
      </c>
      <c r="D1249" s="263" t="s">
        <v>4120</v>
      </c>
      <c r="E1249" s="263" t="s">
        <v>4120</v>
      </c>
      <c r="F1249" s="263" t="s">
        <v>4120</v>
      </c>
      <c r="G1249" s="263" t="s">
        <v>4120</v>
      </c>
      <c r="H1249" s="263" t="s">
        <v>4120</v>
      </c>
      <c r="I1249" s="263" t="s">
        <v>4120</v>
      </c>
      <c r="J1249" s="263" t="s">
        <v>4120</v>
      </c>
      <c r="K1249" s="263" t="s">
        <v>4120</v>
      </c>
      <c r="L1249" s="263" t="s">
        <v>4120</v>
      </c>
      <c r="M1249" s="263" t="s">
        <v>4120</v>
      </c>
      <c r="N1249" s="263" t="s">
        <v>4120</v>
      </c>
      <c r="O1249" s="263" t="s">
        <v>4120</v>
      </c>
      <c r="P1249" s="263" t="s">
        <v>4120</v>
      </c>
      <c r="Q1249" s="263" t="s">
        <v>4120</v>
      </c>
      <c r="R1249" s="263" t="s">
        <v>4120</v>
      </c>
      <c r="S1249" s="263" t="s">
        <v>4120</v>
      </c>
      <c r="T1249" s="263" t="s">
        <v>4120</v>
      </c>
      <c r="U1249" s="263" t="s">
        <v>4120</v>
      </c>
      <c r="V1249" s="263" t="s">
        <v>4120</v>
      </c>
      <c r="W1249" s="263" t="s">
        <v>4120</v>
      </c>
      <c r="X1249" s="263" t="s">
        <v>4120</v>
      </c>
      <c r="Y1249" s="263" t="s">
        <v>4120</v>
      </c>
      <c r="Z1249" s="263" t="s">
        <v>4120</v>
      </c>
      <c r="AA1249" s="263" t="s">
        <v>4120</v>
      </c>
    </row>
    <row r="1250" spans="1:27" x14ac:dyDescent="0.3">
      <c r="A1250" s="263">
        <v>525589</v>
      </c>
      <c r="B1250" s="268" t="s">
        <v>918</v>
      </c>
      <c r="C1250" s="263" t="s">
        <v>4120</v>
      </c>
      <c r="D1250" s="263" t="s">
        <v>4120</v>
      </c>
      <c r="E1250" s="263" t="s">
        <v>4120</v>
      </c>
      <c r="F1250" s="263" t="s">
        <v>4120</v>
      </c>
      <c r="G1250" s="263" t="s">
        <v>4120</v>
      </c>
      <c r="H1250" s="263" t="s">
        <v>4120</v>
      </c>
      <c r="I1250" s="263" t="s">
        <v>4120</v>
      </c>
      <c r="J1250" s="263" t="s">
        <v>4120</v>
      </c>
      <c r="K1250" s="263" t="s">
        <v>4120</v>
      </c>
      <c r="L1250" s="263" t="s">
        <v>4120</v>
      </c>
      <c r="M1250" s="263" t="s">
        <v>4120</v>
      </c>
      <c r="N1250" s="263" t="s">
        <v>4120</v>
      </c>
      <c r="O1250" s="263" t="s">
        <v>4120</v>
      </c>
      <c r="P1250" s="263" t="s">
        <v>4120</v>
      </c>
      <c r="Q1250" s="263" t="s">
        <v>4120</v>
      </c>
      <c r="R1250" s="263" t="s">
        <v>4120</v>
      </c>
      <c r="S1250" s="263" t="s">
        <v>4120</v>
      </c>
      <c r="T1250" s="263" t="s">
        <v>4120</v>
      </c>
      <c r="U1250" s="263" t="s">
        <v>4120</v>
      </c>
      <c r="V1250" s="263" t="s">
        <v>4120</v>
      </c>
      <c r="W1250" s="263" t="s">
        <v>4120</v>
      </c>
      <c r="X1250" s="263" t="s">
        <v>4120</v>
      </c>
      <c r="Y1250" s="263" t="s">
        <v>4120</v>
      </c>
      <c r="Z1250" s="263" t="s">
        <v>4120</v>
      </c>
      <c r="AA1250" s="263" t="s">
        <v>4120</v>
      </c>
    </row>
    <row r="1251" spans="1:27" x14ac:dyDescent="0.3">
      <c r="A1251" s="263">
        <v>525590</v>
      </c>
      <c r="B1251" s="268" t="s">
        <v>918</v>
      </c>
      <c r="C1251" s="263" t="s">
        <v>4120</v>
      </c>
      <c r="D1251" s="263" t="s">
        <v>4120</v>
      </c>
      <c r="E1251" s="263" t="s">
        <v>4120</v>
      </c>
      <c r="F1251" s="263" t="s">
        <v>4120</v>
      </c>
      <c r="G1251" s="263" t="s">
        <v>4120</v>
      </c>
      <c r="H1251" s="263" t="s">
        <v>4120</v>
      </c>
      <c r="I1251" s="263" t="s">
        <v>4120</v>
      </c>
      <c r="J1251" s="263" t="s">
        <v>4120</v>
      </c>
      <c r="K1251" s="263" t="s">
        <v>4120</v>
      </c>
      <c r="L1251" s="263" t="s">
        <v>4120</v>
      </c>
      <c r="M1251" s="263" t="s">
        <v>4120</v>
      </c>
      <c r="N1251" s="263" t="s">
        <v>4120</v>
      </c>
      <c r="O1251" s="263" t="s">
        <v>4120</v>
      </c>
      <c r="P1251" s="263" t="s">
        <v>4120</v>
      </c>
      <c r="Q1251" s="263" t="s">
        <v>4120</v>
      </c>
      <c r="R1251" s="263" t="s">
        <v>4120</v>
      </c>
      <c r="S1251" s="263" t="s">
        <v>4120</v>
      </c>
      <c r="T1251" s="263" t="s">
        <v>4120</v>
      </c>
      <c r="U1251" s="263" t="s">
        <v>4120</v>
      </c>
      <c r="V1251" s="263" t="s">
        <v>4120</v>
      </c>
      <c r="W1251" s="263" t="s">
        <v>4120</v>
      </c>
      <c r="X1251" s="263" t="s">
        <v>4120</v>
      </c>
      <c r="Y1251" s="263" t="s">
        <v>4120</v>
      </c>
      <c r="Z1251" s="263" t="s">
        <v>4120</v>
      </c>
      <c r="AA1251" s="263" t="s">
        <v>4120</v>
      </c>
    </row>
    <row r="1252" spans="1:27" x14ac:dyDescent="0.3">
      <c r="A1252" s="263">
        <v>525592</v>
      </c>
      <c r="B1252" s="268" t="s">
        <v>918</v>
      </c>
      <c r="C1252" s="263" t="s">
        <v>4120</v>
      </c>
      <c r="D1252" s="263" t="s">
        <v>4120</v>
      </c>
      <c r="E1252" s="263" t="s">
        <v>4120</v>
      </c>
      <c r="F1252" s="263" t="s">
        <v>4120</v>
      </c>
      <c r="G1252" s="263" t="s">
        <v>4120</v>
      </c>
      <c r="H1252" s="263" t="s">
        <v>4120</v>
      </c>
      <c r="I1252" s="263" t="s">
        <v>4120</v>
      </c>
      <c r="J1252" s="263" t="s">
        <v>4120</v>
      </c>
      <c r="K1252" s="263" t="s">
        <v>4120</v>
      </c>
      <c r="L1252" s="263" t="s">
        <v>4120</v>
      </c>
      <c r="M1252" s="263" t="s">
        <v>4120</v>
      </c>
      <c r="N1252" s="263" t="s">
        <v>4120</v>
      </c>
      <c r="O1252" s="263" t="s">
        <v>4120</v>
      </c>
      <c r="P1252" s="263" t="s">
        <v>4120</v>
      </c>
      <c r="Q1252" s="263" t="s">
        <v>4120</v>
      </c>
      <c r="R1252" s="263" t="s">
        <v>4120</v>
      </c>
      <c r="S1252" s="263" t="s">
        <v>4120</v>
      </c>
      <c r="T1252" s="263" t="s">
        <v>4120</v>
      </c>
      <c r="U1252" s="263" t="s">
        <v>4120</v>
      </c>
      <c r="V1252" s="263" t="s">
        <v>4120</v>
      </c>
      <c r="W1252" s="263" t="s">
        <v>4120</v>
      </c>
      <c r="X1252" s="263" t="s">
        <v>4120</v>
      </c>
      <c r="Y1252" s="263" t="s">
        <v>4120</v>
      </c>
      <c r="Z1252" s="263" t="s">
        <v>4120</v>
      </c>
      <c r="AA1252" s="263" t="s">
        <v>4120</v>
      </c>
    </row>
    <row r="1253" spans="1:27" x14ac:dyDescent="0.3">
      <c r="A1253" s="263">
        <v>525594</v>
      </c>
      <c r="B1253" s="268" t="s">
        <v>918</v>
      </c>
      <c r="C1253" s="263" t="s">
        <v>4120</v>
      </c>
      <c r="D1253" s="263" t="s">
        <v>4120</v>
      </c>
      <c r="E1253" s="263" t="s">
        <v>4120</v>
      </c>
      <c r="F1253" s="263" t="s">
        <v>4120</v>
      </c>
      <c r="G1253" s="263" t="s">
        <v>4120</v>
      </c>
      <c r="H1253" s="263" t="s">
        <v>4120</v>
      </c>
      <c r="I1253" s="263" t="s">
        <v>4120</v>
      </c>
      <c r="J1253" s="263" t="s">
        <v>4120</v>
      </c>
      <c r="K1253" s="263" t="s">
        <v>4120</v>
      </c>
      <c r="L1253" s="263" t="s">
        <v>4120</v>
      </c>
      <c r="M1253" s="263" t="s">
        <v>4120</v>
      </c>
      <c r="N1253" s="263" t="s">
        <v>4120</v>
      </c>
      <c r="O1253" s="263" t="s">
        <v>4120</v>
      </c>
      <c r="P1253" s="263" t="s">
        <v>4120</v>
      </c>
      <c r="Q1253" s="263" t="s">
        <v>4120</v>
      </c>
      <c r="R1253" s="263" t="s">
        <v>4120</v>
      </c>
      <c r="S1253" s="263" t="s">
        <v>4120</v>
      </c>
      <c r="T1253" s="263" t="s">
        <v>4120</v>
      </c>
      <c r="U1253" s="263" t="s">
        <v>4120</v>
      </c>
      <c r="V1253" s="263" t="s">
        <v>4120</v>
      </c>
      <c r="W1253" s="263" t="s">
        <v>4120</v>
      </c>
      <c r="X1253" s="263" t="s">
        <v>4120</v>
      </c>
      <c r="Y1253" s="263" t="s">
        <v>4120</v>
      </c>
      <c r="Z1253" s="263" t="s">
        <v>4120</v>
      </c>
      <c r="AA1253" s="263" t="s">
        <v>4120</v>
      </c>
    </row>
    <row r="1254" spans="1:27" x14ac:dyDescent="0.3">
      <c r="A1254" s="263">
        <v>525597</v>
      </c>
      <c r="B1254" s="268" t="s">
        <v>918</v>
      </c>
      <c r="C1254" s="263" t="s">
        <v>4120</v>
      </c>
      <c r="D1254" s="263" t="s">
        <v>4120</v>
      </c>
      <c r="E1254" s="263" t="s">
        <v>4120</v>
      </c>
      <c r="F1254" s="263" t="s">
        <v>4120</v>
      </c>
      <c r="G1254" s="263" t="s">
        <v>4120</v>
      </c>
      <c r="H1254" s="263" t="s">
        <v>4120</v>
      </c>
      <c r="I1254" s="263" t="s">
        <v>4120</v>
      </c>
      <c r="J1254" s="263" t="s">
        <v>4120</v>
      </c>
      <c r="K1254" s="263" t="s">
        <v>4120</v>
      </c>
      <c r="L1254" s="263" t="s">
        <v>4120</v>
      </c>
      <c r="M1254" s="263" t="s">
        <v>4120</v>
      </c>
      <c r="N1254" s="263" t="s">
        <v>4120</v>
      </c>
      <c r="O1254" s="263" t="s">
        <v>4120</v>
      </c>
      <c r="P1254" s="263" t="s">
        <v>4120</v>
      </c>
      <c r="Q1254" s="263" t="s">
        <v>4120</v>
      </c>
      <c r="R1254" s="263" t="s">
        <v>4120</v>
      </c>
      <c r="S1254" s="263" t="s">
        <v>4120</v>
      </c>
      <c r="T1254" s="263" t="s">
        <v>4120</v>
      </c>
      <c r="U1254" s="263" t="s">
        <v>4120</v>
      </c>
      <c r="V1254" s="263" t="s">
        <v>4120</v>
      </c>
      <c r="W1254" s="263" t="s">
        <v>4120</v>
      </c>
      <c r="X1254" s="263" t="s">
        <v>4120</v>
      </c>
      <c r="Y1254" s="263" t="s">
        <v>4120</v>
      </c>
      <c r="Z1254" s="263" t="s">
        <v>4120</v>
      </c>
      <c r="AA1254" s="263" t="s">
        <v>4120</v>
      </c>
    </row>
    <row r="1255" spans="1:27" x14ac:dyDescent="0.3">
      <c r="A1255" s="263">
        <v>525599</v>
      </c>
      <c r="B1255" s="268" t="s">
        <v>918</v>
      </c>
      <c r="C1255" s="263" t="s">
        <v>4120</v>
      </c>
      <c r="D1255" s="263" t="s">
        <v>4120</v>
      </c>
      <c r="E1255" s="263" t="s">
        <v>4120</v>
      </c>
      <c r="F1255" s="263" t="s">
        <v>4120</v>
      </c>
      <c r="G1255" s="263" t="s">
        <v>4120</v>
      </c>
      <c r="H1255" s="263" t="s">
        <v>4120</v>
      </c>
      <c r="I1255" s="263" t="s">
        <v>4120</v>
      </c>
      <c r="J1255" s="263" t="s">
        <v>4120</v>
      </c>
      <c r="K1255" s="263" t="s">
        <v>4120</v>
      </c>
      <c r="L1255" s="263" t="s">
        <v>4120</v>
      </c>
      <c r="M1255" s="263" t="s">
        <v>4120</v>
      </c>
      <c r="N1255" s="263" t="s">
        <v>4120</v>
      </c>
      <c r="O1255" s="263" t="s">
        <v>4120</v>
      </c>
      <c r="P1255" s="263" t="s">
        <v>4120</v>
      </c>
      <c r="Q1255" s="263" t="s">
        <v>4120</v>
      </c>
      <c r="R1255" s="263" t="s">
        <v>4120</v>
      </c>
      <c r="S1255" s="263" t="s">
        <v>4120</v>
      </c>
      <c r="T1255" s="263" t="s">
        <v>4120</v>
      </c>
      <c r="U1255" s="263" t="s">
        <v>4120</v>
      </c>
      <c r="V1255" s="263" t="s">
        <v>4120</v>
      </c>
      <c r="W1255" s="263" t="s">
        <v>4120</v>
      </c>
      <c r="X1255" s="263" t="s">
        <v>4120</v>
      </c>
      <c r="Y1255" s="263" t="s">
        <v>4120</v>
      </c>
      <c r="Z1255" s="263" t="s">
        <v>4120</v>
      </c>
      <c r="AA1255" s="263" t="s">
        <v>4120</v>
      </c>
    </row>
    <row r="1256" spans="1:27" x14ac:dyDescent="0.3">
      <c r="A1256" s="263">
        <v>525610</v>
      </c>
      <c r="B1256" s="268" t="s">
        <v>918</v>
      </c>
      <c r="C1256" s="263" t="s">
        <v>4120</v>
      </c>
      <c r="D1256" s="263" t="s">
        <v>4120</v>
      </c>
      <c r="E1256" s="263" t="s">
        <v>4120</v>
      </c>
      <c r="F1256" s="263" t="s">
        <v>4120</v>
      </c>
      <c r="G1256" s="263" t="s">
        <v>4120</v>
      </c>
      <c r="H1256" s="263" t="s">
        <v>4120</v>
      </c>
      <c r="I1256" s="263" t="s">
        <v>4120</v>
      </c>
      <c r="J1256" s="263" t="s">
        <v>4120</v>
      </c>
      <c r="K1256" s="263" t="s">
        <v>4120</v>
      </c>
      <c r="L1256" s="263" t="s">
        <v>4120</v>
      </c>
      <c r="M1256" s="263" t="s">
        <v>4120</v>
      </c>
      <c r="N1256" s="263" t="s">
        <v>4120</v>
      </c>
      <c r="O1256" s="263" t="s">
        <v>4120</v>
      </c>
      <c r="P1256" s="263" t="s">
        <v>4120</v>
      </c>
      <c r="Q1256" s="263" t="s">
        <v>4120</v>
      </c>
      <c r="R1256" s="263" t="s">
        <v>4120</v>
      </c>
      <c r="S1256" s="263" t="s">
        <v>4120</v>
      </c>
      <c r="T1256" s="263" t="s">
        <v>4120</v>
      </c>
      <c r="U1256" s="263" t="s">
        <v>4120</v>
      </c>
      <c r="V1256" s="263" t="s">
        <v>4120</v>
      </c>
      <c r="W1256" s="263" t="s">
        <v>4120</v>
      </c>
      <c r="X1256" s="263" t="s">
        <v>4120</v>
      </c>
      <c r="Y1256" s="263" t="s">
        <v>4120</v>
      </c>
      <c r="Z1256" s="263" t="s">
        <v>4120</v>
      </c>
      <c r="AA1256" s="263" t="s">
        <v>4120</v>
      </c>
    </row>
    <row r="1257" spans="1:27" x14ac:dyDescent="0.3">
      <c r="A1257" s="263">
        <v>525611</v>
      </c>
      <c r="B1257" s="268" t="s">
        <v>918</v>
      </c>
      <c r="C1257" s="263" t="s">
        <v>4120</v>
      </c>
      <c r="D1257" s="263" t="s">
        <v>4120</v>
      </c>
      <c r="E1257" s="263" t="s">
        <v>4120</v>
      </c>
      <c r="F1257" s="263" t="s">
        <v>4120</v>
      </c>
      <c r="G1257" s="263" t="s">
        <v>4120</v>
      </c>
      <c r="H1257" s="263" t="s">
        <v>4120</v>
      </c>
      <c r="I1257" s="263" t="s">
        <v>4120</v>
      </c>
      <c r="J1257" s="263" t="s">
        <v>4120</v>
      </c>
      <c r="K1257" s="263" t="s">
        <v>4120</v>
      </c>
      <c r="L1257" s="263" t="s">
        <v>4120</v>
      </c>
      <c r="M1257" s="263" t="s">
        <v>4120</v>
      </c>
      <c r="N1257" s="263" t="s">
        <v>4120</v>
      </c>
      <c r="O1257" s="263" t="s">
        <v>4120</v>
      </c>
      <c r="P1257" s="263" t="s">
        <v>4120</v>
      </c>
      <c r="Q1257" s="263" t="s">
        <v>4120</v>
      </c>
      <c r="R1257" s="263" t="s">
        <v>4120</v>
      </c>
      <c r="S1257" s="263" t="s">
        <v>4120</v>
      </c>
      <c r="T1257" s="263" t="s">
        <v>4120</v>
      </c>
      <c r="U1257" s="263" t="s">
        <v>4120</v>
      </c>
      <c r="V1257" s="263" t="s">
        <v>4120</v>
      </c>
      <c r="W1257" s="263" t="s">
        <v>4120</v>
      </c>
      <c r="X1257" s="263" t="s">
        <v>4120</v>
      </c>
      <c r="Y1257" s="263" t="s">
        <v>4120</v>
      </c>
      <c r="Z1257" s="263" t="s">
        <v>4120</v>
      </c>
      <c r="AA1257" s="263" t="s">
        <v>4120</v>
      </c>
    </row>
    <row r="1258" spans="1:27" x14ac:dyDescent="0.3">
      <c r="A1258" s="263">
        <v>525625</v>
      </c>
      <c r="B1258" s="268" t="s">
        <v>918</v>
      </c>
      <c r="C1258" s="263" t="s">
        <v>4120</v>
      </c>
      <c r="D1258" s="263" t="s">
        <v>4120</v>
      </c>
      <c r="E1258" s="263" t="s">
        <v>4120</v>
      </c>
      <c r="F1258" s="263" t="s">
        <v>4120</v>
      </c>
      <c r="G1258" s="263" t="s">
        <v>4120</v>
      </c>
      <c r="H1258" s="263" t="s">
        <v>4120</v>
      </c>
      <c r="I1258" s="263" t="s">
        <v>4120</v>
      </c>
      <c r="J1258" s="263" t="s">
        <v>4120</v>
      </c>
      <c r="K1258" s="263" t="s">
        <v>4120</v>
      </c>
      <c r="L1258" s="263" t="s">
        <v>4120</v>
      </c>
      <c r="M1258" s="263" t="s">
        <v>4120</v>
      </c>
      <c r="N1258" s="263" t="s">
        <v>4120</v>
      </c>
      <c r="O1258" s="263" t="s">
        <v>4120</v>
      </c>
      <c r="P1258" s="263" t="s">
        <v>4120</v>
      </c>
      <c r="Q1258" s="263" t="s">
        <v>4120</v>
      </c>
      <c r="R1258" s="263" t="s">
        <v>4120</v>
      </c>
      <c r="S1258" s="263" t="s">
        <v>4120</v>
      </c>
      <c r="T1258" s="263" t="s">
        <v>4120</v>
      </c>
      <c r="U1258" s="263" t="s">
        <v>4120</v>
      </c>
      <c r="V1258" s="263" t="s">
        <v>4120</v>
      </c>
      <c r="W1258" s="263" t="s">
        <v>4120</v>
      </c>
      <c r="X1258" s="263" t="s">
        <v>4120</v>
      </c>
      <c r="Y1258" s="263" t="s">
        <v>4120</v>
      </c>
      <c r="Z1258" s="263" t="s">
        <v>4120</v>
      </c>
      <c r="AA1258" s="263" t="s">
        <v>4120</v>
      </c>
    </row>
    <row r="1259" spans="1:27" x14ac:dyDescent="0.3">
      <c r="A1259" s="263">
        <v>525638</v>
      </c>
      <c r="B1259" s="268" t="s">
        <v>918</v>
      </c>
      <c r="C1259" s="263" t="s">
        <v>4120</v>
      </c>
      <c r="D1259" s="263" t="s">
        <v>4120</v>
      </c>
      <c r="E1259" s="263" t="s">
        <v>4120</v>
      </c>
      <c r="F1259" s="263" t="s">
        <v>4120</v>
      </c>
      <c r="G1259" s="263" t="s">
        <v>4120</v>
      </c>
      <c r="H1259" s="263" t="s">
        <v>4120</v>
      </c>
      <c r="I1259" s="263" t="s">
        <v>4120</v>
      </c>
      <c r="J1259" s="263" t="s">
        <v>4120</v>
      </c>
      <c r="K1259" s="263" t="s">
        <v>4120</v>
      </c>
      <c r="L1259" s="263" t="s">
        <v>4120</v>
      </c>
      <c r="M1259" s="263" t="s">
        <v>4120</v>
      </c>
      <c r="N1259" s="263" t="s">
        <v>4120</v>
      </c>
      <c r="O1259" s="263" t="s">
        <v>4120</v>
      </c>
      <c r="P1259" s="263" t="s">
        <v>4120</v>
      </c>
      <c r="Q1259" s="263" t="s">
        <v>4120</v>
      </c>
      <c r="R1259" s="263" t="s">
        <v>4120</v>
      </c>
      <c r="S1259" s="263" t="s">
        <v>4120</v>
      </c>
      <c r="T1259" s="263" t="s">
        <v>4120</v>
      </c>
      <c r="U1259" s="263" t="s">
        <v>4120</v>
      </c>
      <c r="V1259" s="263" t="s">
        <v>4120</v>
      </c>
      <c r="W1259" s="263" t="s">
        <v>4120</v>
      </c>
      <c r="X1259" s="263" t="s">
        <v>4120</v>
      </c>
      <c r="Y1259" s="263" t="s">
        <v>4120</v>
      </c>
      <c r="Z1259" s="263" t="s">
        <v>4120</v>
      </c>
      <c r="AA1259" s="263" t="s">
        <v>4120</v>
      </c>
    </row>
    <row r="1260" spans="1:27" x14ac:dyDescent="0.3">
      <c r="A1260" s="263">
        <v>525640</v>
      </c>
      <c r="B1260" s="268" t="s">
        <v>918</v>
      </c>
      <c r="C1260" s="263" t="s">
        <v>4120</v>
      </c>
      <c r="D1260" s="263" t="s">
        <v>4120</v>
      </c>
      <c r="E1260" s="263" t="s">
        <v>4120</v>
      </c>
      <c r="F1260" s="263" t="s">
        <v>4120</v>
      </c>
      <c r="G1260" s="263" t="s">
        <v>4120</v>
      </c>
      <c r="H1260" s="263" t="s">
        <v>4120</v>
      </c>
      <c r="I1260" s="263" t="s">
        <v>4120</v>
      </c>
      <c r="J1260" s="263" t="s">
        <v>4120</v>
      </c>
      <c r="K1260" s="263" t="s">
        <v>4120</v>
      </c>
      <c r="L1260" s="263" t="s">
        <v>4120</v>
      </c>
      <c r="M1260" s="263" t="s">
        <v>4120</v>
      </c>
      <c r="N1260" s="263" t="s">
        <v>4120</v>
      </c>
      <c r="O1260" s="263" t="s">
        <v>4120</v>
      </c>
      <c r="P1260" s="263" t="s">
        <v>4120</v>
      </c>
      <c r="Q1260" s="263" t="s">
        <v>4120</v>
      </c>
      <c r="R1260" s="263" t="s">
        <v>4120</v>
      </c>
      <c r="S1260" s="263" t="s">
        <v>4120</v>
      </c>
      <c r="T1260" s="263" t="s">
        <v>4120</v>
      </c>
      <c r="U1260" s="263" t="s">
        <v>4120</v>
      </c>
      <c r="V1260" s="263" t="s">
        <v>4120</v>
      </c>
      <c r="W1260" s="263" t="s">
        <v>4120</v>
      </c>
      <c r="X1260" s="263" t="s">
        <v>4120</v>
      </c>
      <c r="Y1260" s="263" t="s">
        <v>4120</v>
      </c>
      <c r="Z1260" s="263" t="s">
        <v>4120</v>
      </c>
      <c r="AA1260" s="263" t="s">
        <v>4120</v>
      </c>
    </row>
    <row r="1261" spans="1:27" x14ac:dyDescent="0.3">
      <c r="A1261" s="263">
        <v>525644</v>
      </c>
      <c r="B1261" s="268" t="s">
        <v>918</v>
      </c>
      <c r="C1261" s="263" t="s">
        <v>4120</v>
      </c>
      <c r="D1261" s="263" t="s">
        <v>4120</v>
      </c>
      <c r="E1261" s="263" t="s">
        <v>4120</v>
      </c>
      <c r="F1261" s="263" t="s">
        <v>4120</v>
      </c>
      <c r="G1261" s="263" t="s">
        <v>4120</v>
      </c>
      <c r="H1261" s="263" t="s">
        <v>4120</v>
      </c>
      <c r="I1261" s="263" t="s">
        <v>4120</v>
      </c>
      <c r="J1261" s="263" t="s">
        <v>4120</v>
      </c>
      <c r="K1261" s="263" t="s">
        <v>4120</v>
      </c>
      <c r="L1261" s="263" t="s">
        <v>4120</v>
      </c>
      <c r="M1261" s="263" t="s">
        <v>4120</v>
      </c>
      <c r="N1261" s="263" t="s">
        <v>4120</v>
      </c>
      <c r="O1261" s="263" t="s">
        <v>4120</v>
      </c>
      <c r="P1261" s="263" t="s">
        <v>4120</v>
      </c>
      <c r="Q1261" s="263" t="s">
        <v>4120</v>
      </c>
      <c r="R1261" s="263" t="s">
        <v>4120</v>
      </c>
      <c r="S1261" s="263" t="s">
        <v>4120</v>
      </c>
      <c r="T1261" s="263" t="s">
        <v>4120</v>
      </c>
      <c r="U1261" s="263" t="s">
        <v>4120</v>
      </c>
      <c r="V1261" s="263" t="s">
        <v>4120</v>
      </c>
      <c r="W1261" s="263" t="s">
        <v>4120</v>
      </c>
      <c r="X1261" s="263" t="s">
        <v>4120</v>
      </c>
      <c r="Y1261" s="263" t="s">
        <v>4120</v>
      </c>
      <c r="Z1261" s="263" t="s">
        <v>4120</v>
      </c>
      <c r="AA1261" s="263" t="s">
        <v>4120</v>
      </c>
    </row>
    <row r="1262" spans="1:27" x14ac:dyDescent="0.3">
      <c r="A1262" s="263">
        <v>525648</v>
      </c>
      <c r="B1262" s="268" t="s">
        <v>918</v>
      </c>
      <c r="C1262" s="263" t="s">
        <v>4120</v>
      </c>
      <c r="D1262" s="263" t="s">
        <v>4120</v>
      </c>
      <c r="E1262" s="263" t="s">
        <v>4120</v>
      </c>
      <c r="F1262" s="263" t="s">
        <v>4120</v>
      </c>
      <c r="G1262" s="263" t="s">
        <v>4120</v>
      </c>
      <c r="H1262" s="263" t="s">
        <v>4120</v>
      </c>
      <c r="I1262" s="263" t="s">
        <v>4120</v>
      </c>
      <c r="J1262" s="263" t="s">
        <v>4120</v>
      </c>
      <c r="K1262" s="263" t="s">
        <v>4120</v>
      </c>
      <c r="L1262" s="263" t="s">
        <v>4120</v>
      </c>
      <c r="M1262" s="263" t="s">
        <v>4120</v>
      </c>
      <c r="N1262" s="263" t="s">
        <v>4120</v>
      </c>
      <c r="O1262" s="263" t="s">
        <v>4120</v>
      </c>
      <c r="P1262" s="263" t="s">
        <v>4120</v>
      </c>
      <c r="Q1262" s="263" t="s">
        <v>4120</v>
      </c>
      <c r="R1262" s="263" t="s">
        <v>4120</v>
      </c>
      <c r="S1262" s="263" t="s">
        <v>4120</v>
      </c>
      <c r="T1262" s="263" t="s">
        <v>4120</v>
      </c>
      <c r="U1262" s="263" t="s">
        <v>4120</v>
      </c>
      <c r="V1262" s="263" t="s">
        <v>4120</v>
      </c>
      <c r="W1262" s="263" t="s">
        <v>4120</v>
      </c>
      <c r="X1262" s="263" t="s">
        <v>4120</v>
      </c>
      <c r="Y1262" s="263" t="s">
        <v>4120</v>
      </c>
      <c r="Z1262" s="263" t="s">
        <v>4120</v>
      </c>
      <c r="AA1262" s="263" t="s">
        <v>4120</v>
      </c>
    </row>
    <row r="1263" spans="1:27" x14ac:dyDescent="0.3">
      <c r="A1263" s="263">
        <v>525658</v>
      </c>
      <c r="B1263" s="268" t="s">
        <v>918</v>
      </c>
      <c r="C1263" s="263" t="s">
        <v>4120</v>
      </c>
      <c r="D1263" s="263" t="s">
        <v>4120</v>
      </c>
      <c r="E1263" s="263" t="s">
        <v>4120</v>
      </c>
      <c r="F1263" s="263" t="s">
        <v>4120</v>
      </c>
      <c r="G1263" s="263" t="s">
        <v>4120</v>
      </c>
      <c r="H1263" s="263" t="s">
        <v>4120</v>
      </c>
      <c r="I1263" s="263" t="s">
        <v>4120</v>
      </c>
      <c r="J1263" s="263" t="s">
        <v>4120</v>
      </c>
      <c r="K1263" s="263" t="s">
        <v>4120</v>
      </c>
      <c r="L1263" s="263" t="s">
        <v>4120</v>
      </c>
      <c r="M1263" s="263" t="s">
        <v>4120</v>
      </c>
      <c r="N1263" s="263" t="s">
        <v>4120</v>
      </c>
      <c r="O1263" s="263" t="s">
        <v>4120</v>
      </c>
      <c r="P1263" s="263" t="s">
        <v>4120</v>
      </c>
      <c r="Q1263" s="263" t="s">
        <v>4120</v>
      </c>
      <c r="R1263" s="263" t="s">
        <v>4120</v>
      </c>
      <c r="S1263" s="263" t="s">
        <v>4120</v>
      </c>
      <c r="T1263" s="263" t="s">
        <v>4120</v>
      </c>
      <c r="U1263" s="263" t="s">
        <v>4120</v>
      </c>
      <c r="V1263" s="263" t="s">
        <v>4120</v>
      </c>
      <c r="W1263" s="263" t="s">
        <v>4120</v>
      </c>
      <c r="X1263" s="263" t="s">
        <v>4120</v>
      </c>
      <c r="Y1263" s="263" t="s">
        <v>4120</v>
      </c>
      <c r="Z1263" s="263" t="s">
        <v>4120</v>
      </c>
      <c r="AA1263" s="263" t="s">
        <v>4120</v>
      </c>
    </row>
    <row r="1264" spans="1:27" x14ac:dyDescent="0.3">
      <c r="A1264" s="263">
        <v>525660</v>
      </c>
      <c r="B1264" s="268" t="s">
        <v>918</v>
      </c>
      <c r="C1264" s="263" t="s">
        <v>4120</v>
      </c>
      <c r="D1264" s="263" t="s">
        <v>4120</v>
      </c>
      <c r="E1264" s="263" t="s">
        <v>4120</v>
      </c>
      <c r="F1264" s="263" t="s">
        <v>4120</v>
      </c>
      <c r="G1264" s="263" t="s">
        <v>4120</v>
      </c>
      <c r="H1264" s="263" t="s">
        <v>4120</v>
      </c>
      <c r="I1264" s="263" t="s">
        <v>4120</v>
      </c>
      <c r="J1264" s="263" t="s">
        <v>4120</v>
      </c>
      <c r="K1264" s="263" t="s">
        <v>4120</v>
      </c>
      <c r="L1264" s="263" t="s">
        <v>4120</v>
      </c>
      <c r="M1264" s="263" t="s">
        <v>4120</v>
      </c>
      <c r="N1264" s="263" t="s">
        <v>4120</v>
      </c>
      <c r="O1264" s="263" t="s">
        <v>4120</v>
      </c>
      <c r="P1264" s="263" t="s">
        <v>4120</v>
      </c>
      <c r="Q1264" s="263" t="s">
        <v>4120</v>
      </c>
      <c r="R1264" s="263" t="s">
        <v>4120</v>
      </c>
      <c r="S1264" s="263" t="s">
        <v>4120</v>
      </c>
      <c r="T1264" s="263" t="s">
        <v>4120</v>
      </c>
      <c r="U1264" s="263" t="s">
        <v>4120</v>
      </c>
      <c r="V1264" s="263" t="s">
        <v>4120</v>
      </c>
      <c r="W1264" s="263" t="s">
        <v>4120</v>
      </c>
      <c r="X1264" s="263" t="s">
        <v>4120</v>
      </c>
      <c r="Y1264" s="263" t="s">
        <v>4120</v>
      </c>
      <c r="Z1264" s="263" t="s">
        <v>4120</v>
      </c>
      <c r="AA1264" s="263" t="s">
        <v>4120</v>
      </c>
    </row>
    <row r="1265" spans="1:27" x14ac:dyDescent="0.3">
      <c r="A1265" s="263">
        <v>525663</v>
      </c>
      <c r="B1265" s="268" t="s">
        <v>918</v>
      </c>
      <c r="C1265" s="263" t="s">
        <v>4120</v>
      </c>
      <c r="D1265" s="263" t="s">
        <v>4120</v>
      </c>
      <c r="E1265" s="263" t="s">
        <v>4120</v>
      </c>
      <c r="F1265" s="263" t="s">
        <v>4120</v>
      </c>
      <c r="G1265" s="263" t="s">
        <v>4120</v>
      </c>
      <c r="H1265" s="263" t="s">
        <v>4120</v>
      </c>
      <c r="I1265" s="263" t="s">
        <v>4120</v>
      </c>
      <c r="J1265" s="263" t="s">
        <v>4120</v>
      </c>
      <c r="K1265" s="263" t="s">
        <v>4120</v>
      </c>
      <c r="L1265" s="263" t="s">
        <v>4120</v>
      </c>
      <c r="M1265" s="263" t="s">
        <v>4120</v>
      </c>
      <c r="N1265" s="263" t="s">
        <v>4120</v>
      </c>
      <c r="O1265" s="263" t="s">
        <v>4120</v>
      </c>
      <c r="P1265" s="263" t="s">
        <v>4120</v>
      </c>
      <c r="Q1265" s="263" t="s">
        <v>4120</v>
      </c>
      <c r="R1265" s="263" t="s">
        <v>4120</v>
      </c>
      <c r="S1265" s="263" t="s">
        <v>4120</v>
      </c>
      <c r="T1265" s="263" t="s">
        <v>4120</v>
      </c>
      <c r="U1265" s="263" t="s">
        <v>4120</v>
      </c>
      <c r="V1265" s="263" t="s">
        <v>4120</v>
      </c>
      <c r="W1265" s="263" t="s">
        <v>4120</v>
      </c>
      <c r="X1265" s="263" t="s">
        <v>4120</v>
      </c>
      <c r="Y1265" s="263" t="s">
        <v>4120</v>
      </c>
      <c r="Z1265" s="263" t="s">
        <v>4120</v>
      </c>
      <c r="AA1265" s="263" t="s">
        <v>4120</v>
      </c>
    </row>
    <row r="1266" spans="1:27" x14ac:dyDescent="0.3">
      <c r="A1266" s="263">
        <v>525667</v>
      </c>
      <c r="B1266" s="268" t="s">
        <v>918</v>
      </c>
      <c r="C1266" s="263" t="s">
        <v>4120</v>
      </c>
      <c r="D1266" s="263" t="s">
        <v>4120</v>
      </c>
      <c r="E1266" s="263" t="s">
        <v>4120</v>
      </c>
      <c r="F1266" s="263" t="s">
        <v>4120</v>
      </c>
      <c r="G1266" s="263" t="s">
        <v>4120</v>
      </c>
      <c r="H1266" s="263" t="s">
        <v>4120</v>
      </c>
      <c r="I1266" s="263" t="s">
        <v>4120</v>
      </c>
      <c r="J1266" s="263" t="s">
        <v>4120</v>
      </c>
      <c r="K1266" s="263" t="s">
        <v>4120</v>
      </c>
      <c r="L1266" s="263" t="s">
        <v>4120</v>
      </c>
      <c r="M1266" s="263" t="s">
        <v>4120</v>
      </c>
      <c r="N1266" s="263" t="s">
        <v>4120</v>
      </c>
      <c r="O1266" s="263" t="s">
        <v>4120</v>
      </c>
      <c r="P1266" s="263" t="s">
        <v>4120</v>
      </c>
      <c r="Q1266" s="263" t="s">
        <v>4120</v>
      </c>
      <c r="R1266" s="263" t="s">
        <v>4120</v>
      </c>
      <c r="S1266" s="263" t="s">
        <v>4120</v>
      </c>
      <c r="T1266" s="263" t="s">
        <v>4120</v>
      </c>
      <c r="U1266" s="263" t="s">
        <v>4120</v>
      </c>
      <c r="V1266" s="263" t="s">
        <v>4120</v>
      </c>
      <c r="W1266" s="263" t="s">
        <v>4120</v>
      </c>
      <c r="X1266" s="263" t="s">
        <v>4120</v>
      </c>
      <c r="Y1266" s="263" t="s">
        <v>4120</v>
      </c>
      <c r="Z1266" s="263" t="s">
        <v>4120</v>
      </c>
      <c r="AA1266" s="263" t="s">
        <v>4120</v>
      </c>
    </row>
    <row r="1267" spans="1:27" x14ac:dyDescent="0.3">
      <c r="A1267" s="263">
        <v>525668</v>
      </c>
      <c r="B1267" s="268" t="s">
        <v>918</v>
      </c>
      <c r="C1267" s="263" t="s">
        <v>4120</v>
      </c>
      <c r="D1267" s="263" t="s">
        <v>4120</v>
      </c>
      <c r="E1267" s="263" t="s">
        <v>4120</v>
      </c>
      <c r="F1267" s="263" t="s">
        <v>4120</v>
      </c>
      <c r="G1267" s="263" t="s">
        <v>4120</v>
      </c>
      <c r="H1267" s="263" t="s">
        <v>4120</v>
      </c>
      <c r="I1267" s="263" t="s">
        <v>4120</v>
      </c>
      <c r="J1267" s="263" t="s">
        <v>4120</v>
      </c>
      <c r="K1267" s="263" t="s">
        <v>4120</v>
      </c>
      <c r="L1267" s="263" t="s">
        <v>4120</v>
      </c>
      <c r="M1267" s="263" t="s">
        <v>4120</v>
      </c>
      <c r="N1267" s="263" t="s">
        <v>4120</v>
      </c>
      <c r="O1267" s="263" t="s">
        <v>4120</v>
      </c>
      <c r="P1267" s="263" t="s">
        <v>4120</v>
      </c>
      <c r="Q1267" s="263" t="s">
        <v>4120</v>
      </c>
      <c r="R1267" s="263" t="s">
        <v>4120</v>
      </c>
      <c r="S1267" s="263" t="s">
        <v>4120</v>
      </c>
      <c r="T1267" s="263" t="s">
        <v>4120</v>
      </c>
      <c r="U1267" s="263" t="s">
        <v>4120</v>
      </c>
      <c r="V1267" s="263" t="s">
        <v>4120</v>
      </c>
      <c r="W1267" s="263" t="s">
        <v>4120</v>
      </c>
      <c r="X1267" s="263" t="s">
        <v>4120</v>
      </c>
      <c r="Y1267" s="263" t="s">
        <v>4120</v>
      </c>
      <c r="Z1267" s="263" t="s">
        <v>4120</v>
      </c>
      <c r="AA1267" s="263" t="s">
        <v>4120</v>
      </c>
    </row>
    <row r="1268" spans="1:27" x14ac:dyDescent="0.3">
      <c r="A1268" s="263">
        <v>525669</v>
      </c>
      <c r="B1268" s="268" t="s">
        <v>918</v>
      </c>
      <c r="C1268" s="263" t="s">
        <v>4120</v>
      </c>
      <c r="D1268" s="263" t="s">
        <v>4120</v>
      </c>
      <c r="E1268" s="263" t="s">
        <v>4120</v>
      </c>
      <c r="F1268" s="263" t="s">
        <v>4120</v>
      </c>
      <c r="G1268" s="263" t="s">
        <v>4120</v>
      </c>
      <c r="H1268" s="263" t="s">
        <v>4120</v>
      </c>
      <c r="I1268" s="263" t="s">
        <v>4120</v>
      </c>
      <c r="J1268" s="263" t="s">
        <v>4120</v>
      </c>
      <c r="K1268" s="263" t="s">
        <v>4120</v>
      </c>
      <c r="L1268" s="263" t="s">
        <v>4120</v>
      </c>
      <c r="M1268" s="263" t="s">
        <v>4120</v>
      </c>
      <c r="N1268" s="263" t="s">
        <v>4120</v>
      </c>
      <c r="O1268" s="263" t="s">
        <v>4120</v>
      </c>
      <c r="P1268" s="263" t="s">
        <v>4120</v>
      </c>
      <c r="Q1268" s="263" t="s">
        <v>4120</v>
      </c>
      <c r="R1268" s="263" t="s">
        <v>4120</v>
      </c>
      <c r="S1268" s="263" t="s">
        <v>4120</v>
      </c>
      <c r="T1268" s="263" t="s">
        <v>4120</v>
      </c>
      <c r="U1268" s="263" t="s">
        <v>4120</v>
      </c>
      <c r="V1268" s="263" t="s">
        <v>4120</v>
      </c>
      <c r="W1268" s="263" t="s">
        <v>4120</v>
      </c>
      <c r="X1268" s="263" t="s">
        <v>4120</v>
      </c>
      <c r="Y1268" s="263" t="s">
        <v>4120</v>
      </c>
      <c r="Z1268" s="263" t="s">
        <v>4120</v>
      </c>
      <c r="AA1268" s="263" t="s">
        <v>4120</v>
      </c>
    </row>
    <row r="1269" spans="1:27" x14ac:dyDescent="0.3">
      <c r="A1269" s="263">
        <v>525670</v>
      </c>
      <c r="B1269" s="268" t="s">
        <v>918</v>
      </c>
      <c r="C1269" s="263" t="s">
        <v>4120</v>
      </c>
      <c r="D1269" s="263" t="s">
        <v>4120</v>
      </c>
      <c r="E1269" s="263" t="s">
        <v>4120</v>
      </c>
      <c r="F1269" s="263" t="s">
        <v>4120</v>
      </c>
      <c r="G1269" s="263" t="s">
        <v>4120</v>
      </c>
      <c r="H1269" s="263" t="s">
        <v>4120</v>
      </c>
      <c r="I1269" s="263" t="s">
        <v>4120</v>
      </c>
      <c r="J1269" s="263" t="s">
        <v>4120</v>
      </c>
      <c r="K1269" s="263" t="s">
        <v>4120</v>
      </c>
      <c r="L1269" s="263" t="s">
        <v>4120</v>
      </c>
      <c r="M1269" s="263" t="s">
        <v>4120</v>
      </c>
      <c r="N1269" s="263" t="s">
        <v>4120</v>
      </c>
      <c r="O1269" s="263" t="s">
        <v>4120</v>
      </c>
      <c r="P1269" s="263" t="s">
        <v>4120</v>
      </c>
      <c r="Q1269" s="263" t="s">
        <v>4120</v>
      </c>
      <c r="R1269" s="263" t="s">
        <v>4120</v>
      </c>
      <c r="S1269" s="263" t="s">
        <v>4120</v>
      </c>
      <c r="T1269" s="263" t="s">
        <v>4120</v>
      </c>
      <c r="U1269" s="263" t="s">
        <v>4120</v>
      </c>
      <c r="V1269" s="263" t="s">
        <v>4120</v>
      </c>
      <c r="W1269" s="263" t="s">
        <v>4120</v>
      </c>
      <c r="X1269" s="263" t="s">
        <v>4120</v>
      </c>
      <c r="Y1269" s="263" t="s">
        <v>4120</v>
      </c>
      <c r="Z1269" s="263" t="s">
        <v>4120</v>
      </c>
      <c r="AA1269" s="263" t="s">
        <v>4120</v>
      </c>
    </row>
    <row r="1270" spans="1:27" x14ac:dyDescent="0.3">
      <c r="A1270" s="263">
        <v>525681</v>
      </c>
      <c r="B1270" s="268" t="s">
        <v>918</v>
      </c>
      <c r="C1270" s="263" t="s">
        <v>4120</v>
      </c>
      <c r="D1270" s="263" t="s">
        <v>4120</v>
      </c>
      <c r="E1270" s="263" t="s">
        <v>4120</v>
      </c>
      <c r="F1270" s="263" t="s">
        <v>4120</v>
      </c>
      <c r="G1270" s="263" t="s">
        <v>4120</v>
      </c>
      <c r="H1270" s="263" t="s">
        <v>4120</v>
      </c>
      <c r="I1270" s="263" t="s">
        <v>4120</v>
      </c>
      <c r="J1270" s="263" t="s">
        <v>4120</v>
      </c>
      <c r="K1270" s="263" t="s">
        <v>4120</v>
      </c>
      <c r="L1270" s="263" t="s">
        <v>4120</v>
      </c>
      <c r="M1270" s="263" t="s">
        <v>4120</v>
      </c>
      <c r="N1270" s="263" t="s">
        <v>4120</v>
      </c>
      <c r="O1270" s="263" t="s">
        <v>4120</v>
      </c>
      <c r="P1270" s="263" t="s">
        <v>4120</v>
      </c>
      <c r="Q1270" s="263" t="s">
        <v>4120</v>
      </c>
      <c r="R1270" s="263" t="s">
        <v>4120</v>
      </c>
      <c r="S1270" s="263" t="s">
        <v>4120</v>
      </c>
      <c r="T1270" s="263" t="s">
        <v>4120</v>
      </c>
      <c r="U1270" s="263" t="s">
        <v>4120</v>
      </c>
      <c r="V1270" s="263" t="s">
        <v>4120</v>
      </c>
      <c r="W1270" s="263" t="s">
        <v>4120</v>
      </c>
      <c r="X1270" s="263" t="s">
        <v>4120</v>
      </c>
      <c r="Y1270" s="263" t="s">
        <v>4120</v>
      </c>
      <c r="Z1270" s="263" t="s">
        <v>4120</v>
      </c>
      <c r="AA1270" s="263" t="s">
        <v>4120</v>
      </c>
    </row>
    <row r="1271" spans="1:27" x14ac:dyDescent="0.3">
      <c r="A1271" s="263">
        <v>525687</v>
      </c>
      <c r="B1271" s="268" t="s">
        <v>918</v>
      </c>
      <c r="C1271" s="263" t="s">
        <v>4120</v>
      </c>
      <c r="D1271" s="263" t="s">
        <v>4120</v>
      </c>
      <c r="E1271" s="263" t="s">
        <v>4120</v>
      </c>
      <c r="F1271" s="263" t="s">
        <v>4120</v>
      </c>
      <c r="G1271" s="263" t="s">
        <v>4120</v>
      </c>
      <c r="H1271" s="263" t="s">
        <v>4120</v>
      </c>
      <c r="I1271" s="263" t="s">
        <v>4120</v>
      </c>
      <c r="J1271" s="263" t="s">
        <v>4120</v>
      </c>
      <c r="K1271" s="263" t="s">
        <v>4120</v>
      </c>
      <c r="L1271" s="263" t="s">
        <v>4120</v>
      </c>
      <c r="M1271" s="263" t="s">
        <v>4120</v>
      </c>
      <c r="N1271" s="263" t="s">
        <v>4120</v>
      </c>
      <c r="O1271" s="263" t="s">
        <v>4120</v>
      </c>
      <c r="P1271" s="263" t="s">
        <v>4120</v>
      </c>
      <c r="Q1271" s="263" t="s">
        <v>4120</v>
      </c>
      <c r="R1271" s="263" t="s">
        <v>4120</v>
      </c>
      <c r="S1271" s="263" t="s">
        <v>4120</v>
      </c>
      <c r="T1271" s="263" t="s">
        <v>4120</v>
      </c>
      <c r="U1271" s="263" t="s">
        <v>4120</v>
      </c>
      <c r="V1271" s="263" t="s">
        <v>4120</v>
      </c>
      <c r="W1271" s="263" t="s">
        <v>4120</v>
      </c>
      <c r="X1271" s="263" t="s">
        <v>4120</v>
      </c>
      <c r="Y1271" s="263" t="s">
        <v>4120</v>
      </c>
      <c r="Z1271" s="263" t="s">
        <v>4120</v>
      </c>
      <c r="AA1271" s="263" t="s">
        <v>4120</v>
      </c>
    </row>
    <row r="1272" spans="1:27" x14ac:dyDescent="0.3">
      <c r="A1272" s="263">
        <v>525695</v>
      </c>
      <c r="B1272" s="268" t="s">
        <v>918</v>
      </c>
      <c r="C1272" s="263" t="s">
        <v>4120</v>
      </c>
      <c r="D1272" s="263" t="s">
        <v>4120</v>
      </c>
      <c r="E1272" s="263" t="s">
        <v>4120</v>
      </c>
      <c r="F1272" s="263" t="s">
        <v>4120</v>
      </c>
      <c r="G1272" s="263" t="s">
        <v>4120</v>
      </c>
      <c r="H1272" s="263" t="s">
        <v>4120</v>
      </c>
      <c r="I1272" s="263" t="s">
        <v>4120</v>
      </c>
      <c r="J1272" s="263" t="s">
        <v>4120</v>
      </c>
      <c r="K1272" s="263" t="s">
        <v>4120</v>
      </c>
      <c r="L1272" s="263" t="s">
        <v>4120</v>
      </c>
      <c r="M1272" s="263" t="s">
        <v>4120</v>
      </c>
      <c r="N1272" s="263" t="s">
        <v>4120</v>
      </c>
      <c r="O1272" s="263" t="s">
        <v>4120</v>
      </c>
      <c r="P1272" s="263" t="s">
        <v>4120</v>
      </c>
      <c r="Q1272" s="263" t="s">
        <v>4120</v>
      </c>
      <c r="R1272" s="263" t="s">
        <v>4120</v>
      </c>
      <c r="S1272" s="263" t="s">
        <v>4120</v>
      </c>
      <c r="T1272" s="263" t="s">
        <v>4120</v>
      </c>
      <c r="U1272" s="263" t="s">
        <v>4120</v>
      </c>
      <c r="V1272" s="263" t="s">
        <v>4120</v>
      </c>
      <c r="W1272" s="263" t="s">
        <v>4120</v>
      </c>
      <c r="X1272" s="263" t="s">
        <v>4120</v>
      </c>
      <c r="Y1272" s="263" t="s">
        <v>4120</v>
      </c>
      <c r="Z1272" s="263" t="s">
        <v>4120</v>
      </c>
      <c r="AA1272" s="263" t="s">
        <v>4120</v>
      </c>
    </row>
    <row r="1273" spans="1:27" x14ac:dyDescent="0.3">
      <c r="A1273" s="263">
        <v>525697</v>
      </c>
      <c r="B1273" s="268" t="s">
        <v>918</v>
      </c>
      <c r="C1273" s="263" t="s">
        <v>4120</v>
      </c>
      <c r="D1273" s="263" t="s">
        <v>4120</v>
      </c>
      <c r="E1273" s="263" t="s">
        <v>4120</v>
      </c>
      <c r="F1273" s="263" t="s">
        <v>4120</v>
      </c>
      <c r="G1273" s="263" t="s">
        <v>4120</v>
      </c>
      <c r="H1273" s="263" t="s">
        <v>4120</v>
      </c>
      <c r="I1273" s="263" t="s">
        <v>4120</v>
      </c>
      <c r="J1273" s="263" t="s">
        <v>4120</v>
      </c>
      <c r="K1273" s="263" t="s">
        <v>4120</v>
      </c>
      <c r="L1273" s="263" t="s">
        <v>4120</v>
      </c>
      <c r="M1273" s="263" t="s">
        <v>4120</v>
      </c>
      <c r="N1273" s="263" t="s">
        <v>4120</v>
      </c>
      <c r="O1273" s="263" t="s">
        <v>4120</v>
      </c>
      <c r="P1273" s="263" t="s">
        <v>4120</v>
      </c>
      <c r="Q1273" s="263" t="s">
        <v>4120</v>
      </c>
      <c r="R1273" s="263" t="s">
        <v>4120</v>
      </c>
      <c r="S1273" s="263" t="s">
        <v>4120</v>
      </c>
      <c r="T1273" s="263" t="s">
        <v>4120</v>
      </c>
      <c r="U1273" s="263" t="s">
        <v>4120</v>
      </c>
      <c r="V1273" s="263" t="s">
        <v>4120</v>
      </c>
      <c r="W1273" s="263" t="s">
        <v>4120</v>
      </c>
      <c r="X1273" s="263" t="s">
        <v>4120</v>
      </c>
      <c r="Y1273" s="263" t="s">
        <v>4120</v>
      </c>
      <c r="Z1273" s="263" t="s">
        <v>4120</v>
      </c>
      <c r="AA1273" s="263" t="s">
        <v>4120</v>
      </c>
    </row>
    <row r="1274" spans="1:27" x14ac:dyDescent="0.3">
      <c r="A1274" s="263">
        <v>525698</v>
      </c>
      <c r="B1274" s="268" t="s">
        <v>918</v>
      </c>
      <c r="C1274" s="263" t="s">
        <v>4120</v>
      </c>
      <c r="D1274" s="263" t="s">
        <v>4120</v>
      </c>
      <c r="E1274" s="263" t="s">
        <v>4120</v>
      </c>
      <c r="F1274" s="263" t="s">
        <v>4120</v>
      </c>
      <c r="G1274" s="263" t="s">
        <v>4120</v>
      </c>
      <c r="H1274" s="263" t="s">
        <v>4120</v>
      </c>
      <c r="I1274" s="263" t="s">
        <v>4120</v>
      </c>
      <c r="J1274" s="263" t="s">
        <v>4120</v>
      </c>
      <c r="K1274" s="263" t="s">
        <v>4120</v>
      </c>
      <c r="L1274" s="263" t="s">
        <v>4120</v>
      </c>
      <c r="M1274" s="263" t="s">
        <v>4120</v>
      </c>
      <c r="N1274" s="263" t="s">
        <v>4120</v>
      </c>
      <c r="O1274" s="263" t="s">
        <v>4120</v>
      </c>
      <c r="P1274" s="263" t="s">
        <v>4120</v>
      </c>
      <c r="Q1274" s="263" t="s">
        <v>4120</v>
      </c>
      <c r="R1274" s="263" t="s">
        <v>4120</v>
      </c>
      <c r="S1274" s="263" t="s">
        <v>4120</v>
      </c>
      <c r="T1274" s="263" t="s">
        <v>4120</v>
      </c>
      <c r="U1274" s="263" t="s">
        <v>4120</v>
      </c>
      <c r="V1274" s="263" t="s">
        <v>4120</v>
      </c>
      <c r="W1274" s="263" t="s">
        <v>4120</v>
      </c>
      <c r="X1274" s="263" t="s">
        <v>4120</v>
      </c>
      <c r="Y1274" s="263" t="s">
        <v>4120</v>
      </c>
      <c r="Z1274" s="263" t="s">
        <v>4120</v>
      </c>
      <c r="AA1274" s="263" t="s">
        <v>4120</v>
      </c>
    </row>
    <row r="1275" spans="1:27" x14ac:dyDescent="0.3">
      <c r="A1275" s="263">
        <v>525699</v>
      </c>
      <c r="B1275" s="268" t="s">
        <v>918</v>
      </c>
      <c r="C1275" s="263" t="s">
        <v>4120</v>
      </c>
      <c r="D1275" s="263" t="s">
        <v>4120</v>
      </c>
      <c r="E1275" s="263" t="s">
        <v>4120</v>
      </c>
      <c r="F1275" s="263" t="s">
        <v>4120</v>
      </c>
      <c r="G1275" s="263" t="s">
        <v>4120</v>
      </c>
      <c r="H1275" s="263" t="s">
        <v>4120</v>
      </c>
      <c r="I1275" s="263" t="s">
        <v>4120</v>
      </c>
      <c r="J1275" s="263" t="s">
        <v>4120</v>
      </c>
      <c r="K1275" s="263" t="s">
        <v>4120</v>
      </c>
      <c r="L1275" s="263" t="s">
        <v>4120</v>
      </c>
      <c r="M1275" s="263" t="s">
        <v>4120</v>
      </c>
      <c r="N1275" s="263" t="s">
        <v>4120</v>
      </c>
      <c r="O1275" s="263" t="s">
        <v>4120</v>
      </c>
      <c r="P1275" s="263" t="s">
        <v>4120</v>
      </c>
      <c r="Q1275" s="263" t="s">
        <v>4120</v>
      </c>
      <c r="R1275" s="263" t="s">
        <v>4120</v>
      </c>
      <c r="S1275" s="263" t="s">
        <v>4120</v>
      </c>
      <c r="T1275" s="263" t="s">
        <v>4120</v>
      </c>
      <c r="U1275" s="263" t="s">
        <v>4120</v>
      </c>
      <c r="V1275" s="263" t="s">
        <v>4120</v>
      </c>
      <c r="W1275" s="263" t="s">
        <v>4120</v>
      </c>
      <c r="X1275" s="263" t="s">
        <v>4120</v>
      </c>
      <c r="Y1275" s="263" t="s">
        <v>4120</v>
      </c>
      <c r="Z1275" s="263" t="s">
        <v>4120</v>
      </c>
      <c r="AA1275" s="263" t="s">
        <v>4120</v>
      </c>
    </row>
    <row r="1276" spans="1:27" x14ac:dyDescent="0.3">
      <c r="A1276" s="263">
        <v>525704</v>
      </c>
      <c r="B1276" s="268" t="s">
        <v>918</v>
      </c>
      <c r="C1276" s="263" t="s">
        <v>4120</v>
      </c>
      <c r="D1276" s="263" t="s">
        <v>4120</v>
      </c>
      <c r="E1276" s="263" t="s">
        <v>4120</v>
      </c>
      <c r="F1276" s="263" t="s">
        <v>4120</v>
      </c>
      <c r="G1276" s="263" t="s">
        <v>4120</v>
      </c>
      <c r="H1276" s="263" t="s">
        <v>4120</v>
      </c>
      <c r="I1276" s="263" t="s">
        <v>4120</v>
      </c>
      <c r="J1276" s="263" t="s">
        <v>4120</v>
      </c>
      <c r="K1276" s="263" t="s">
        <v>4120</v>
      </c>
      <c r="L1276" s="263" t="s">
        <v>4120</v>
      </c>
      <c r="M1276" s="263" t="s">
        <v>4120</v>
      </c>
      <c r="N1276" s="263" t="s">
        <v>4120</v>
      </c>
      <c r="O1276" s="263" t="s">
        <v>4120</v>
      </c>
      <c r="P1276" s="263" t="s">
        <v>4120</v>
      </c>
      <c r="Q1276" s="263" t="s">
        <v>4120</v>
      </c>
      <c r="R1276" s="263" t="s">
        <v>4120</v>
      </c>
      <c r="S1276" s="263" t="s">
        <v>4120</v>
      </c>
      <c r="T1276" s="263" t="s">
        <v>4120</v>
      </c>
      <c r="U1276" s="263" t="s">
        <v>4120</v>
      </c>
      <c r="V1276" s="263" t="s">
        <v>4120</v>
      </c>
      <c r="W1276" s="263" t="s">
        <v>4120</v>
      </c>
      <c r="X1276" s="263" t="s">
        <v>4120</v>
      </c>
      <c r="Y1276" s="263" t="s">
        <v>4120</v>
      </c>
      <c r="Z1276" s="263" t="s">
        <v>4120</v>
      </c>
      <c r="AA1276" s="263" t="s">
        <v>4120</v>
      </c>
    </row>
    <row r="1277" spans="1:27" x14ac:dyDescent="0.3">
      <c r="A1277" s="263">
        <v>525709</v>
      </c>
      <c r="B1277" s="268" t="s">
        <v>918</v>
      </c>
      <c r="C1277" s="263" t="s">
        <v>4120</v>
      </c>
      <c r="D1277" s="263" t="s">
        <v>4120</v>
      </c>
      <c r="E1277" s="263" t="s">
        <v>4120</v>
      </c>
      <c r="F1277" s="263" t="s">
        <v>4120</v>
      </c>
      <c r="G1277" s="263" t="s">
        <v>4120</v>
      </c>
      <c r="H1277" s="263" t="s">
        <v>4120</v>
      </c>
      <c r="I1277" s="263" t="s">
        <v>4120</v>
      </c>
      <c r="J1277" s="263" t="s">
        <v>4120</v>
      </c>
      <c r="K1277" s="263" t="s">
        <v>4120</v>
      </c>
      <c r="L1277" s="263" t="s">
        <v>4120</v>
      </c>
      <c r="M1277" s="263" t="s">
        <v>4120</v>
      </c>
      <c r="N1277" s="263" t="s">
        <v>4120</v>
      </c>
      <c r="O1277" s="263" t="s">
        <v>4120</v>
      </c>
      <c r="P1277" s="263" t="s">
        <v>4120</v>
      </c>
      <c r="Q1277" s="263" t="s">
        <v>4120</v>
      </c>
      <c r="R1277" s="263" t="s">
        <v>4120</v>
      </c>
      <c r="S1277" s="263" t="s">
        <v>4120</v>
      </c>
      <c r="T1277" s="263" t="s">
        <v>4120</v>
      </c>
      <c r="U1277" s="263" t="s">
        <v>4120</v>
      </c>
      <c r="V1277" s="263" t="s">
        <v>4120</v>
      </c>
      <c r="W1277" s="263" t="s">
        <v>4120</v>
      </c>
      <c r="X1277" s="263" t="s">
        <v>4120</v>
      </c>
      <c r="Y1277" s="263" t="s">
        <v>4120</v>
      </c>
      <c r="Z1277" s="263" t="s">
        <v>4120</v>
      </c>
      <c r="AA1277" s="263" t="s">
        <v>4120</v>
      </c>
    </row>
    <row r="1278" spans="1:27" x14ac:dyDescent="0.3">
      <c r="A1278" s="263">
        <v>525710</v>
      </c>
      <c r="B1278" s="268" t="s">
        <v>918</v>
      </c>
      <c r="C1278" s="263" t="s">
        <v>4120</v>
      </c>
      <c r="D1278" s="263" t="s">
        <v>4120</v>
      </c>
      <c r="E1278" s="263" t="s">
        <v>4120</v>
      </c>
      <c r="F1278" s="263" t="s">
        <v>4120</v>
      </c>
      <c r="G1278" s="263" t="s">
        <v>4120</v>
      </c>
      <c r="H1278" s="263" t="s">
        <v>4120</v>
      </c>
      <c r="I1278" s="263" t="s">
        <v>4120</v>
      </c>
      <c r="J1278" s="263" t="s">
        <v>4120</v>
      </c>
      <c r="K1278" s="263" t="s">
        <v>4120</v>
      </c>
      <c r="L1278" s="263" t="s">
        <v>4120</v>
      </c>
      <c r="M1278" s="263" t="s">
        <v>4120</v>
      </c>
      <c r="N1278" s="263" t="s">
        <v>4120</v>
      </c>
      <c r="O1278" s="263" t="s">
        <v>4120</v>
      </c>
      <c r="P1278" s="263" t="s">
        <v>4120</v>
      </c>
      <c r="Q1278" s="263" t="s">
        <v>4120</v>
      </c>
      <c r="R1278" s="263" t="s">
        <v>4120</v>
      </c>
      <c r="S1278" s="263" t="s">
        <v>4120</v>
      </c>
      <c r="T1278" s="263" t="s">
        <v>4120</v>
      </c>
      <c r="U1278" s="263" t="s">
        <v>4120</v>
      </c>
      <c r="V1278" s="263" t="s">
        <v>4120</v>
      </c>
      <c r="W1278" s="263" t="s">
        <v>4120</v>
      </c>
      <c r="X1278" s="263" t="s">
        <v>4120</v>
      </c>
      <c r="Y1278" s="263" t="s">
        <v>4120</v>
      </c>
      <c r="Z1278" s="263" t="s">
        <v>4120</v>
      </c>
      <c r="AA1278" s="263" t="s">
        <v>4120</v>
      </c>
    </row>
    <row r="1279" spans="1:27" x14ac:dyDescent="0.3">
      <c r="A1279" s="263">
        <v>525711</v>
      </c>
      <c r="B1279" s="268" t="s">
        <v>918</v>
      </c>
      <c r="C1279" s="263" t="s">
        <v>4120</v>
      </c>
      <c r="D1279" s="263" t="s">
        <v>4120</v>
      </c>
      <c r="E1279" s="263" t="s">
        <v>4120</v>
      </c>
      <c r="F1279" s="263" t="s">
        <v>4120</v>
      </c>
      <c r="G1279" s="263" t="s">
        <v>4120</v>
      </c>
      <c r="H1279" s="263" t="s">
        <v>4120</v>
      </c>
      <c r="I1279" s="263" t="s">
        <v>4120</v>
      </c>
      <c r="J1279" s="263" t="s">
        <v>4120</v>
      </c>
      <c r="K1279" s="263" t="s">
        <v>4120</v>
      </c>
      <c r="L1279" s="263" t="s">
        <v>4120</v>
      </c>
      <c r="M1279" s="263" t="s">
        <v>4120</v>
      </c>
      <c r="N1279" s="263" t="s">
        <v>4120</v>
      </c>
      <c r="O1279" s="263" t="s">
        <v>4120</v>
      </c>
      <c r="P1279" s="263" t="s">
        <v>4120</v>
      </c>
      <c r="Q1279" s="263" t="s">
        <v>4120</v>
      </c>
      <c r="R1279" s="263" t="s">
        <v>4120</v>
      </c>
      <c r="S1279" s="263" t="s">
        <v>4120</v>
      </c>
      <c r="T1279" s="263" t="s">
        <v>4120</v>
      </c>
      <c r="U1279" s="263" t="s">
        <v>4120</v>
      </c>
      <c r="V1279" s="263" t="s">
        <v>4120</v>
      </c>
      <c r="W1279" s="263" t="s">
        <v>4120</v>
      </c>
      <c r="X1279" s="263" t="s">
        <v>4120</v>
      </c>
      <c r="Y1279" s="263" t="s">
        <v>4120</v>
      </c>
      <c r="Z1279" s="263" t="s">
        <v>4120</v>
      </c>
      <c r="AA1279" s="263" t="s">
        <v>4120</v>
      </c>
    </row>
    <row r="1280" spans="1:27" x14ac:dyDescent="0.3">
      <c r="A1280" s="263">
        <v>525714</v>
      </c>
      <c r="B1280" s="268" t="s">
        <v>918</v>
      </c>
      <c r="C1280" s="263" t="s">
        <v>4120</v>
      </c>
      <c r="D1280" s="263" t="s">
        <v>4120</v>
      </c>
      <c r="E1280" s="263" t="s">
        <v>4120</v>
      </c>
      <c r="F1280" s="263" t="s">
        <v>4120</v>
      </c>
      <c r="G1280" s="263" t="s">
        <v>4120</v>
      </c>
      <c r="H1280" s="263" t="s">
        <v>4120</v>
      </c>
      <c r="I1280" s="263" t="s">
        <v>4120</v>
      </c>
      <c r="J1280" s="263" t="s">
        <v>4120</v>
      </c>
      <c r="K1280" s="263" t="s">
        <v>4120</v>
      </c>
      <c r="L1280" s="263" t="s">
        <v>4120</v>
      </c>
      <c r="M1280" s="263" t="s">
        <v>4120</v>
      </c>
      <c r="N1280" s="263" t="s">
        <v>4120</v>
      </c>
      <c r="O1280" s="263" t="s">
        <v>4120</v>
      </c>
      <c r="P1280" s="263" t="s">
        <v>4120</v>
      </c>
      <c r="Q1280" s="263" t="s">
        <v>4120</v>
      </c>
      <c r="R1280" s="263" t="s">
        <v>4120</v>
      </c>
      <c r="S1280" s="263" t="s">
        <v>4120</v>
      </c>
      <c r="T1280" s="263" t="s">
        <v>4120</v>
      </c>
      <c r="U1280" s="263" t="s">
        <v>4120</v>
      </c>
      <c r="V1280" s="263" t="s">
        <v>4120</v>
      </c>
      <c r="W1280" s="263" t="s">
        <v>4120</v>
      </c>
      <c r="X1280" s="263" t="s">
        <v>4120</v>
      </c>
      <c r="Y1280" s="263" t="s">
        <v>4120</v>
      </c>
      <c r="Z1280" s="263" t="s">
        <v>4120</v>
      </c>
      <c r="AA1280" s="263" t="s">
        <v>4120</v>
      </c>
    </row>
    <row r="1281" spans="1:27" x14ac:dyDescent="0.3">
      <c r="A1281" s="263">
        <v>525716</v>
      </c>
      <c r="B1281" s="268" t="s">
        <v>918</v>
      </c>
      <c r="C1281" s="263" t="s">
        <v>4120</v>
      </c>
      <c r="D1281" s="263" t="s">
        <v>4120</v>
      </c>
      <c r="E1281" s="263" t="s">
        <v>4120</v>
      </c>
      <c r="F1281" s="263" t="s">
        <v>4120</v>
      </c>
      <c r="G1281" s="263" t="s">
        <v>4120</v>
      </c>
      <c r="H1281" s="263" t="s">
        <v>4120</v>
      </c>
      <c r="I1281" s="263" t="s">
        <v>4120</v>
      </c>
      <c r="J1281" s="263" t="s">
        <v>4120</v>
      </c>
      <c r="K1281" s="263" t="s">
        <v>4120</v>
      </c>
      <c r="L1281" s="263" t="s">
        <v>4120</v>
      </c>
      <c r="M1281" s="263" t="s">
        <v>4120</v>
      </c>
      <c r="N1281" s="263" t="s">
        <v>4120</v>
      </c>
      <c r="O1281" s="263" t="s">
        <v>4120</v>
      </c>
      <c r="P1281" s="263" t="s">
        <v>4120</v>
      </c>
      <c r="Q1281" s="263" t="s">
        <v>4120</v>
      </c>
      <c r="R1281" s="263" t="s">
        <v>4120</v>
      </c>
      <c r="S1281" s="263" t="s">
        <v>4120</v>
      </c>
      <c r="T1281" s="263" t="s">
        <v>4120</v>
      </c>
      <c r="U1281" s="263" t="s">
        <v>4120</v>
      </c>
      <c r="V1281" s="263" t="s">
        <v>4120</v>
      </c>
      <c r="W1281" s="263" t="s">
        <v>4120</v>
      </c>
      <c r="X1281" s="263" t="s">
        <v>4120</v>
      </c>
      <c r="Y1281" s="263" t="s">
        <v>4120</v>
      </c>
      <c r="Z1281" s="263" t="s">
        <v>4120</v>
      </c>
      <c r="AA1281" s="263" t="s">
        <v>4120</v>
      </c>
    </row>
    <row r="1282" spans="1:27" x14ac:dyDescent="0.3">
      <c r="A1282" s="263">
        <v>525717</v>
      </c>
      <c r="B1282" s="268" t="s">
        <v>918</v>
      </c>
      <c r="C1282" s="263" t="s">
        <v>4120</v>
      </c>
      <c r="D1282" s="263" t="s">
        <v>4120</v>
      </c>
      <c r="E1282" s="263" t="s">
        <v>4120</v>
      </c>
      <c r="F1282" s="263" t="s">
        <v>4120</v>
      </c>
      <c r="G1282" s="263" t="s">
        <v>4120</v>
      </c>
      <c r="H1282" s="263" t="s">
        <v>4120</v>
      </c>
      <c r="I1282" s="263" t="s">
        <v>4120</v>
      </c>
      <c r="J1282" s="263" t="s">
        <v>4120</v>
      </c>
      <c r="K1282" s="263" t="s">
        <v>4120</v>
      </c>
      <c r="L1282" s="263" t="s">
        <v>4120</v>
      </c>
      <c r="M1282" s="263" t="s">
        <v>4120</v>
      </c>
      <c r="N1282" s="263" t="s">
        <v>4120</v>
      </c>
      <c r="O1282" s="263" t="s">
        <v>4120</v>
      </c>
      <c r="P1282" s="263" t="s">
        <v>4120</v>
      </c>
      <c r="Q1282" s="263" t="s">
        <v>4120</v>
      </c>
      <c r="R1282" s="263" t="s">
        <v>4120</v>
      </c>
      <c r="S1282" s="263" t="s">
        <v>4120</v>
      </c>
      <c r="T1282" s="263" t="s">
        <v>4120</v>
      </c>
      <c r="U1282" s="263" t="s">
        <v>4120</v>
      </c>
      <c r="V1282" s="263" t="s">
        <v>4120</v>
      </c>
      <c r="W1282" s="263" t="s">
        <v>4120</v>
      </c>
      <c r="X1282" s="263" t="s">
        <v>4120</v>
      </c>
      <c r="Y1282" s="263" t="s">
        <v>4120</v>
      </c>
      <c r="Z1282" s="263" t="s">
        <v>4120</v>
      </c>
      <c r="AA1282" s="263" t="s">
        <v>4120</v>
      </c>
    </row>
    <row r="1283" spans="1:27" x14ac:dyDescent="0.3">
      <c r="A1283" s="263">
        <v>525718</v>
      </c>
      <c r="B1283" s="268" t="s">
        <v>918</v>
      </c>
      <c r="C1283" s="263" t="s">
        <v>4120</v>
      </c>
      <c r="D1283" s="263" t="s">
        <v>4120</v>
      </c>
      <c r="E1283" s="263" t="s">
        <v>4120</v>
      </c>
      <c r="F1283" s="263" t="s">
        <v>4120</v>
      </c>
      <c r="G1283" s="263" t="s">
        <v>4120</v>
      </c>
      <c r="H1283" s="263" t="s">
        <v>4120</v>
      </c>
      <c r="I1283" s="263" t="s">
        <v>4120</v>
      </c>
      <c r="J1283" s="263" t="s">
        <v>4120</v>
      </c>
      <c r="K1283" s="263" t="s">
        <v>4120</v>
      </c>
      <c r="L1283" s="263" t="s">
        <v>4120</v>
      </c>
      <c r="M1283" s="263" t="s">
        <v>4120</v>
      </c>
      <c r="N1283" s="263" t="s">
        <v>4120</v>
      </c>
      <c r="O1283" s="263" t="s">
        <v>4120</v>
      </c>
      <c r="P1283" s="263" t="s">
        <v>4120</v>
      </c>
      <c r="Q1283" s="263" t="s">
        <v>4120</v>
      </c>
      <c r="R1283" s="263" t="s">
        <v>4120</v>
      </c>
      <c r="S1283" s="263" t="s">
        <v>4120</v>
      </c>
      <c r="T1283" s="263" t="s">
        <v>4120</v>
      </c>
      <c r="U1283" s="263" t="s">
        <v>4120</v>
      </c>
      <c r="V1283" s="263" t="s">
        <v>4120</v>
      </c>
      <c r="W1283" s="263" t="s">
        <v>4120</v>
      </c>
      <c r="X1283" s="263" t="s">
        <v>4120</v>
      </c>
      <c r="Y1283" s="263" t="s">
        <v>4120</v>
      </c>
      <c r="Z1283" s="263" t="s">
        <v>4120</v>
      </c>
      <c r="AA1283" s="263" t="s">
        <v>4120</v>
      </c>
    </row>
    <row r="1284" spans="1:27" x14ac:dyDescent="0.3">
      <c r="A1284" s="263">
        <v>525719</v>
      </c>
      <c r="B1284" s="268" t="s">
        <v>918</v>
      </c>
      <c r="C1284" s="263" t="s">
        <v>4120</v>
      </c>
      <c r="D1284" s="263" t="s">
        <v>4120</v>
      </c>
      <c r="E1284" s="263" t="s">
        <v>4120</v>
      </c>
      <c r="F1284" s="263" t="s">
        <v>4120</v>
      </c>
      <c r="G1284" s="263" t="s">
        <v>4120</v>
      </c>
      <c r="H1284" s="263" t="s">
        <v>4120</v>
      </c>
      <c r="I1284" s="263" t="s">
        <v>4120</v>
      </c>
      <c r="J1284" s="263" t="s">
        <v>4120</v>
      </c>
      <c r="K1284" s="263" t="s">
        <v>4120</v>
      </c>
      <c r="L1284" s="263" t="s">
        <v>4120</v>
      </c>
      <c r="M1284" s="263" t="s">
        <v>4120</v>
      </c>
      <c r="N1284" s="263" t="s">
        <v>4120</v>
      </c>
      <c r="O1284" s="263" t="s">
        <v>4120</v>
      </c>
      <c r="P1284" s="263" t="s">
        <v>4120</v>
      </c>
      <c r="Q1284" s="263" t="s">
        <v>4120</v>
      </c>
      <c r="R1284" s="263" t="s">
        <v>4120</v>
      </c>
      <c r="S1284" s="263" t="s">
        <v>4120</v>
      </c>
      <c r="T1284" s="263" t="s">
        <v>4120</v>
      </c>
      <c r="U1284" s="263" t="s">
        <v>4120</v>
      </c>
      <c r="V1284" s="263" t="s">
        <v>4120</v>
      </c>
      <c r="W1284" s="263" t="s">
        <v>4120</v>
      </c>
      <c r="X1284" s="263" t="s">
        <v>4120</v>
      </c>
      <c r="Y1284" s="263" t="s">
        <v>4120</v>
      </c>
      <c r="Z1284" s="263" t="s">
        <v>4120</v>
      </c>
      <c r="AA1284" s="263" t="s">
        <v>4120</v>
      </c>
    </row>
    <row r="1285" spans="1:27" x14ac:dyDescent="0.3">
      <c r="A1285" s="263">
        <v>525722</v>
      </c>
      <c r="B1285" s="268" t="s">
        <v>918</v>
      </c>
      <c r="C1285" s="263" t="s">
        <v>4120</v>
      </c>
      <c r="D1285" s="263" t="s">
        <v>4120</v>
      </c>
      <c r="E1285" s="263" t="s">
        <v>4120</v>
      </c>
      <c r="F1285" s="263" t="s">
        <v>4120</v>
      </c>
      <c r="G1285" s="263" t="s">
        <v>4120</v>
      </c>
      <c r="H1285" s="263" t="s">
        <v>4120</v>
      </c>
      <c r="I1285" s="263" t="s">
        <v>4120</v>
      </c>
      <c r="J1285" s="263" t="s">
        <v>4120</v>
      </c>
      <c r="K1285" s="263" t="s">
        <v>4120</v>
      </c>
      <c r="L1285" s="263" t="s">
        <v>4120</v>
      </c>
      <c r="M1285" s="263" t="s">
        <v>4120</v>
      </c>
      <c r="N1285" s="263" t="s">
        <v>4120</v>
      </c>
      <c r="O1285" s="263" t="s">
        <v>4120</v>
      </c>
      <c r="P1285" s="263" t="s">
        <v>4120</v>
      </c>
      <c r="Q1285" s="263" t="s">
        <v>4120</v>
      </c>
      <c r="R1285" s="263" t="s">
        <v>4120</v>
      </c>
      <c r="S1285" s="263" t="s">
        <v>4120</v>
      </c>
      <c r="T1285" s="263" t="s">
        <v>4120</v>
      </c>
      <c r="U1285" s="263" t="s">
        <v>4120</v>
      </c>
      <c r="V1285" s="263" t="s">
        <v>4120</v>
      </c>
      <c r="W1285" s="263" t="s">
        <v>4120</v>
      </c>
      <c r="X1285" s="263" t="s">
        <v>4120</v>
      </c>
      <c r="Y1285" s="263" t="s">
        <v>4120</v>
      </c>
      <c r="Z1285" s="263" t="s">
        <v>4120</v>
      </c>
      <c r="AA1285" s="263" t="s">
        <v>4120</v>
      </c>
    </row>
    <row r="1286" spans="1:27" x14ac:dyDescent="0.3">
      <c r="A1286" s="263">
        <v>525724</v>
      </c>
      <c r="B1286" s="268" t="s">
        <v>918</v>
      </c>
      <c r="C1286" s="263" t="s">
        <v>4120</v>
      </c>
      <c r="D1286" s="263" t="s">
        <v>4120</v>
      </c>
      <c r="E1286" s="263" t="s">
        <v>4120</v>
      </c>
      <c r="F1286" s="263" t="s">
        <v>4120</v>
      </c>
      <c r="G1286" s="263" t="s">
        <v>4120</v>
      </c>
      <c r="H1286" s="263" t="s">
        <v>4120</v>
      </c>
      <c r="I1286" s="263" t="s">
        <v>4120</v>
      </c>
      <c r="J1286" s="263" t="s">
        <v>4120</v>
      </c>
      <c r="K1286" s="263" t="s">
        <v>4120</v>
      </c>
      <c r="L1286" s="263" t="s">
        <v>4120</v>
      </c>
      <c r="M1286" s="263" t="s">
        <v>4120</v>
      </c>
      <c r="N1286" s="263" t="s">
        <v>4120</v>
      </c>
      <c r="O1286" s="263" t="s">
        <v>4120</v>
      </c>
      <c r="P1286" s="263" t="s">
        <v>4120</v>
      </c>
      <c r="Q1286" s="263" t="s">
        <v>4120</v>
      </c>
      <c r="R1286" s="263" t="s">
        <v>4120</v>
      </c>
      <c r="S1286" s="263" t="s">
        <v>4120</v>
      </c>
      <c r="T1286" s="263" t="s">
        <v>4120</v>
      </c>
      <c r="U1286" s="263" t="s">
        <v>4120</v>
      </c>
      <c r="V1286" s="263" t="s">
        <v>4120</v>
      </c>
      <c r="W1286" s="263" t="s">
        <v>4120</v>
      </c>
      <c r="X1286" s="263" t="s">
        <v>4120</v>
      </c>
      <c r="Y1286" s="263" t="s">
        <v>4120</v>
      </c>
      <c r="Z1286" s="263" t="s">
        <v>4120</v>
      </c>
      <c r="AA1286" s="263" t="s">
        <v>4120</v>
      </c>
    </row>
    <row r="1287" spans="1:27" x14ac:dyDescent="0.3">
      <c r="A1287" s="263">
        <v>525725</v>
      </c>
      <c r="B1287" s="268" t="s">
        <v>918</v>
      </c>
      <c r="C1287" s="263" t="s">
        <v>4120</v>
      </c>
      <c r="D1287" s="263" t="s">
        <v>4120</v>
      </c>
      <c r="E1287" s="263" t="s">
        <v>4120</v>
      </c>
      <c r="F1287" s="263" t="s">
        <v>4120</v>
      </c>
      <c r="G1287" s="263" t="s">
        <v>4120</v>
      </c>
      <c r="H1287" s="263" t="s">
        <v>4120</v>
      </c>
      <c r="I1287" s="263" t="s">
        <v>4120</v>
      </c>
      <c r="J1287" s="263" t="s">
        <v>4120</v>
      </c>
      <c r="K1287" s="263" t="s">
        <v>4120</v>
      </c>
      <c r="L1287" s="263" t="s">
        <v>4120</v>
      </c>
      <c r="M1287" s="263" t="s">
        <v>4120</v>
      </c>
      <c r="N1287" s="263" t="s">
        <v>4120</v>
      </c>
      <c r="O1287" s="263" t="s">
        <v>4120</v>
      </c>
      <c r="P1287" s="263" t="s">
        <v>4120</v>
      </c>
      <c r="Q1287" s="263" t="s">
        <v>4120</v>
      </c>
      <c r="R1287" s="263" t="s">
        <v>4120</v>
      </c>
      <c r="S1287" s="263" t="s">
        <v>4120</v>
      </c>
      <c r="T1287" s="263" t="s">
        <v>4120</v>
      </c>
      <c r="U1287" s="263" t="s">
        <v>4120</v>
      </c>
      <c r="V1287" s="263" t="s">
        <v>4120</v>
      </c>
      <c r="W1287" s="263" t="s">
        <v>4120</v>
      </c>
      <c r="X1287" s="263" t="s">
        <v>4120</v>
      </c>
      <c r="Y1287" s="263" t="s">
        <v>4120</v>
      </c>
      <c r="Z1287" s="263" t="s">
        <v>4120</v>
      </c>
      <c r="AA1287" s="263" t="s">
        <v>4120</v>
      </c>
    </row>
    <row r="1288" spans="1:27" x14ac:dyDescent="0.3">
      <c r="A1288" s="263">
        <v>525728</v>
      </c>
      <c r="B1288" s="268" t="s">
        <v>918</v>
      </c>
      <c r="C1288" s="263" t="s">
        <v>4120</v>
      </c>
      <c r="D1288" s="263" t="s">
        <v>4120</v>
      </c>
      <c r="E1288" s="263" t="s">
        <v>4120</v>
      </c>
      <c r="F1288" s="263" t="s">
        <v>4120</v>
      </c>
      <c r="G1288" s="263" t="s">
        <v>4120</v>
      </c>
      <c r="H1288" s="263" t="s">
        <v>4120</v>
      </c>
      <c r="I1288" s="263" t="s">
        <v>4120</v>
      </c>
      <c r="J1288" s="263" t="s">
        <v>4120</v>
      </c>
      <c r="K1288" s="263" t="s">
        <v>4120</v>
      </c>
      <c r="L1288" s="263" t="s">
        <v>4120</v>
      </c>
      <c r="M1288" s="263" t="s">
        <v>4120</v>
      </c>
      <c r="N1288" s="263" t="s">
        <v>4120</v>
      </c>
      <c r="O1288" s="263" t="s">
        <v>4120</v>
      </c>
      <c r="P1288" s="263" t="s">
        <v>4120</v>
      </c>
      <c r="Q1288" s="263" t="s">
        <v>4120</v>
      </c>
      <c r="R1288" s="263" t="s">
        <v>4120</v>
      </c>
      <c r="S1288" s="263" t="s">
        <v>4120</v>
      </c>
      <c r="T1288" s="263" t="s">
        <v>4120</v>
      </c>
      <c r="U1288" s="263" t="s">
        <v>4120</v>
      </c>
      <c r="V1288" s="263" t="s">
        <v>4120</v>
      </c>
      <c r="W1288" s="263" t="s">
        <v>4120</v>
      </c>
      <c r="X1288" s="263" t="s">
        <v>4120</v>
      </c>
      <c r="Y1288" s="263" t="s">
        <v>4120</v>
      </c>
      <c r="Z1288" s="263" t="s">
        <v>4120</v>
      </c>
      <c r="AA1288" s="263" t="s">
        <v>4120</v>
      </c>
    </row>
    <row r="1289" spans="1:27" x14ac:dyDescent="0.3">
      <c r="A1289" s="263">
        <v>525731</v>
      </c>
      <c r="B1289" s="268" t="s">
        <v>918</v>
      </c>
      <c r="C1289" s="263" t="s">
        <v>4120</v>
      </c>
      <c r="D1289" s="263" t="s">
        <v>4120</v>
      </c>
      <c r="E1289" s="263" t="s">
        <v>4120</v>
      </c>
      <c r="F1289" s="263" t="s">
        <v>4120</v>
      </c>
      <c r="G1289" s="263" t="s">
        <v>4120</v>
      </c>
      <c r="H1289" s="263" t="s">
        <v>4120</v>
      </c>
      <c r="I1289" s="263" t="s">
        <v>4120</v>
      </c>
      <c r="J1289" s="263" t="s">
        <v>4120</v>
      </c>
      <c r="K1289" s="263" t="s">
        <v>4120</v>
      </c>
      <c r="L1289" s="263" t="s">
        <v>4120</v>
      </c>
      <c r="M1289" s="263" t="s">
        <v>4120</v>
      </c>
      <c r="N1289" s="263" t="s">
        <v>4120</v>
      </c>
      <c r="O1289" s="263" t="s">
        <v>4120</v>
      </c>
      <c r="P1289" s="263" t="s">
        <v>4120</v>
      </c>
      <c r="Q1289" s="263" t="s">
        <v>4120</v>
      </c>
      <c r="R1289" s="263" t="s">
        <v>4120</v>
      </c>
      <c r="S1289" s="263" t="s">
        <v>4120</v>
      </c>
      <c r="T1289" s="263" t="s">
        <v>4120</v>
      </c>
      <c r="U1289" s="263" t="s">
        <v>4120</v>
      </c>
      <c r="V1289" s="263" t="s">
        <v>4120</v>
      </c>
      <c r="W1289" s="263" t="s">
        <v>4120</v>
      </c>
      <c r="X1289" s="263" t="s">
        <v>4120</v>
      </c>
      <c r="Y1289" s="263" t="s">
        <v>4120</v>
      </c>
      <c r="Z1289" s="263" t="s">
        <v>4120</v>
      </c>
      <c r="AA1289" s="263" t="s">
        <v>4120</v>
      </c>
    </row>
    <row r="1290" spans="1:27" x14ac:dyDescent="0.3">
      <c r="A1290" s="263">
        <v>525733</v>
      </c>
      <c r="B1290" s="268" t="s">
        <v>918</v>
      </c>
      <c r="C1290" s="263" t="s">
        <v>4120</v>
      </c>
      <c r="D1290" s="263" t="s">
        <v>4120</v>
      </c>
      <c r="E1290" s="263" t="s">
        <v>4120</v>
      </c>
      <c r="F1290" s="263" t="s">
        <v>4120</v>
      </c>
      <c r="G1290" s="263" t="s">
        <v>4120</v>
      </c>
      <c r="H1290" s="263" t="s">
        <v>4120</v>
      </c>
      <c r="I1290" s="263" t="s">
        <v>4120</v>
      </c>
      <c r="J1290" s="263" t="s">
        <v>4120</v>
      </c>
      <c r="K1290" s="263" t="s">
        <v>4120</v>
      </c>
      <c r="L1290" s="263" t="s">
        <v>4120</v>
      </c>
      <c r="M1290" s="263" t="s">
        <v>4120</v>
      </c>
      <c r="N1290" s="263" t="s">
        <v>4120</v>
      </c>
      <c r="O1290" s="263" t="s">
        <v>4120</v>
      </c>
      <c r="P1290" s="263" t="s">
        <v>4120</v>
      </c>
      <c r="Q1290" s="263" t="s">
        <v>4120</v>
      </c>
      <c r="R1290" s="263" t="s">
        <v>4120</v>
      </c>
      <c r="S1290" s="263" t="s">
        <v>4120</v>
      </c>
      <c r="T1290" s="263" t="s">
        <v>4120</v>
      </c>
      <c r="U1290" s="263" t="s">
        <v>4120</v>
      </c>
      <c r="V1290" s="263" t="s">
        <v>4120</v>
      </c>
      <c r="W1290" s="263" t="s">
        <v>4120</v>
      </c>
      <c r="X1290" s="263" t="s">
        <v>4120</v>
      </c>
      <c r="Y1290" s="263" t="s">
        <v>4120</v>
      </c>
      <c r="Z1290" s="263" t="s">
        <v>4120</v>
      </c>
      <c r="AA1290" s="263" t="s">
        <v>4120</v>
      </c>
    </row>
    <row r="1291" spans="1:27" x14ac:dyDescent="0.3">
      <c r="A1291" s="263">
        <v>525735</v>
      </c>
      <c r="B1291" s="268" t="s">
        <v>918</v>
      </c>
      <c r="C1291" s="263" t="s">
        <v>4120</v>
      </c>
      <c r="D1291" s="263" t="s">
        <v>4120</v>
      </c>
      <c r="E1291" s="263" t="s">
        <v>4120</v>
      </c>
      <c r="F1291" s="263" t="s">
        <v>4120</v>
      </c>
      <c r="G1291" s="263" t="s">
        <v>4120</v>
      </c>
      <c r="H1291" s="263" t="s">
        <v>4120</v>
      </c>
      <c r="I1291" s="263" t="s">
        <v>4120</v>
      </c>
      <c r="J1291" s="263" t="s">
        <v>4120</v>
      </c>
      <c r="K1291" s="263" t="s">
        <v>4120</v>
      </c>
      <c r="L1291" s="263" t="s">
        <v>4120</v>
      </c>
      <c r="M1291" s="263" t="s">
        <v>4120</v>
      </c>
      <c r="N1291" s="263" t="s">
        <v>4120</v>
      </c>
      <c r="O1291" s="263" t="s">
        <v>4120</v>
      </c>
      <c r="P1291" s="263" t="s">
        <v>4120</v>
      </c>
      <c r="Q1291" s="263" t="s">
        <v>4120</v>
      </c>
      <c r="R1291" s="263" t="s">
        <v>4120</v>
      </c>
      <c r="S1291" s="263" t="s">
        <v>4120</v>
      </c>
      <c r="T1291" s="263" t="s">
        <v>4120</v>
      </c>
      <c r="U1291" s="263" t="s">
        <v>4120</v>
      </c>
      <c r="V1291" s="263" t="s">
        <v>4120</v>
      </c>
      <c r="W1291" s="263" t="s">
        <v>4120</v>
      </c>
      <c r="X1291" s="263" t="s">
        <v>4120</v>
      </c>
      <c r="Y1291" s="263" t="s">
        <v>4120</v>
      </c>
      <c r="Z1291" s="263" t="s">
        <v>4120</v>
      </c>
      <c r="AA1291" s="263" t="s">
        <v>4120</v>
      </c>
    </row>
    <row r="1292" spans="1:27" x14ac:dyDescent="0.3">
      <c r="A1292" s="263">
        <v>525736</v>
      </c>
      <c r="B1292" s="268" t="s">
        <v>918</v>
      </c>
      <c r="C1292" s="263" t="s">
        <v>4120</v>
      </c>
      <c r="D1292" s="263" t="s">
        <v>4120</v>
      </c>
      <c r="E1292" s="263" t="s">
        <v>4120</v>
      </c>
      <c r="F1292" s="263" t="s">
        <v>4120</v>
      </c>
      <c r="G1292" s="263" t="s">
        <v>4120</v>
      </c>
      <c r="H1292" s="263" t="s">
        <v>4120</v>
      </c>
      <c r="I1292" s="263" t="s">
        <v>4120</v>
      </c>
      <c r="J1292" s="263" t="s">
        <v>4120</v>
      </c>
      <c r="K1292" s="263" t="s">
        <v>4120</v>
      </c>
      <c r="L1292" s="263" t="s">
        <v>4120</v>
      </c>
      <c r="M1292" s="263" t="s">
        <v>4120</v>
      </c>
      <c r="N1292" s="263" t="s">
        <v>4120</v>
      </c>
      <c r="O1292" s="263" t="s">
        <v>4120</v>
      </c>
      <c r="P1292" s="263" t="s">
        <v>4120</v>
      </c>
      <c r="Q1292" s="263" t="s">
        <v>4120</v>
      </c>
      <c r="R1292" s="263" t="s">
        <v>4120</v>
      </c>
      <c r="S1292" s="263" t="s">
        <v>4120</v>
      </c>
      <c r="T1292" s="263" t="s">
        <v>4120</v>
      </c>
      <c r="U1292" s="263" t="s">
        <v>4120</v>
      </c>
      <c r="V1292" s="263" t="s">
        <v>4120</v>
      </c>
      <c r="W1292" s="263" t="s">
        <v>4120</v>
      </c>
      <c r="X1292" s="263" t="s">
        <v>4120</v>
      </c>
      <c r="Y1292" s="263" t="s">
        <v>4120</v>
      </c>
      <c r="Z1292" s="263" t="s">
        <v>4120</v>
      </c>
      <c r="AA1292" s="263" t="s">
        <v>4120</v>
      </c>
    </row>
    <row r="1293" spans="1:27" x14ac:dyDescent="0.3">
      <c r="A1293" s="263">
        <v>525737</v>
      </c>
      <c r="B1293" s="268" t="s">
        <v>918</v>
      </c>
      <c r="C1293" s="263" t="s">
        <v>4120</v>
      </c>
      <c r="D1293" s="263" t="s">
        <v>4120</v>
      </c>
      <c r="E1293" s="263" t="s">
        <v>4120</v>
      </c>
      <c r="F1293" s="263" t="s">
        <v>4120</v>
      </c>
      <c r="G1293" s="263" t="s">
        <v>4120</v>
      </c>
      <c r="H1293" s="263" t="s">
        <v>4120</v>
      </c>
      <c r="I1293" s="263" t="s">
        <v>4120</v>
      </c>
      <c r="J1293" s="263" t="s">
        <v>4120</v>
      </c>
      <c r="K1293" s="263" t="s">
        <v>4120</v>
      </c>
      <c r="L1293" s="263" t="s">
        <v>4120</v>
      </c>
      <c r="M1293" s="263" t="s">
        <v>4120</v>
      </c>
      <c r="N1293" s="263" t="s">
        <v>4120</v>
      </c>
      <c r="O1293" s="263" t="s">
        <v>4120</v>
      </c>
      <c r="P1293" s="263" t="s">
        <v>4120</v>
      </c>
      <c r="Q1293" s="263" t="s">
        <v>4120</v>
      </c>
      <c r="R1293" s="263" t="s">
        <v>4120</v>
      </c>
      <c r="S1293" s="263" t="s">
        <v>4120</v>
      </c>
      <c r="T1293" s="263" t="s">
        <v>4120</v>
      </c>
      <c r="U1293" s="263" t="s">
        <v>4120</v>
      </c>
      <c r="V1293" s="263" t="s">
        <v>4120</v>
      </c>
      <c r="W1293" s="263" t="s">
        <v>4120</v>
      </c>
      <c r="X1293" s="263" t="s">
        <v>4120</v>
      </c>
      <c r="Y1293" s="263" t="s">
        <v>4120</v>
      </c>
      <c r="Z1293" s="263" t="s">
        <v>4120</v>
      </c>
      <c r="AA1293" s="263" t="s">
        <v>4120</v>
      </c>
    </row>
    <row r="1294" spans="1:27" x14ac:dyDescent="0.3">
      <c r="A1294" s="263">
        <v>525738</v>
      </c>
      <c r="B1294" s="268" t="s">
        <v>918</v>
      </c>
      <c r="C1294" s="263" t="s">
        <v>4120</v>
      </c>
      <c r="D1294" s="263" t="s">
        <v>4120</v>
      </c>
      <c r="E1294" s="263" t="s">
        <v>4120</v>
      </c>
      <c r="F1294" s="263" t="s">
        <v>4120</v>
      </c>
      <c r="G1294" s="263" t="s">
        <v>4120</v>
      </c>
      <c r="H1294" s="263" t="s">
        <v>4120</v>
      </c>
      <c r="I1294" s="263" t="s">
        <v>4120</v>
      </c>
      <c r="J1294" s="263" t="s">
        <v>4120</v>
      </c>
      <c r="K1294" s="263" t="s">
        <v>4120</v>
      </c>
      <c r="L1294" s="263" t="s">
        <v>4120</v>
      </c>
      <c r="M1294" s="263" t="s">
        <v>4120</v>
      </c>
      <c r="N1294" s="263" t="s">
        <v>4120</v>
      </c>
      <c r="O1294" s="263" t="s">
        <v>4120</v>
      </c>
      <c r="P1294" s="263" t="s">
        <v>4120</v>
      </c>
      <c r="Q1294" s="263" t="s">
        <v>4120</v>
      </c>
      <c r="R1294" s="263" t="s">
        <v>4120</v>
      </c>
      <c r="S1294" s="263" t="s">
        <v>4120</v>
      </c>
      <c r="T1294" s="263" t="s">
        <v>4120</v>
      </c>
      <c r="U1294" s="263" t="s">
        <v>4120</v>
      </c>
      <c r="V1294" s="263" t="s">
        <v>4120</v>
      </c>
      <c r="W1294" s="263" t="s">
        <v>4120</v>
      </c>
      <c r="X1294" s="263" t="s">
        <v>4120</v>
      </c>
      <c r="Y1294" s="263" t="s">
        <v>4120</v>
      </c>
      <c r="Z1294" s="263" t="s">
        <v>4120</v>
      </c>
      <c r="AA1294" s="263" t="s">
        <v>4120</v>
      </c>
    </row>
    <row r="1295" spans="1:27" x14ac:dyDescent="0.3">
      <c r="A1295" s="263">
        <v>525742</v>
      </c>
      <c r="B1295" s="268" t="s">
        <v>918</v>
      </c>
      <c r="C1295" s="263" t="s">
        <v>4120</v>
      </c>
      <c r="D1295" s="263" t="s">
        <v>4120</v>
      </c>
      <c r="E1295" s="263" t="s">
        <v>4120</v>
      </c>
      <c r="F1295" s="263" t="s">
        <v>4120</v>
      </c>
      <c r="G1295" s="263" t="s">
        <v>4120</v>
      </c>
      <c r="H1295" s="263" t="s">
        <v>4120</v>
      </c>
      <c r="I1295" s="263" t="s">
        <v>4120</v>
      </c>
      <c r="J1295" s="263" t="s">
        <v>4120</v>
      </c>
      <c r="K1295" s="263" t="s">
        <v>4120</v>
      </c>
      <c r="L1295" s="263" t="s">
        <v>4120</v>
      </c>
      <c r="M1295" s="263" t="s">
        <v>4120</v>
      </c>
      <c r="N1295" s="263" t="s">
        <v>4120</v>
      </c>
      <c r="O1295" s="263" t="s">
        <v>4120</v>
      </c>
      <c r="P1295" s="263" t="s">
        <v>4120</v>
      </c>
      <c r="Q1295" s="263" t="s">
        <v>4120</v>
      </c>
      <c r="R1295" s="263" t="s">
        <v>4120</v>
      </c>
      <c r="S1295" s="263" t="s">
        <v>4120</v>
      </c>
      <c r="T1295" s="263" t="s">
        <v>4120</v>
      </c>
      <c r="U1295" s="263" t="s">
        <v>4120</v>
      </c>
      <c r="V1295" s="263" t="s">
        <v>4120</v>
      </c>
      <c r="W1295" s="263" t="s">
        <v>4120</v>
      </c>
      <c r="X1295" s="263" t="s">
        <v>4120</v>
      </c>
      <c r="Y1295" s="263" t="s">
        <v>4120</v>
      </c>
      <c r="Z1295" s="263" t="s">
        <v>4120</v>
      </c>
      <c r="AA1295" s="263" t="s">
        <v>4120</v>
      </c>
    </row>
    <row r="1296" spans="1:27" x14ac:dyDescent="0.3">
      <c r="A1296" s="263">
        <v>525743</v>
      </c>
      <c r="B1296" s="268" t="s">
        <v>918</v>
      </c>
      <c r="C1296" s="263" t="s">
        <v>4120</v>
      </c>
      <c r="D1296" s="263" t="s">
        <v>4120</v>
      </c>
      <c r="E1296" s="263" t="s">
        <v>4120</v>
      </c>
      <c r="F1296" s="263" t="s">
        <v>4120</v>
      </c>
      <c r="G1296" s="263" t="s">
        <v>4120</v>
      </c>
      <c r="H1296" s="263" t="s">
        <v>4120</v>
      </c>
      <c r="I1296" s="263" t="s">
        <v>4120</v>
      </c>
      <c r="J1296" s="263" t="s">
        <v>4120</v>
      </c>
      <c r="K1296" s="263" t="s">
        <v>4120</v>
      </c>
      <c r="L1296" s="263" t="s">
        <v>4120</v>
      </c>
      <c r="M1296" s="263" t="s">
        <v>4120</v>
      </c>
      <c r="N1296" s="263" t="s">
        <v>4120</v>
      </c>
      <c r="O1296" s="263" t="s">
        <v>4120</v>
      </c>
      <c r="P1296" s="263" t="s">
        <v>4120</v>
      </c>
      <c r="Q1296" s="263" t="s">
        <v>4120</v>
      </c>
      <c r="R1296" s="263" t="s">
        <v>4120</v>
      </c>
      <c r="S1296" s="263" t="s">
        <v>4120</v>
      </c>
      <c r="T1296" s="263" t="s">
        <v>4120</v>
      </c>
      <c r="U1296" s="263" t="s">
        <v>4120</v>
      </c>
      <c r="V1296" s="263" t="s">
        <v>4120</v>
      </c>
      <c r="W1296" s="263" t="s">
        <v>4120</v>
      </c>
      <c r="X1296" s="263" t="s">
        <v>4120</v>
      </c>
      <c r="Y1296" s="263" t="s">
        <v>4120</v>
      </c>
      <c r="Z1296" s="263" t="s">
        <v>4120</v>
      </c>
      <c r="AA1296" s="263" t="s">
        <v>4120</v>
      </c>
    </row>
    <row r="1297" spans="1:27" x14ac:dyDescent="0.3">
      <c r="A1297" s="263">
        <v>525744</v>
      </c>
      <c r="B1297" s="268" t="s">
        <v>918</v>
      </c>
      <c r="C1297" s="263" t="s">
        <v>4120</v>
      </c>
      <c r="D1297" s="263" t="s">
        <v>4120</v>
      </c>
      <c r="E1297" s="263" t="s">
        <v>4120</v>
      </c>
      <c r="F1297" s="263" t="s">
        <v>4120</v>
      </c>
      <c r="G1297" s="263" t="s">
        <v>4120</v>
      </c>
      <c r="H1297" s="263" t="s">
        <v>4120</v>
      </c>
      <c r="I1297" s="263" t="s">
        <v>4120</v>
      </c>
      <c r="J1297" s="263" t="s">
        <v>4120</v>
      </c>
      <c r="K1297" s="263" t="s">
        <v>4120</v>
      </c>
      <c r="L1297" s="263" t="s">
        <v>4120</v>
      </c>
      <c r="M1297" s="263" t="s">
        <v>4120</v>
      </c>
      <c r="N1297" s="263" t="s">
        <v>4120</v>
      </c>
      <c r="O1297" s="263" t="s">
        <v>4120</v>
      </c>
      <c r="P1297" s="263" t="s">
        <v>4120</v>
      </c>
      <c r="Q1297" s="263" t="s">
        <v>4120</v>
      </c>
      <c r="R1297" s="263" t="s">
        <v>4120</v>
      </c>
      <c r="S1297" s="263" t="s">
        <v>4120</v>
      </c>
      <c r="T1297" s="263" t="s">
        <v>4120</v>
      </c>
      <c r="U1297" s="263" t="s">
        <v>4120</v>
      </c>
      <c r="V1297" s="263" t="s">
        <v>4120</v>
      </c>
      <c r="W1297" s="263" t="s">
        <v>4120</v>
      </c>
      <c r="X1297" s="263" t="s">
        <v>4120</v>
      </c>
      <c r="Y1297" s="263" t="s">
        <v>4120</v>
      </c>
      <c r="Z1297" s="263" t="s">
        <v>4120</v>
      </c>
      <c r="AA1297" s="263" t="s">
        <v>4120</v>
      </c>
    </row>
    <row r="1298" spans="1:27" x14ac:dyDescent="0.3">
      <c r="A1298" s="263">
        <v>525746</v>
      </c>
      <c r="B1298" s="268" t="s">
        <v>918</v>
      </c>
      <c r="C1298" s="263" t="s">
        <v>4120</v>
      </c>
      <c r="D1298" s="263" t="s">
        <v>4120</v>
      </c>
      <c r="E1298" s="263" t="s">
        <v>4120</v>
      </c>
      <c r="F1298" s="263" t="s">
        <v>4120</v>
      </c>
      <c r="G1298" s="263" t="s">
        <v>4120</v>
      </c>
      <c r="H1298" s="263" t="s">
        <v>4120</v>
      </c>
      <c r="I1298" s="263" t="s">
        <v>4120</v>
      </c>
      <c r="J1298" s="263" t="s">
        <v>4120</v>
      </c>
      <c r="K1298" s="263" t="s">
        <v>4120</v>
      </c>
      <c r="L1298" s="263" t="s">
        <v>4120</v>
      </c>
      <c r="M1298" s="263" t="s">
        <v>4120</v>
      </c>
      <c r="N1298" s="263" t="s">
        <v>4120</v>
      </c>
      <c r="O1298" s="263" t="s">
        <v>4120</v>
      </c>
      <c r="P1298" s="263" t="s">
        <v>4120</v>
      </c>
      <c r="Q1298" s="263" t="s">
        <v>4120</v>
      </c>
      <c r="R1298" s="263" t="s">
        <v>4120</v>
      </c>
      <c r="S1298" s="263" t="s">
        <v>4120</v>
      </c>
      <c r="T1298" s="263" t="s">
        <v>4120</v>
      </c>
      <c r="U1298" s="263" t="s">
        <v>4120</v>
      </c>
      <c r="V1298" s="263" t="s">
        <v>4120</v>
      </c>
      <c r="W1298" s="263" t="s">
        <v>4120</v>
      </c>
      <c r="X1298" s="263" t="s">
        <v>4120</v>
      </c>
      <c r="Y1298" s="263" t="s">
        <v>4120</v>
      </c>
      <c r="Z1298" s="263" t="s">
        <v>4120</v>
      </c>
      <c r="AA1298" s="263" t="s">
        <v>4120</v>
      </c>
    </row>
    <row r="1299" spans="1:27" x14ac:dyDescent="0.3">
      <c r="A1299" s="263">
        <v>525749</v>
      </c>
      <c r="B1299" s="268" t="s">
        <v>918</v>
      </c>
      <c r="C1299" s="263" t="s">
        <v>4120</v>
      </c>
      <c r="D1299" s="263" t="s">
        <v>4120</v>
      </c>
      <c r="E1299" s="263" t="s">
        <v>4120</v>
      </c>
      <c r="F1299" s="263" t="s">
        <v>4120</v>
      </c>
      <c r="G1299" s="263" t="s">
        <v>4120</v>
      </c>
      <c r="H1299" s="263" t="s">
        <v>4120</v>
      </c>
      <c r="I1299" s="263" t="s">
        <v>4120</v>
      </c>
      <c r="J1299" s="263" t="s">
        <v>4120</v>
      </c>
      <c r="K1299" s="263" t="s">
        <v>4120</v>
      </c>
      <c r="L1299" s="263" t="s">
        <v>4120</v>
      </c>
      <c r="M1299" s="263" t="s">
        <v>4120</v>
      </c>
      <c r="N1299" s="263" t="s">
        <v>4120</v>
      </c>
      <c r="O1299" s="263" t="s">
        <v>4120</v>
      </c>
      <c r="P1299" s="263" t="s">
        <v>4120</v>
      </c>
      <c r="Q1299" s="263" t="s">
        <v>4120</v>
      </c>
      <c r="R1299" s="263" t="s">
        <v>4120</v>
      </c>
      <c r="S1299" s="263" t="s">
        <v>4120</v>
      </c>
      <c r="T1299" s="263" t="s">
        <v>4120</v>
      </c>
      <c r="U1299" s="263" t="s">
        <v>4120</v>
      </c>
      <c r="V1299" s="263" t="s">
        <v>4120</v>
      </c>
      <c r="W1299" s="263" t="s">
        <v>4120</v>
      </c>
      <c r="X1299" s="263" t="s">
        <v>4120</v>
      </c>
      <c r="Y1299" s="263" t="s">
        <v>4120</v>
      </c>
      <c r="Z1299" s="263" t="s">
        <v>4120</v>
      </c>
      <c r="AA1299" s="263" t="s">
        <v>4120</v>
      </c>
    </row>
    <row r="1300" spans="1:27" x14ac:dyDescent="0.3">
      <c r="A1300" s="263">
        <v>525750</v>
      </c>
      <c r="B1300" s="268" t="s">
        <v>918</v>
      </c>
      <c r="C1300" s="263" t="s">
        <v>4120</v>
      </c>
      <c r="D1300" s="263" t="s">
        <v>4120</v>
      </c>
      <c r="E1300" s="263" t="s">
        <v>4120</v>
      </c>
      <c r="F1300" s="263" t="s">
        <v>4120</v>
      </c>
      <c r="G1300" s="263" t="s">
        <v>4120</v>
      </c>
      <c r="H1300" s="263" t="s">
        <v>4120</v>
      </c>
      <c r="I1300" s="263" t="s">
        <v>4120</v>
      </c>
      <c r="J1300" s="263" t="s">
        <v>4120</v>
      </c>
      <c r="K1300" s="263" t="s">
        <v>4120</v>
      </c>
      <c r="L1300" s="263" t="s">
        <v>4120</v>
      </c>
      <c r="M1300" s="263" t="s">
        <v>4120</v>
      </c>
      <c r="N1300" s="263" t="s">
        <v>4120</v>
      </c>
      <c r="O1300" s="263" t="s">
        <v>4120</v>
      </c>
      <c r="P1300" s="263" t="s">
        <v>4120</v>
      </c>
      <c r="Q1300" s="263" t="s">
        <v>4120</v>
      </c>
      <c r="R1300" s="263" t="s">
        <v>4120</v>
      </c>
      <c r="S1300" s="263" t="s">
        <v>4120</v>
      </c>
      <c r="T1300" s="263" t="s">
        <v>4120</v>
      </c>
      <c r="U1300" s="263" t="s">
        <v>4120</v>
      </c>
      <c r="V1300" s="263" t="s">
        <v>4120</v>
      </c>
      <c r="W1300" s="263" t="s">
        <v>4120</v>
      </c>
      <c r="X1300" s="263" t="s">
        <v>4120</v>
      </c>
      <c r="Y1300" s="263" t="s">
        <v>4120</v>
      </c>
      <c r="Z1300" s="263" t="s">
        <v>4120</v>
      </c>
      <c r="AA1300" s="263" t="s">
        <v>4120</v>
      </c>
    </row>
    <row r="1301" spans="1:27" x14ac:dyDescent="0.3">
      <c r="A1301" s="263">
        <v>525751</v>
      </c>
      <c r="B1301" s="268" t="s">
        <v>918</v>
      </c>
      <c r="C1301" s="263" t="s">
        <v>4120</v>
      </c>
      <c r="D1301" s="263" t="s">
        <v>4120</v>
      </c>
      <c r="E1301" s="263" t="s">
        <v>4120</v>
      </c>
      <c r="F1301" s="263" t="s">
        <v>4120</v>
      </c>
      <c r="G1301" s="263" t="s">
        <v>4120</v>
      </c>
      <c r="H1301" s="263" t="s">
        <v>4120</v>
      </c>
      <c r="I1301" s="263" t="s">
        <v>4120</v>
      </c>
      <c r="J1301" s="263" t="s">
        <v>4120</v>
      </c>
      <c r="K1301" s="263" t="s">
        <v>4120</v>
      </c>
      <c r="L1301" s="263" t="s">
        <v>4120</v>
      </c>
      <c r="M1301" s="263" t="s">
        <v>4120</v>
      </c>
      <c r="N1301" s="263" t="s">
        <v>4120</v>
      </c>
      <c r="O1301" s="263" t="s">
        <v>4120</v>
      </c>
      <c r="P1301" s="263" t="s">
        <v>4120</v>
      </c>
      <c r="Q1301" s="263" t="s">
        <v>4120</v>
      </c>
      <c r="R1301" s="263" t="s">
        <v>4120</v>
      </c>
      <c r="S1301" s="263" t="s">
        <v>4120</v>
      </c>
      <c r="T1301" s="263" t="s">
        <v>4120</v>
      </c>
      <c r="U1301" s="263" t="s">
        <v>4120</v>
      </c>
      <c r="V1301" s="263" t="s">
        <v>4120</v>
      </c>
      <c r="W1301" s="263" t="s">
        <v>4120</v>
      </c>
      <c r="X1301" s="263" t="s">
        <v>4120</v>
      </c>
      <c r="Y1301" s="263" t="s">
        <v>4120</v>
      </c>
      <c r="Z1301" s="263" t="s">
        <v>4120</v>
      </c>
      <c r="AA1301" s="263" t="s">
        <v>4120</v>
      </c>
    </row>
    <row r="1302" spans="1:27" x14ac:dyDescent="0.3">
      <c r="A1302" s="263">
        <v>525752</v>
      </c>
      <c r="B1302" s="268" t="s">
        <v>918</v>
      </c>
      <c r="C1302" s="263" t="s">
        <v>4120</v>
      </c>
      <c r="D1302" s="263" t="s">
        <v>4120</v>
      </c>
      <c r="E1302" s="263" t="s">
        <v>4120</v>
      </c>
      <c r="F1302" s="263" t="s">
        <v>4120</v>
      </c>
      <c r="G1302" s="263" t="s">
        <v>4120</v>
      </c>
      <c r="H1302" s="263" t="s">
        <v>4120</v>
      </c>
      <c r="I1302" s="263" t="s">
        <v>4120</v>
      </c>
      <c r="J1302" s="263" t="s">
        <v>4120</v>
      </c>
      <c r="K1302" s="263" t="s">
        <v>4120</v>
      </c>
      <c r="L1302" s="263" t="s">
        <v>4120</v>
      </c>
      <c r="M1302" s="263" t="s">
        <v>4120</v>
      </c>
      <c r="N1302" s="263" t="s">
        <v>4120</v>
      </c>
      <c r="O1302" s="263" t="s">
        <v>4120</v>
      </c>
      <c r="P1302" s="263" t="s">
        <v>4120</v>
      </c>
      <c r="Q1302" s="263" t="s">
        <v>4120</v>
      </c>
      <c r="R1302" s="263" t="s">
        <v>4120</v>
      </c>
      <c r="S1302" s="263" t="s">
        <v>4120</v>
      </c>
      <c r="T1302" s="263" t="s">
        <v>4120</v>
      </c>
      <c r="U1302" s="263" t="s">
        <v>4120</v>
      </c>
      <c r="V1302" s="263" t="s">
        <v>4120</v>
      </c>
      <c r="W1302" s="263" t="s">
        <v>4120</v>
      </c>
      <c r="X1302" s="263" t="s">
        <v>4120</v>
      </c>
      <c r="Y1302" s="263" t="s">
        <v>4120</v>
      </c>
      <c r="Z1302" s="263" t="s">
        <v>4120</v>
      </c>
      <c r="AA1302" s="263" t="s">
        <v>4120</v>
      </c>
    </row>
    <row r="1303" spans="1:27" x14ac:dyDescent="0.3">
      <c r="A1303" s="263">
        <v>525754</v>
      </c>
      <c r="B1303" s="268" t="s">
        <v>918</v>
      </c>
      <c r="C1303" s="263" t="s">
        <v>4120</v>
      </c>
      <c r="D1303" s="263" t="s">
        <v>4120</v>
      </c>
      <c r="E1303" s="263" t="s">
        <v>4120</v>
      </c>
      <c r="F1303" s="263" t="s">
        <v>4120</v>
      </c>
      <c r="G1303" s="263" t="s">
        <v>4120</v>
      </c>
      <c r="H1303" s="263" t="s">
        <v>4120</v>
      </c>
      <c r="I1303" s="263" t="s">
        <v>4120</v>
      </c>
      <c r="J1303" s="263" t="s">
        <v>4120</v>
      </c>
      <c r="K1303" s="263" t="s">
        <v>4120</v>
      </c>
      <c r="L1303" s="263" t="s">
        <v>4120</v>
      </c>
      <c r="M1303" s="263" t="s">
        <v>4120</v>
      </c>
      <c r="N1303" s="263" t="s">
        <v>4120</v>
      </c>
      <c r="O1303" s="263" t="s">
        <v>4120</v>
      </c>
      <c r="P1303" s="263" t="s">
        <v>4120</v>
      </c>
      <c r="Q1303" s="263" t="s">
        <v>4120</v>
      </c>
      <c r="R1303" s="263" t="s">
        <v>4120</v>
      </c>
      <c r="S1303" s="263" t="s">
        <v>4120</v>
      </c>
      <c r="T1303" s="263" t="s">
        <v>4120</v>
      </c>
      <c r="U1303" s="263" t="s">
        <v>4120</v>
      </c>
      <c r="V1303" s="263" t="s">
        <v>4120</v>
      </c>
      <c r="W1303" s="263" t="s">
        <v>4120</v>
      </c>
      <c r="X1303" s="263" t="s">
        <v>4120</v>
      </c>
      <c r="Y1303" s="263" t="s">
        <v>4120</v>
      </c>
      <c r="Z1303" s="263" t="s">
        <v>4120</v>
      </c>
      <c r="AA1303" s="263" t="s">
        <v>4120</v>
      </c>
    </row>
    <row r="1304" spans="1:27" x14ac:dyDescent="0.3">
      <c r="A1304" s="263">
        <v>525755</v>
      </c>
      <c r="B1304" s="268" t="s">
        <v>918</v>
      </c>
      <c r="C1304" s="263" t="s">
        <v>4120</v>
      </c>
      <c r="D1304" s="263" t="s">
        <v>4120</v>
      </c>
      <c r="E1304" s="263" t="s">
        <v>4120</v>
      </c>
      <c r="F1304" s="263" t="s">
        <v>4120</v>
      </c>
      <c r="G1304" s="263" t="s">
        <v>4120</v>
      </c>
      <c r="H1304" s="263" t="s">
        <v>4120</v>
      </c>
      <c r="I1304" s="263" t="s">
        <v>4120</v>
      </c>
      <c r="J1304" s="263" t="s">
        <v>4120</v>
      </c>
      <c r="K1304" s="263" t="s">
        <v>4120</v>
      </c>
      <c r="L1304" s="263" t="s">
        <v>4120</v>
      </c>
      <c r="M1304" s="263" t="s">
        <v>4120</v>
      </c>
      <c r="N1304" s="263" t="s">
        <v>4120</v>
      </c>
      <c r="O1304" s="263" t="s">
        <v>4120</v>
      </c>
      <c r="P1304" s="263" t="s">
        <v>4120</v>
      </c>
      <c r="Q1304" s="263" t="s">
        <v>4120</v>
      </c>
      <c r="R1304" s="263" t="s">
        <v>4120</v>
      </c>
      <c r="S1304" s="263" t="s">
        <v>4120</v>
      </c>
      <c r="T1304" s="263" t="s">
        <v>4120</v>
      </c>
      <c r="U1304" s="263" t="s">
        <v>4120</v>
      </c>
      <c r="V1304" s="263" t="s">
        <v>4120</v>
      </c>
      <c r="W1304" s="263" t="s">
        <v>4120</v>
      </c>
      <c r="X1304" s="263" t="s">
        <v>4120</v>
      </c>
      <c r="Y1304" s="263" t="s">
        <v>4120</v>
      </c>
      <c r="Z1304" s="263" t="s">
        <v>4120</v>
      </c>
      <c r="AA1304" s="263" t="s">
        <v>4120</v>
      </c>
    </row>
    <row r="1305" spans="1:27" x14ac:dyDescent="0.3">
      <c r="A1305" s="263">
        <v>525756</v>
      </c>
      <c r="B1305" s="268" t="s">
        <v>918</v>
      </c>
      <c r="C1305" s="263" t="s">
        <v>4120</v>
      </c>
      <c r="D1305" s="263" t="s">
        <v>4120</v>
      </c>
      <c r="E1305" s="263" t="s">
        <v>4120</v>
      </c>
      <c r="F1305" s="263" t="s">
        <v>4120</v>
      </c>
      <c r="G1305" s="263" t="s">
        <v>4120</v>
      </c>
      <c r="H1305" s="263" t="s">
        <v>4120</v>
      </c>
      <c r="I1305" s="263" t="s">
        <v>4120</v>
      </c>
      <c r="J1305" s="263" t="s">
        <v>4120</v>
      </c>
      <c r="K1305" s="263" t="s">
        <v>4120</v>
      </c>
      <c r="L1305" s="263" t="s">
        <v>4120</v>
      </c>
      <c r="M1305" s="263" t="s">
        <v>4120</v>
      </c>
      <c r="N1305" s="263" t="s">
        <v>4120</v>
      </c>
      <c r="O1305" s="263" t="s">
        <v>4120</v>
      </c>
      <c r="P1305" s="263" t="s">
        <v>4120</v>
      </c>
      <c r="Q1305" s="263" t="s">
        <v>4120</v>
      </c>
      <c r="R1305" s="263" t="s">
        <v>4120</v>
      </c>
      <c r="S1305" s="263" t="s">
        <v>4120</v>
      </c>
      <c r="T1305" s="263" t="s">
        <v>4120</v>
      </c>
      <c r="U1305" s="263" t="s">
        <v>4120</v>
      </c>
      <c r="V1305" s="263" t="s">
        <v>4120</v>
      </c>
      <c r="W1305" s="263" t="s">
        <v>4120</v>
      </c>
      <c r="X1305" s="263" t="s">
        <v>4120</v>
      </c>
      <c r="Y1305" s="263" t="s">
        <v>4120</v>
      </c>
      <c r="Z1305" s="263" t="s">
        <v>4120</v>
      </c>
      <c r="AA1305" s="263" t="s">
        <v>4120</v>
      </c>
    </row>
    <row r="1306" spans="1:27" x14ac:dyDescent="0.3">
      <c r="A1306" s="263">
        <v>525757</v>
      </c>
      <c r="B1306" s="268" t="s">
        <v>918</v>
      </c>
      <c r="C1306" s="263" t="s">
        <v>4120</v>
      </c>
      <c r="D1306" s="263" t="s">
        <v>4120</v>
      </c>
      <c r="E1306" s="263" t="s">
        <v>4120</v>
      </c>
      <c r="F1306" s="263" t="s">
        <v>4120</v>
      </c>
      <c r="G1306" s="263" t="s">
        <v>4120</v>
      </c>
      <c r="H1306" s="263" t="s">
        <v>4120</v>
      </c>
      <c r="I1306" s="263" t="s">
        <v>4120</v>
      </c>
      <c r="J1306" s="263" t="s">
        <v>4120</v>
      </c>
      <c r="K1306" s="263" t="s">
        <v>4120</v>
      </c>
      <c r="L1306" s="263" t="s">
        <v>4120</v>
      </c>
      <c r="M1306" s="263" t="s">
        <v>4120</v>
      </c>
      <c r="N1306" s="263" t="s">
        <v>4120</v>
      </c>
      <c r="O1306" s="263" t="s">
        <v>4120</v>
      </c>
      <c r="P1306" s="263" t="s">
        <v>4120</v>
      </c>
      <c r="Q1306" s="263" t="s">
        <v>4120</v>
      </c>
      <c r="R1306" s="263" t="s">
        <v>4120</v>
      </c>
      <c r="S1306" s="263" t="s">
        <v>4120</v>
      </c>
      <c r="T1306" s="263" t="s">
        <v>4120</v>
      </c>
      <c r="U1306" s="263" t="s">
        <v>4120</v>
      </c>
      <c r="V1306" s="263" t="s">
        <v>4120</v>
      </c>
      <c r="W1306" s="263" t="s">
        <v>4120</v>
      </c>
      <c r="X1306" s="263" t="s">
        <v>4120</v>
      </c>
      <c r="Y1306" s="263" t="s">
        <v>4120</v>
      </c>
      <c r="Z1306" s="263" t="s">
        <v>4120</v>
      </c>
      <c r="AA1306" s="263" t="s">
        <v>4120</v>
      </c>
    </row>
    <row r="1307" spans="1:27" x14ac:dyDescent="0.3">
      <c r="A1307" s="263">
        <v>525760</v>
      </c>
      <c r="B1307" s="268" t="s">
        <v>918</v>
      </c>
      <c r="C1307" s="263" t="s">
        <v>4120</v>
      </c>
      <c r="D1307" s="263" t="s">
        <v>4120</v>
      </c>
      <c r="E1307" s="263" t="s">
        <v>4120</v>
      </c>
      <c r="F1307" s="263" t="s">
        <v>4120</v>
      </c>
      <c r="G1307" s="263" t="s">
        <v>4120</v>
      </c>
      <c r="H1307" s="263" t="s">
        <v>4120</v>
      </c>
      <c r="I1307" s="263" t="s">
        <v>4120</v>
      </c>
      <c r="J1307" s="263" t="s">
        <v>4120</v>
      </c>
      <c r="K1307" s="263" t="s">
        <v>4120</v>
      </c>
      <c r="L1307" s="263" t="s">
        <v>4120</v>
      </c>
      <c r="M1307" s="263" t="s">
        <v>4120</v>
      </c>
      <c r="N1307" s="263" t="s">
        <v>4120</v>
      </c>
      <c r="O1307" s="263" t="s">
        <v>4120</v>
      </c>
      <c r="P1307" s="263" t="s">
        <v>4120</v>
      </c>
      <c r="Q1307" s="263" t="s">
        <v>4120</v>
      </c>
      <c r="R1307" s="263" t="s">
        <v>4120</v>
      </c>
      <c r="S1307" s="263" t="s">
        <v>4120</v>
      </c>
      <c r="T1307" s="263" t="s">
        <v>4120</v>
      </c>
      <c r="U1307" s="263" t="s">
        <v>4120</v>
      </c>
      <c r="V1307" s="263" t="s">
        <v>4120</v>
      </c>
      <c r="W1307" s="263" t="s">
        <v>4120</v>
      </c>
      <c r="X1307" s="263" t="s">
        <v>4120</v>
      </c>
      <c r="Y1307" s="263" t="s">
        <v>4120</v>
      </c>
      <c r="Z1307" s="263" t="s">
        <v>4120</v>
      </c>
      <c r="AA1307" s="263" t="s">
        <v>4120</v>
      </c>
    </row>
    <row r="1308" spans="1:27" x14ac:dyDescent="0.3">
      <c r="A1308" s="263">
        <v>525763</v>
      </c>
      <c r="B1308" s="268" t="s">
        <v>918</v>
      </c>
      <c r="C1308" s="263" t="s">
        <v>4120</v>
      </c>
      <c r="D1308" s="263" t="s">
        <v>4120</v>
      </c>
      <c r="E1308" s="263" t="s">
        <v>4120</v>
      </c>
      <c r="F1308" s="263" t="s">
        <v>4120</v>
      </c>
      <c r="G1308" s="263" t="s">
        <v>4120</v>
      </c>
      <c r="H1308" s="263" t="s">
        <v>4120</v>
      </c>
      <c r="I1308" s="263" t="s">
        <v>4120</v>
      </c>
      <c r="J1308" s="263" t="s">
        <v>4120</v>
      </c>
      <c r="K1308" s="263" t="s">
        <v>4120</v>
      </c>
      <c r="L1308" s="263" t="s">
        <v>4120</v>
      </c>
      <c r="M1308" s="263" t="s">
        <v>4120</v>
      </c>
      <c r="N1308" s="263" t="s">
        <v>4120</v>
      </c>
      <c r="O1308" s="263" t="s">
        <v>4120</v>
      </c>
      <c r="P1308" s="263" t="s">
        <v>4120</v>
      </c>
      <c r="Q1308" s="263" t="s">
        <v>4120</v>
      </c>
      <c r="R1308" s="263" t="s">
        <v>4120</v>
      </c>
      <c r="S1308" s="263" t="s">
        <v>4120</v>
      </c>
      <c r="T1308" s="263" t="s">
        <v>4120</v>
      </c>
      <c r="U1308" s="263" t="s">
        <v>4120</v>
      </c>
      <c r="V1308" s="263" t="s">
        <v>4120</v>
      </c>
      <c r="W1308" s="263" t="s">
        <v>4120</v>
      </c>
      <c r="X1308" s="263" t="s">
        <v>4120</v>
      </c>
      <c r="Y1308" s="263" t="s">
        <v>4120</v>
      </c>
      <c r="Z1308" s="263" t="s">
        <v>4120</v>
      </c>
      <c r="AA1308" s="263" t="s">
        <v>4120</v>
      </c>
    </row>
    <row r="1309" spans="1:27" x14ac:dyDescent="0.3">
      <c r="A1309" s="263">
        <v>525765</v>
      </c>
      <c r="B1309" s="268" t="s">
        <v>918</v>
      </c>
      <c r="C1309" s="263" t="s">
        <v>4120</v>
      </c>
      <c r="D1309" s="263" t="s">
        <v>4120</v>
      </c>
      <c r="E1309" s="263" t="s">
        <v>4120</v>
      </c>
      <c r="F1309" s="263" t="s">
        <v>4120</v>
      </c>
      <c r="G1309" s="263" t="s">
        <v>4120</v>
      </c>
      <c r="H1309" s="263" t="s">
        <v>4120</v>
      </c>
      <c r="I1309" s="263" t="s">
        <v>4120</v>
      </c>
      <c r="J1309" s="263" t="s">
        <v>4120</v>
      </c>
      <c r="K1309" s="263" t="s">
        <v>4120</v>
      </c>
      <c r="L1309" s="263" t="s">
        <v>4120</v>
      </c>
      <c r="M1309" s="263" t="s">
        <v>4120</v>
      </c>
      <c r="N1309" s="263" t="s">
        <v>4120</v>
      </c>
      <c r="O1309" s="263" t="s">
        <v>4120</v>
      </c>
      <c r="P1309" s="263" t="s">
        <v>4120</v>
      </c>
      <c r="Q1309" s="263" t="s">
        <v>4120</v>
      </c>
      <c r="R1309" s="263" t="s">
        <v>4120</v>
      </c>
      <c r="S1309" s="263" t="s">
        <v>4120</v>
      </c>
      <c r="T1309" s="263" t="s">
        <v>4120</v>
      </c>
      <c r="U1309" s="263" t="s">
        <v>4120</v>
      </c>
      <c r="V1309" s="263" t="s">
        <v>4120</v>
      </c>
      <c r="W1309" s="263" t="s">
        <v>4120</v>
      </c>
      <c r="X1309" s="263" t="s">
        <v>4120</v>
      </c>
      <c r="Y1309" s="263" t="s">
        <v>4120</v>
      </c>
      <c r="Z1309" s="263" t="s">
        <v>4120</v>
      </c>
      <c r="AA1309" s="263" t="s">
        <v>4120</v>
      </c>
    </row>
    <row r="1310" spans="1:27" x14ac:dyDescent="0.3">
      <c r="A1310" s="263">
        <v>525773</v>
      </c>
      <c r="B1310" s="268" t="s">
        <v>918</v>
      </c>
      <c r="C1310" s="263" t="s">
        <v>4120</v>
      </c>
      <c r="D1310" s="263" t="s">
        <v>4120</v>
      </c>
      <c r="E1310" s="263" t="s">
        <v>4120</v>
      </c>
      <c r="F1310" s="263" t="s">
        <v>4120</v>
      </c>
      <c r="G1310" s="263" t="s">
        <v>4120</v>
      </c>
      <c r="H1310" s="263" t="s">
        <v>4120</v>
      </c>
      <c r="I1310" s="263" t="s">
        <v>4120</v>
      </c>
      <c r="J1310" s="263" t="s">
        <v>4120</v>
      </c>
      <c r="K1310" s="263" t="s">
        <v>4120</v>
      </c>
      <c r="L1310" s="263" t="s">
        <v>4120</v>
      </c>
      <c r="M1310" s="263" t="s">
        <v>4120</v>
      </c>
      <c r="N1310" s="263" t="s">
        <v>4120</v>
      </c>
      <c r="O1310" s="263" t="s">
        <v>4120</v>
      </c>
      <c r="P1310" s="263" t="s">
        <v>4120</v>
      </c>
      <c r="Q1310" s="263" t="s">
        <v>4120</v>
      </c>
      <c r="R1310" s="263" t="s">
        <v>4120</v>
      </c>
      <c r="S1310" s="263" t="s">
        <v>4120</v>
      </c>
      <c r="T1310" s="263" t="s">
        <v>4120</v>
      </c>
      <c r="U1310" s="263" t="s">
        <v>4120</v>
      </c>
      <c r="V1310" s="263" t="s">
        <v>4120</v>
      </c>
      <c r="W1310" s="263" t="s">
        <v>4120</v>
      </c>
      <c r="X1310" s="263" t="s">
        <v>4120</v>
      </c>
      <c r="Y1310" s="263" t="s">
        <v>4120</v>
      </c>
      <c r="Z1310" s="263" t="s">
        <v>4120</v>
      </c>
      <c r="AA1310" s="263" t="s">
        <v>4120</v>
      </c>
    </row>
    <row r="1311" spans="1:27" x14ac:dyDescent="0.3">
      <c r="A1311" s="263">
        <v>525775</v>
      </c>
      <c r="B1311" s="268" t="s">
        <v>918</v>
      </c>
      <c r="C1311" s="263" t="s">
        <v>4120</v>
      </c>
      <c r="D1311" s="263" t="s">
        <v>4120</v>
      </c>
      <c r="E1311" s="263" t="s">
        <v>4120</v>
      </c>
      <c r="F1311" s="263" t="s">
        <v>4120</v>
      </c>
      <c r="G1311" s="263" t="s">
        <v>4120</v>
      </c>
      <c r="H1311" s="263" t="s">
        <v>4120</v>
      </c>
      <c r="I1311" s="263" t="s">
        <v>4120</v>
      </c>
      <c r="J1311" s="263" t="s">
        <v>4120</v>
      </c>
      <c r="K1311" s="263" t="s">
        <v>4120</v>
      </c>
      <c r="L1311" s="263" t="s">
        <v>4120</v>
      </c>
      <c r="M1311" s="263" t="s">
        <v>4120</v>
      </c>
      <c r="N1311" s="263" t="s">
        <v>4120</v>
      </c>
      <c r="O1311" s="263" t="s">
        <v>4120</v>
      </c>
      <c r="P1311" s="263" t="s">
        <v>4120</v>
      </c>
      <c r="Q1311" s="263" t="s">
        <v>4120</v>
      </c>
      <c r="R1311" s="263" t="s">
        <v>4120</v>
      </c>
      <c r="S1311" s="263" t="s">
        <v>4120</v>
      </c>
      <c r="T1311" s="263" t="s">
        <v>4120</v>
      </c>
      <c r="U1311" s="263" t="s">
        <v>4120</v>
      </c>
      <c r="V1311" s="263" t="s">
        <v>4120</v>
      </c>
      <c r="W1311" s="263" t="s">
        <v>4120</v>
      </c>
      <c r="X1311" s="263" t="s">
        <v>4120</v>
      </c>
      <c r="Y1311" s="263" t="s">
        <v>4120</v>
      </c>
      <c r="Z1311" s="263" t="s">
        <v>4120</v>
      </c>
      <c r="AA1311" s="263" t="s">
        <v>4120</v>
      </c>
    </row>
    <row r="1312" spans="1:27" x14ac:dyDescent="0.3">
      <c r="A1312" s="263">
        <v>525776</v>
      </c>
      <c r="B1312" s="268" t="s">
        <v>918</v>
      </c>
      <c r="C1312" s="263" t="s">
        <v>4120</v>
      </c>
      <c r="D1312" s="263" t="s">
        <v>4120</v>
      </c>
      <c r="E1312" s="263" t="s">
        <v>4120</v>
      </c>
      <c r="F1312" s="263" t="s">
        <v>4120</v>
      </c>
      <c r="G1312" s="263" t="s">
        <v>4120</v>
      </c>
      <c r="H1312" s="263" t="s">
        <v>4120</v>
      </c>
      <c r="I1312" s="263" t="s">
        <v>4120</v>
      </c>
      <c r="J1312" s="263" t="s">
        <v>4120</v>
      </c>
      <c r="K1312" s="263" t="s">
        <v>4120</v>
      </c>
      <c r="L1312" s="263" t="s">
        <v>4120</v>
      </c>
      <c r="M1312" s="263" t="s">
        <v>4120</v>
      </c>
      <c r="N1312" s="263" t="s">
        <v>4120</v>
      </c>
      <c r="O1312" s="263" t="s">
        <v>4120</v>
      </c>
      <c r="P1312" s="263" t="s">
        <v>4120</v>
      </c>
      <c r="Q1312" s="263" t="s">
        <v>4120</v>
      </c>
      <c r="R1312" s="263" t="s">
        <v>4120</v>
      </c>
      <c r="S1312" s="263" t="s">
        <v>4120</v>
      </c>
      <c r="T1312" s="263" t="s">
        <v>4120</v>
      </c>
      <c r="U1312" s="263" t="s">
        <v>4120</v>
      </c>
      <c r="V1312" s="263" t="s">
        <v>4120</v>
      </c>
      <c r="W1312" s="263" t="s">
        <v>4120</v>
      </c>
      <c r="X1312" s="263" t="s">
        <v>4120</v>
      </c>
      <c r="Y1312" s="263" t="s">
        <v>4120</v>
      </c>
      <c r="Z1312" s="263" t="s">
        <v>4120</v>
      </c>
      <c r="AA1312" s="263" t="s">
        <v>4120</v>
      </c>
    </row>
    <row r="1313" spans="1:27" x14ac:dyDescent="0.3">
      <c r="A1313" s="263">
        <v>525782</v>
      </c>
      <c r="B1313" s="268" t="s">
        <v>918</v>
      </c>
      <c r="C1313" s="263" t="s">
        <v>4120</v>
      </c>
      <c r="D1313" s="263" t="s">
        <v>4120</v>
      </c>
      <c r="E1313" s="263" t="s">
        <v>4120</v>
      </c>
      <c r="F1313" s="263" t="s">
        <v>4120</v>
      </c>
      <c r="G1313" s="263" t="s">
        <v>4120</v>
      </c>
      <c r="H1313" s="263" t="s">
        <v>4120</v>
      </c>
      <c r="I1313" s="263" t="s">
        <v>4120</v>
      </c>
      <c r="J1313" s="263" t="s">
        <v>4120</v>
      </c>
      <c r="K1313" s="263" t="s">
        <v>4120</v>
      </c>
      <c r="L1313" s="263" t="s">
        <v>4120</v>
      </c>
      <c r="M1313" s="263" t="s">
        <v>4120</v>
      </c>
      <c r="N1313" s="263" t="s">
        <v>4120</v>
      </c>
      <c r="O1313" s="263" t="s">
        <v>4120</v>
      </c>
      <c r="P1313" s="263" t="s">
        <v>4120</v>
      </c>
      <c r="Q1313" s="263" t="s">
        <v>4120</v>
      </c>
      <c r="R1313" s="263" t="s">
        <v>4120</v>
      </c>
      <c r="S1313" s="263" t="s">
        <v>4120</v>
      </c>
      <c r="T1313" s="263" t="s">
        <v>4120</v>
      </c>
      <c r="U1313" s="263" t="s">
        <v>4120</v>
      </c>
      <c r="V1313" s="263" t="s">
        <v>4120</v>
      </c>
      <c r="W1313" s="263" t="s">
        <v>4120</v>
      </c>
      <c r="X1313" s="263" t="s">
        <v>4120</v>
      </c>
      <c r="Y1313" s="263" t="s">
        <v>4120</v>
      </c>
      <c r="Z1313" s="263" t="s">
        <v>4120</v>
      </c>
      <c r="AA1313" s="263" t="s">
        <v>4120</v>
      </c>
    </row>
    <row r="1314" spans="1:27" x14ac:dyDescent="0.3">
      <c r="A1314" s="263">
        <v>525785</v>
      </c>
      <c r="B1314" s="268" t="s">
        <v>918</v>
      </c>
      <c r="C1314" s="263" t="s">
        <v>4120</v>
      </c>
      <c r="D1314" s="263" t="s">
        <v>4120</v>
      </c>
      <c r="E1314" s="263" t="s">
        <v>4120</v>
      </c>
      <c r="F1314" s="263" t="s">
        <v>4120</v>
      </c>
      <c r="G1314" s="263" t="s">
        <v>4120</v>
      </c>
      <c r="H1314" s="263" t="s">
        <v>4120</v>
      </c>
      <c r="I1314" s="263" t="s">
        <v>4120</v>
      </c>
      <c r="J1314" s="263" t="s">
        <v>4120</v>
      </c>
      <c r="K1314" s="263" t="s">
        <v>4120</v>
      </c>
      <c r="L1314" s="263" t="s">
        <v>4120</v>
      </c>
      <c r="M1314" s="263" t="s">
        <v>4120</v>
      </c>
      <c r="N1314" s="263" t="s">
        <v>4120</v>
      </c>
      <c r="O1314" s="263" t="s">
        <v>4120</v>
      </c>
      <c r="P1314" s="263" t="s">
        <v>4120</v>
      </c>
      <c r="Q1314" s="263" t="s">
        <v>4120</v>
      </c>
      <c r="R1314" s="263" t="s">
        <v>4120</v>
      </c>
      <c r="S1314" s="263" t="s">
        <v>4120</v>
      </c>
      <c r="T1314" s="263" t="s">
        <v>4120</v>
      </c>
      <c r="U1314" s="263" t="s">
        <v>4120</v>
      </c>
      <c r="V1314" s="263" t="s">
        <v>4120</v>
      </c>
      <c r="W1314" s="263" t="s">
        <v>4120</v>
      </c>
      <c r="X1314" s="263" t="s">
        <v>4120</v>
      </c>
      <c r="Y1314" s="263" t="s">
        <v>4120</v>
      </c>
      <c r="Z1314" s="263" t="s">
        <v>4120</v>
      </c>
      <c r="AA1314" s="263" t="s">
        <v>4120</v>
      </c>
    </row>
    <row r="1315" spans="1:27" x14ac:dyDescent="0.3">
      <c r="A1315" s="263">
        <v>525786</v>
      </c>
      <c r="B1315" s="268" t="s">
        <v>918</v>
      </c>
      <c r="C1315" s="263" t="s">
        <v>4120</v>
      </c>
      <c r="D1315" s="263" t="s">
        <v>4120</v>
      </c>
      <c r="E1315" s="263" t="s">
        <v>4120</v>
      </c>
      <c r="F1315" s="263" t="s">
        <v>4120</v>
      </c>
      <c r="G1315" s="263" t="s">
        <v>4120</v>
      </c>
      <c r="H1315" s="263" t="s">
        <v>4120</v>
      </c>
      <c r="I1315" s="263" t="s">
        <v>4120</v>
      </c>
      <c r="J1315" s="263" t="s">
        <v>4120</v>
      </c>
      <c r="K1315" s="263" t="s">
        <v>4120</v>
      </c>
      <c r="L1315" s="263" t="s">
        <v>4120</v>
      </c>
      <c r="M1315" s="263" t="s">
        <v>4120</v>
      </c>
      <c r="N1315" s="263" t="s">
        <v>4120</v>
      </c>
      <c r="O1315" s="263" t="s">
        <v>4120</v>
      </c>
      <c r="P1315" s="263" t="s">
        <v>4120</v>
      </c>
      <c r="Q1315" s="263" t="s">
        <v>4120</v>
      </c>
      <c r="R1315" s="263" t="s">
        <v>4120</v>
      </c>
      <c r="S1315" s="263" t="s">
        <v>4120</v>
      </c>
      <c r="T1315" s="263" t="s">
        <v>4120</v>
      </c>
      <c r="U1315" s="263" t="s">
        <v>4120</v>
      </c>
      <c r="V1315" s="263" t="s">
        <v>4120</v>
      </c>
      <c r="W1315" s="263" t="s">
        <v>4120</v>
      </c>
      <c r="X1315" s="263" t="s">
        <v>4120</v>
      </c>
      <c r="Y1315" s="263" t="s">
        <v>4120</v>
      </c>
      <c r="Z1315" s="263" t="s">
        <v>4120</v>
      </c>
      <c r="AA1315" s="263" t="s">
        <v>4120</v>
      </c>
    </row>
    <row r="1316" spans="1:27" x14ac:dyDescent="0.3">
      <c r="A1316" s="263">
        <v>525789</v>
      </c>
      <c r="B1316" s="268" t="s">
        <v>918</v>
      </c>
      <c r="C1316" s="263" t="s">
        <v>4120</v>
      </c>
      <c r="D1316" s="263" t="s">
        <v>4120</v>
      </c>
      <c r="E1316" s="263" t="s">
        <v>4120</v>
      </c>
      <c r="F1316" s="263" t="s">
        <v>4120</v>
      </c>
      <c r="G1316" s="263" t="s">
        <v>4120</v>
      </c>
      <c r="H1316" s="263" t="s">
        <v>4120</v>
      </c>
      <c r="I1316" s="263" t="s">
        <v>4120</v>
      </c>
      <c r="J1316" s="263" t="s">
        <v>4120</v>
      </c>
      <c r="K1316" s="263" t="s">
        <v>4120</v>
      </c>
      <c r="L1316" s="263" t="s">
        <v>4120</v>
      </c>
      <c r="M1316" s="263" t="s">
        <v>4120</v>
      </c>
      <c r="N1316" s="263" t="s">
        <v>4120</v>
      </c>
      <c r="O1316" s="263" t="s">
        <v>4120</v>
      </c>
      <c r="P1316" s="263" t="s">
        <v>4120</v>
      </c>
      <c r="Q1316" s="263" t="s">
        <v>4120</v>
      </c>
      <c r="R1316" s="263" t="s">
        <v>4120</v>
      </c>
      <c r="S1316" s="263" t="s">
        <v>4120</v>
      </c>
      <c r="T1316" s="263" t="s">
        <v>4120</v>
      </c>
      <c r="U1316" s="263" t="s">
        <v>4120</v>
      </c>
      <c r="V1316" s="263" t="s">
        <v>4120</v>
      </c>
      <c r="W1316" s="263" t="s">
        <v>4120</v>
      </c>
      <c r="X1316" s="263" t="s">
        <v>4120</v>
      </c>
      <c r="Y1316" s="263" t="s">
        <v>4120</v>
      </c>
      <c r="Z1316" s="263" t="s">
        <v>4120</v>
      </c>
      <c r="AA1316" s="263" t="s">
        <v>4120</v>
      </c>
    </row>
    <row r="1317" spans="1:27" x14ac:dyDescent="0.3">
      <c r="A1317" s="263">
        <v>525794</v>
      </c>
      <c r="B1317" s="268" t="s">
        <v>918</v>
      </c>
      <c r="C1317" s="263" t="s">
        <v>4120</v>
      </c>
      <c r="D1317" s="263" t="s">
        <v>4120</v>
      </c>
      <c r="E1317" s="263" t="s">
        <v>4120</v>
      </c>
      <c r="F1317" s="263" t="s">
        <v>4120</v>
      </c>
      <c r="G1317" s="263" t="s">
        <v>4120</v>
      </c>
      <c r="H1317" s="263" t="s">
        <v>4120</v>
      </c>
      <c r="I1317" s="263" t="s">
        <v>4120</v>
      </c>
      <c r="J1317" s="263" t="s">
        <v>4120</v>
      </c>
      <c r="K1317" s="263" t="s">
        <v>4120</v>
      </c>
      <c r="L1317" s="263" t="s">
        <v>4120</v>
      </c>
      <c r="M1317" s="263" t="s">
        <v>4120</v>
      </c>
      <c r="N1317" s="263" t="s">
        <v>4120</v>
      </c>
      <c r="O1317" s="263" t="s">
        <v>4120</v>
      </c>
      <c r="P1317" s="263" t="s">
        <v>4120</v>
      </c>
      <c r="Q1317" s="263" t="s">
        <v>4120</v>
      </c>
      <c r="R1317" s="263" t="s">
        <v>4120</v>
      </c>
      <c r="S1317" s="263" t="s">
        <v>4120</v>
      </c>
      <c r="T1317" s="263" t="s">
        <v>4120</v>
      </c>
      <c r="U1317" s="263" t="s">
        <v>4120</v>
      </c>
      <c r="V1317" s="263" t="s">
        <v>4120</v>
      </c>
      <c r="W1317" s="263" t="s">
        <v>4120</v>
      </c>
      <c r="X1317" s="263" t="s">
        <v>4120</v>
      </c>
      <c r="Y1317" s="263" t="s">
        <v>4120</v>
      </c>
      <c r="Z1317" s="263" t="s">
        <v>4120</v>
      </c>
      <c r="AA1317" s="263" t="s">
        <v>4120</v>
      </c>
    </row>
    <row r="1318" spans="1:27" x14ac:dyDescent="0.3">
      <c r="A1318" s="263">
        <v>525795</v>
      </c>
      <c r="B1318" s="268" t="s">
        <v>918</v>
      </c>
      <c r="C1318" s="263" t="s">
        <v>4120</v>
      </c>
      <c r="D1318" s="263" t="s">
        <v>4120</v>
      </c>
      <c r="E1318" s="263" t="s">
        <v>4120</v>
      </c>
      <c r="F1318" s="263" t="s">
        <v>4120</v>
      </c>
      <c r="G1318" s="263" t="s">
        <v>4120</v>
      </c>
      <c r="H1318" s="263" t="s">
        <v>4120</v>
      </c>
      <c r="I1318" s="263" t="s">
        <v>4120</v>
      </c>
      <c r="J1318" s="263" t="s">
        <v>4120</v>
      </c>
      <c r="K1318" s="263" t="s">
        <v>4120</v>
      </c>
      <c r="L1318" s="263" t="s">
        <v>4120</v>
      </c>
      <c r="M1318" s="263" t="s">
        <v>4120</v>
      </c>
      <c r="N1318" s="263" t="s">
        <v>4120</v>
      </c>
      <c r="O1318" s="263" t="s">
        <v>4120</v>
      </c>
      <c r="P1318" s="263" t="s">
        <v>4120</v>
      </c>
      <c r="Q1318" s="263" t="s">
        <v>4120</v>
      </c>
      <c r="R1318" s="263" t="s">
        <v>4120</v>
      </c>
      <c r="S1318" s="263" t="s">
        <v>4120</v>
      </c>
      <c r="T1318" s="263" t="s">
        <v>4120</v>
      </c>
      <c r="U1318" s="263" t="s">
        <v>4120</v>
      </c>
      <c r="V1318" s="263" t="s">
        <v>4120</v>
      </c>
      <c r="W1318" s="263" t="s">
        <v>4120</v>
      </c>
      <c r="X1318" s="263" t="s">
        <v>4120</v>
      </c>
      <c r="Y1318" s="263" t="s">
        <v>4120</v>
      </c>
      <c r="Z1318" s="263" t="s">
        <v>4120</v>
      </c>
      <c r="AA1318" s="263" t="s">
        <v>4120</v>
      </c>
    </row>
    <row r="1319" spans="1:27" x14ac:dyDescent="0.3">
      <c r="A1319" s="263">
        <v>525797</v>
      </c>
      <c r="B1319" s="268" t="s">
        <v>918</v>
      </c>
      <c r="C1319" s="263" t="s">
        <v>4120</v>
      </c>
      <c r="D1319" s="263" t="s">
        <v>4120</v>
      </c>
      <c r="E1319" s="263" t="s">
        <v>4120</v>
      </c>
      <c r="F1319" s="263" t="s">
        <v>4120</v>
      </c>
      <c r="G1319" s="263" t="s">
        <v>4120</v>
      </c>
      <c r="H1319" s="263" t="s">
        <v>4120</v>
      </c>
      <c r="I1319" s="263" t="s">
        <v>4120</v>
      </c>
      <c r="J1319" s="263" t="s">
        <v>4120</v>
      </c>
      <c r="K1319" s="263" t="s">
        <v>4120</v>
      </c>
      <c r="L1319" s="263" t="s">
        <v>4120</v>
      </c>
      <c r="M1319" s="263" t="s">
        <v>4120</v>
      </c>
      <c r="N1319" s="263" t="s">
        <v>4120</v>
      </c>
      <c r="O1319" s="263" t="s">
        <v>4120</v>
      </c>
      <c r="P1319" s="263" t="s">
        <v>4120</v>
      </c>
      <c r="Q1319" s="263" t="s">
        <v>4120</v>
      </c>
      <c r="R1319" s="263" t="s">
        <v>4120</v>
      </c>
      <c r="S1319" s="263" t="s">
        <v>4120</v>
      </c>
      <c r="T1319" s="263" t="s">
        <v>4120</v>
      </c>
      <c r="U1319" s="263" t="s">
        <v>4120</v>
      </c>
      <c r="V1319" s="263" t="s">
        <v>4120</v>
      </c>
      <c r="W1319" s="263" t="s">
        <v>4120</v>
      </c>
      <c r="X1319" s="263" t="s">
        <v>4120</v>
      </c>
      <c r="Y1319" s="263" t="s">
        <v>4120</v>
      </c>
      <c r="Z1319" s="263" t="s">
        <v>4120</v>
      </c>
      <c r="AA1319" s="263" t="s">
        <v>4120</v>
      </c>
    </row>
    <row r="1320" spans="1:27" x14ac:dyDescent="0.3">
      <c r="A1320" s="263">
        <v>525798</v>
      </c>
      <c r="B1320" s="268" t="s">
        <v>918</v>
      </c>
      <c r="C1320" s="263" t="s">
        <v>4120</v>
      </c>
      <c r="D1320" s="263" t="s">
        <v>4120</v>
      </c>
      <c r="E1320" s="263" t="s">
        <v>4120</v>
      </c>
      <c r="F1320" s="263" t="s">
        <v>4120</v>
      </c>
      <c r="G1320" s="263" t="s">
        <v>4120</v>
      </c>
      <c r="H1320" s="263" t="s">
        <v>4120</v>
      </c>
      <c r="I1320" s="263" t="s">
        <v>4120</v>
      </c>
      <c r="J1320" s="263" t="s">
        <v>4120</v>
      </c>
      <c r="K1320" s="263" t="s">
        <v>4120</v>
      </c>
      <c r="L1320" s="263" t="s">
        <v>4120</v>
      </c>
      <c r="M1320" s="263" t="s">
        <v>4120</v>
      </c>
      <c r="N1320" s="263" t="s">
        <v>4120</v>
      </c>
      <c r="O1320" s="263" t="s">
        <v>4120</v>
      </c>
      <c r="P1320" s="263" t="s">
        <v>4120</v>
      </c>
      <c r="Q1320" s="263" t="s">
        <v>4120</v>
      </c>
      <c r="R1320" s="263" t="s">
        <v>4120</v>
      </c>
      <c r="S1320" s="263" t="s">
        <v>4120</v>
      </c>
      <c r="T1320" s="263" t="s">
        <v>4120</v>
      </c>
      <c r="U1320" s="263" t="s">
        <v>4120</v>
      </c>
      <c r="V1320" s="263" t="s">
        <v>4120</v>
      </c>
      <c r="W1320" s="263" t="s">
        <v>4120</v>
      </c>
      <c r="X1320" s="263" t="s">
        <v>4120</v>
      </c>
      <c r="Y1320" s="263" t="s">
        <v>4120</v>
      </c>
      <c r="Z1320" s="263" t="s">
        <v>4120</v>
      </c>
      <c r="AA1320" s="263" t="s">
        <v>4120</v>
      </c>
    </row>
    <row r="1321" spans="1:27" x14ac:dyDescent="0.3">
      <c r="A1321" s="263">
        <v>525801</v>
      </c>
      <c r="B1321" s="268" t="s">
        <v>918</v>
      </c>
      <c r="C1321" s="263" t="s">
        <v>4120</v>
      </c>
      <c r="D1321" s="263" t="s">
        <v>4120</v>
      </c>
      <c r="E1321" s="263" t="s">
        <v>4120</v>
      </c>
      <c r="F1321" s="263" t="s">
        <v>4120</v>
      </c>
      <c r="G1321" s="263" t="s">
        <v>4120</v>
      </c>
      <c r="H1321" s="263" t="s">
        <v>4120</v>
      </c>
      <c r="I1321" s="263" t="s">
        <v>4120</v>
      </c>
      <c r="J1321" s="263" t="s">
        <v>4120</v>
      </c>
      <c r="K1321" s="263" t="s">
        <v>4120</v>
      </c>
      <c r="L1321" s="263" t="s">
        <v>4120</v>
      </c>
      <c r="M1321" s="263" t="s">
        <v>4120</v>
      </c>
      <c r="N1321" s="263" t="s">
        <v>4120</v>
      </c>
      <c r="O1321" s="263" t="s">
        <v>4120</v>
      </c>
      <c r="P1321" s="263" t="s">
        <v>4120</v>
      </c>
      <c r="Q1321" s="263" t="s">
        <v>4120</v>
      </c>
      <c r="R1321" s="263" t="s">
        <v>4120</v>
      </c>
      <c r="S1321" s="263" t="s">
        <v>4120</v>
      </c>
      <c r="T1321" s="263" t="s">
        <v>4120</v>
      </c>
      <c r="U1321" s="263" t="s">
        <v>4120</v>
      </c>
      <c r="V1321" s="263" t="s">
        <v>4120</v>
      </c>
      <c r="W1321" s="263" t="s">
        <v>4120</v>
      </c>
      <c r="X1321" s="263" t="s">
        <v>4120</v>
      </c>
      <c r="Y1321" s="263" t="s">
        <v>4120</v>
      </c>
      <c r="Z1321" s="263" t="s">
        <v>4120</v>
      </c>
      <c r="AA1321" s="263" t="s">
        <v>4120</v>
      </c>
    </row>
    <row r="1322" spans="1:27" x14ac:dyDescent="0.3">
      <c r="A1322" s="263">
        <v>525802</v>
      </c>
      <c r="B1322" s="268" t="s">
        <v>918</v>
      </c>
      <c r="C1322" s="263" t="s">
        <v>4120</v>
      </c>
      <c r="D1322" s="263" t="s">
        <v>4120</v>
      </c>
      <c r="E1322" s="263" t="s">
        <v>4120</v>
      </c>
      <c r="F1322" s="263" t="s">
        <v>4120</v>
      </c>
      <c r="G1322" s="263" t="s">
        <v>4120</v>
      </c>
      <c r="H1322" s="263" t="s">
        <v>4120</v>
      </c>
      <c r="I1322" s="263" t="s">
        <v>4120</v>
      </c>
      <c r="J1322" s="263" t="s">
        <v>4120</v>
      </c>
      <c r="K1322" s="263" t="s">
        <v>4120</v>
      </c>
      <c r="L1322" s="263" t="s">
        <v>4120</v>
      </c>
      <c r="M1322" s="263" t="s">
        <v>4120</v>
      </c>
      <c r="N1322" s="263" t="s">
        <v>4120</v>
      </c>
      <c r="O1322" s="263" t="s">
        <v>4120</v>
      </c>
      <c r="P1322" s="263" t="s">
        <v>4120</v>
      </c>
      <c r="Q1322" s="263" t="s">
        <v>4120</v>
      </c>
      <c r="R1322" s="263" t="s">
        <v>4120</v>
      </c>
      <c r="S1322" s="263" t="s">
        <v>4120</v>
      </c>
      <c r="T1322" s="263" t="s">
        <v>4120</v>
      </c>
      <c r="U1322" s="263" t="s">
        <v>4120</v>
      </c>
      <c r="V1322" s="263" t="s">
        <v>4120</v>
      </c>
      <c r="W1322" s="263" t="s">
        <v>4120</v>
      </c>
      <c r="X1322" s="263" t="s">
        <v>4120</v>
      </c>
      <c r="Y1322" s="263" t="s">
        <v>4120</v>
      </c>
      <c r="Z1322" s="263" t="s">
        <v>4120</v>
      </c>
      <c r="AA1322" s="263" t="s">
        <v>4120</v>
      </c>
    </row>
    <row r="1323" spans="1:27" x14ac:dyDescent="0.3">
      <c r="A1323" s="263">
        <v>525805</v>
      </c>
      <c r="B1323" s="268" t="s">
        <v>918</v>
      </c>
      <c r="C1323" s="263" t="s">
        <v>4120</v>
      </c>
      <c r="D1323" s="263" t="s">
        <v>4120</v>
      </c>
      <c r="E1323" s="263" t="s">
        <v>4120</v>
      </c>
      <c r="F1323" s="263" t="s">
        <v>4120</v>
      </c>
      <c r="G1323" s="263" t="s">
        <v>4120</v>
      </c>
      <c r="H1323" s="263" t="s">
        <v>4120</v>
      </c>
      <c r="I1323" s="263" t="s">
        <v>4120</v>
      </c>
      <c r="J1323" s="263" t="s">
        <v>4120</v>
      </c>
      <c r="K1323" s="263" t="s">
        <v>4120</v>
      </c>
      <c r="L1323" s="263" t="s">
        <v>4120</v>
      </c>
      <c r="M1323" s="263" t="s">
        <v>4120</v>
      </c>
      <c r="N1323" s="263" t="s">
        <v>4120</v>
      </c>
      <c r="O1323" s="263" t="s">
        <v>4120</v>
      </c>
      <c r="P1323" s="263" t="s">
        <v>4120</v>
      </c>
      <c r="Q1323" s="263" t="s">
        <v>4120</v>
      </c>
      <c r="R1323" s="263" t="s">
        <v>4120</v>
      </c>
      <c r="S1323" s="263" t="s">
        <v>4120</v>
      </c>
      <c r="T1323" s="263" t="s">
        <v>4120</v>
      </c>
      <c r="U1323" s="263" t="s">
        <v>4120</v>
      </c>
      <c r="V1323" s="263" t="s">
        <v>4120</v>
      </c>
      <c r="W1323" s="263" t="s">
        <v>4120</v>
      </c>
      <c r="X1323" s="263" t="s">
        <v>4120</v>
      </c>
      <c r="Y1323" s="263" t="s">
        <v>4120</v>
      </c>
      <c r="Z1323" s="263" t="s">
        <v>4120</v>
      </c>
      <c r="AA1323" s="263" t="s">
        <v>4120</v>
      </c>
    </row>
    <row r="1324" spans="1:27" x14ac:dyDescent="0.3">
      <c r="A1324" s="263">
        <v>525806</v>
      </c>
      <c r="B1324" s="268" t="s">
        <v>918</v>
      </c>
      <c r="C1324" s="263" t="s">
        <v>4120</v>
      </c>
      <c r="D1324" s="263" t="s">
        <v>4120</v>
      </c>
      <c r="E1324" s="263" t="s">
        <v>4120</v>
      </c>
      <c r="F1324" s="263" t="s">
        <v>4120</v>
      </c>
      <c r="G1324" s="263" t="s">
        <v>4120</v>
      </c>
      <c r="H1324" s="263" t="s">
        <v>4120</v>
      </c>
      <c r="I1324" s="263" t="s">
        <v>4120</v>
      </c>
      <c r="J1324" s="263" t="s">
        <v>4120</v>
      </c>
      <c r="K1324" s="263" t="s">
        <v>4120</v>
      </c>
      <c r="L1324" s="263" t="s">
        <v>4120</v>
      </c>
      <c r="M1324" s="263" t="s">
        <v>4120</v>
      </c>
      <c r="N1324" s="263" t="s">
        <v>4120</v>
      </c>
      <c r="O1324" s="263" t="s">
        <v>4120</v>
      </c>
      <c r="P1324" s="263" t="s">
        <v>4120</v>
      </c>
      <c r="Q1324" s="263" t="s">
        <v>4120</v>
      </c>
      <c r="R1324" s="263" t="s">
        <v>4120</v>
      </c>
      <c r="S1324" s="263" t="s">
        <v>4120</v>
      </c>
      <c r="T1324" s="263" t="s">
        <v>4120</v>
      </c>
      <c r="U1324" s="263" t="s">
        <v>4120</v>
      </c>
      <c r="V1324" s="263" t="s">
        <v>4120</v>
      </c>
      <c r="W1324" s="263" t="s">
        <v>4120</v>
      </c>
      <c r="X1324" s="263" t="s">
        <v>4120</v>
      </c>
      <c r="Y1324" s="263" t="s">
        <v>4120</v>
      </c>
      <c r="Z1324" s="263" t="s">
        <v>4120</v>
      </c>
      <c r="AA1324" s="263" t="s">
        <v>4120</v>
      </c>
    </row>
    <row r="1325" spans="1:27" x14ac:dyDescent="0.3">
      <c r="A1325" s="263">
        <v>525812</v>
      </c>
      <c r="B1325" s="268" t="s">
        <v>918</v>
      </c>
      <c r="C1325" s="263" t="s">
        <v>4120</v>
      </c>
      <c r="D1325" s="263" t="s">
        <v>4120</v>
      </c>
      <c r="E1325" s="263" t="s">
        <v>4120</v>
      </c>
      <c r="F1325" s="263" t="s">
        <v>4120</v>
      </c>
      <c r="G1325" s="263" t="s">
        <v>4120</v>
      </c>
      <c r="H1325" s="263" t="s">
        <v>4120</v>
      </c>
      <c r="I1325" s="263" t="s">
        <v>4120</v>
      </c>
      <c r="J1325" s="263" t="s">
        <v>4120</v>
      </c>
      <c r="K1325" s="263" t="s">
        <v>4120</v>
      </c>
      <c r="L1325" s="263" t="s">
        <v>4120</v>
      </c>
      <c r="M1325" s="263" t="s">
        <v>4120</v>
      </c>
      <c r="N1325" s="263" t="s">
        <v>4120</v>
      </c>
      <c r="O1325" s="263" t="s">
        <v>4120</v>
      </c>
      <c r="P1325" s="263" t="s">
        <v>4120</v>
      </c>
      <c r="Q1325" s="263" t="s">
        <v>4120</v>
      </c>
      <c r="R1325" s="263" t="s">
        <v>4120</v>
      </c>
      <c r="S1325" s="263" t="s">
        <v>4120</v>
      </c>
      <c r="T1325" s="263" t="s">
        <v>4120</v>
      </c>
      <c r="U1325" s="263" t="s">
        <v>4120</v>
      </c>
      <c r="V1325" s="263" t="s">
        <v>4120</v>
      </c>
      <c r="W1325" s="263" t="s">
        <v>4120</v>
      </c>
      <c r="X1325" s="263" t="s">
        <v>4120</v>
      </c>
      <c r="Y1325" s="263" t="s">
        <v>4120</v>
      </c>
      <c r="Z1325" s="263" t="s">
        <v>4120</v>
      </c>
      <c r="AA1325" s="263" t="s">
        <v>4120</v>
      </c>
    </row>
    <row r="1326" spans="1:27" x14ac:dyDescent="0.3">
      <c r="A1326" s="263">
        <v>525813</v>
      </c>
      <c r="B1326" s="268" t="s">
        <v>918</v>
      </c>
      <c r="C1326" s="263" t="s">
        <v>4120</v>
      </c>
      <c r="D1326" s="263" t="s">
        <v>4120</v>
      </c>
      <c r="E1326" s="263" t="s">
        <v>4120</v>
      </c>
      <c r="F1326" s="263" t="s">
        <v>4120</v>
      </c>
      <c r="G1326" s="263" t="s">
        <v>4120</v>
      </c>
      <c r="H1326" s="263" t="s">
        <v>4120</v>
      </c>
      <c r="I1326" s="263" t="s">
        <v>4120</v>
      </c>
      <c r="J1326" s="263" t="s">
        <v>4120</v>
      </c>
      <c r="K1326" s="263" t="s">
        <v>4120</v>
      </c>
      <c r="L1326" s="263" t="s">
        <v>4120</v>
      </c>
      <c r="M1326" s="263" t="s">
        <v>4120</v>
      </c>
      <c r="N1326" s="263" t="s">
        <v>4120</v>
      </c>
      <c r="O1326" s="263" t="s">
        <v>4120</v>
      </c>
      <c r="P1326" s="263" t="s">
        <v>4120</v>
      </c>
      <c r="Q1326" s="263" t="s">
        <v>4120</v>
      </c>
      <c r="R1326" s="263" t="s">
        <v>4120</v>
      </c>
      <c r="S1326" s="263" t="s">
        <v>4120</v>
      </c>
      <c r="T1326" s="263" t="s">
        <v>4120</v>
      </c>
      <c r="U1326" s="263" t="s">
        <v>4120</v>
      </c>
      <c r="V1326" s="263" t="s">
        <v>4120</v>
      </c>
      <c r="W1326" s="263" t="s">
        <v>4120</v>
      </c>
      <c r="X1326" s="263" t="s">
        <v>4120</v>
      </c>
      <c r="Y1326" s="263" t="s">
        <v>4120</v>
      </c>
      <c r="Z1326" s="263" t="s">
        <v>4120</v>
      </c>
      <c r="AA1326" s="263" t="s">
        <v>4120</v>
      </c>
    </row>
    <row r="1327" spans="1:27" x14ac:dyDescent="0.3">
      <c r="A1327" s="263">
        <v>525820</v>
      </c>
      <c r="B1327" s="268" t="s">
        <v>918</v>
      </c>
      <c r="C1327" s="263" t="s">
        <v>4120</v>
      </c>
      <c r="D1327" s="263" t="s">
        <v>4120</v>
      </c>
      <c r="E1327" s="263" t="s">
        <v>4120</v>
      </c>
      <c r="F1327" s="263" t="s">
        <v>4120</v>
      </c>
      <c r="G1327" s="263" t="s">
        <v>4120</v>
      </c>
      <c r="H1327" s="263" t="s">
        <v>4120</v>
      </c>
      <c r="I1327" s="263" t="s">
        <v>4120</v>
      </c>
      <c r="J1327" s="263" t="s">
        <v>4120</v>
      </c>
      <c r="K1327" s="263" t="s">
        <v>4120</v>
      </c>
      <c r="L1327" s="263" t="s">
        <v>4120</v>
      </c>
      <c r="M1327" s="263" t="s">
        <v>4120</v>
      </c>
      <c r="N1327" s="263" t="s">
        <v>4120</v>
      </c>
      <c r="O1327" s="263" t="s">
        <v>4120</v>
      </c>
      <c r="P1327" s="263" t="s">
        <v>4120</v>
      </c>
      <c r="Q1327" s="263" t="s">
        <v>4120</v>
      </c>
      <c r="R1327" s="263" t="s">
        <v>4120</v>
      </c>
      <c r="S1327" s="263" t="s">
        <v>4120</v>
      </c>
      <c r="T1327" s="263" t="s">
        <v>4120</v>
      </c>
      <c r="U1327" s="263" t="s">
        <v>4120</v>
      </c>
      <c r="V1327" s="263" t="s">
        <v>4120</v>
      </c>
      <c r="W1327" s="263" t="s">
        <v>4120</v>
      </c>
      <c r="X1327" s="263" t="s">
        <v>4120</v>
      </c>
      <c r="Y1327" s="263" t="s">
        <v>4120</v>
      </c>
      <c r="Z1327" s="263" t="s">
        <v>4120</v>
      </c>
      <c r="AA1327" s="263" t="s">
        <v>4120</v>
      </c>
    </row>
    <row r="1328" spans="1:27" x14ac:dyDescent="0.3">
      <c r="A1328" s="263">
        <v>525823</v>
      </c>
      <c r="B1328" s="268" t="s">
        <v>918</v>
      </c>
      <c r="C1328" s="263" t="s">
        <v>4120</v>
      </c>
      <c r="D1328" s="263" t="s">
        <v>4120</v>
      </c>
      <c r="E1328" s="263" t="s">
        <v>4120</v>
      </c>
      <c r="F1328" s="263" t="s">
        <v>4120</v>
      </c>
      <c r="G1328" s="263" t="s">
        <v>4120</v>
      </c>
      <c r="H1328" s="263" t="s">
        <v>4120</v>
      </c>
      <c r="I1328" s="263" t="s">
        <v>4120</v>
      </c>
      <c r="J1328" s="263" t="s">
        <v>4120</v>
      </c>
      <c r="K1328" s="263" t="s">
        <v>4120</v>
      </c>
      <c r="L1328" s="263" t="s">
        <v>4120</v>
      </c>
      <c r="M1328" s="263" t="s">
        <v>4120</v>
      </c>
      <c r="N1328" s="263" t="s">
        <v>4120</v>
      </c>
      <c r="O1328" s="263" t="s">
        <v>4120</v>
      </c>
      <c r="P1328" s="263" t="s">
        <v>4120</v>
      </c>
      <c r="Q1328" s="263" t="s">
        <v>4120</v>
      </c>
      <c r="R1328" s="263" t="s">
        <v>4120</v>
      </c>
      <c r="S1328" s="263" t="s">
        <v>4120</v>
      </c>
      <c r="T1328" s="263" t="s">
        <v>4120</v>
      </c>
      <c r="U1328" s="263" t="s">
        <v>4120</v>
      </c>
      <c r="V1328" s="263" t="s">
        <v>4120</v>
      </c>
      <c r="W1328" s="263" t="s">
        <v>4120</v>
      </c>
      <c r="X1328" s="263" t="s">
        <v>4120</v>
      </c>
      <c r="Y1328" s="263" t="s">
        <v>4120</v>
      </c>
      <c r="Z1328" s="263" t="s">
        <v>4120</v>
      </c>
      <c r="AA1328" s="263" t="s">
        <v>4120</v>
      </c>
    </row>
    <row r="1329" spans="1:27" x14ac:dyDescent="0.3">
      <c r="A1329" s="263">
        <v>525824</v>
      </c>
      <c r="B1329" s="268" t="s">
        <v>918</v>
      </c>
      <c r="C1329" s="263" t="s">
        <v>4120</v>
      </c>
      <c r="D1329" s="263" t="s">
        <v>4120</v>
      </c>
      <c r="E1329" s="263" t="s">
        <v>4120</v>
      </c>
      <c r="F1329" s="263" t="s">
        <v>4120</v>
      </c>
      <c r="G1329" s="263" t="s">
        <v>4120</v>
      </c>
      <c r="H1329" s="263" t="s">
        <v>4120</v>
      </c>
      <c r="I1329" s="263" t="s">
        <v>4120</v>
      </c>
      <c r="J1329" s="263" t="s">
        <v>4120</v>
      </c>
      <c r="K1329" s="263" t="s">
        <v>4120</v>
      </c>
      <c r="L1329" s="263" t="s">
        <v>4120</v>
      </c>
      <c r="M1329" s="263" t="s">
        <v>4120</v>
      </c>
      <c r="N1329" s="263" t="s">
        <v>4120</v>
      </c>
      <c r="O1329" s="263" t="s">
        <v>4120</v>
      </c>
      <c r="P1329" s="263" t="s">
        <v>4120</v>
      </c>
      <c r="Q1329" s="263" t="s">
        <v>4120</v>
      </c>
      <c r="R1329" s="263" t="s">
        <v>4120</v>
      </c>
      <c r="S1329" s="263" t="s">
        <v>4120</v>
      </c>
      <c r="T1329" s="263" t="s">
        <v>4120</v>
      </c>
      <c r="U1329" s="263" t="s">
        <v>4120</v>
      </c>
      <c r="V1329" s="263" t="s">
        <v>4120</v>
      </c>
      <c r="W1329" s="263" t="s">
        <v>4120</v>
      </c>
      <c r="X1329" s="263" t="s">
        <v>4120</v>
      </c>
      <c r="Y1329" s="263" t="s">
        <v>4120</v>
      </c>
      <c r="Z1329" s="263" t="s">
        <v>4120</v>
      </c>
      <c r="AA1329" s="263" t="s">
        <v>4120</v>
      </c>
    </row>
    <row r="1330" spans="1:27" x14ac:dyDescent="0.3">
      <c r="A1330" s="263">
        <v>525825</v>
      </c>
      <c r="B1330" s="268" t="s">
        <v>918</v>
      </c>
      <c r="C1330" s="263" t="s">
        <v>4120</v>
      </c>
      <c r="D1330" s="263" t="s">
        <v>4120</v>
      </c>
      <c r="E1330" s="263" t="s">
        <v>4120</v>
      </c>
      <c r="F1330" s="263" t="s">
        <v>4120</v>
      </c>
      <c r="G1330" s="263" t="s">
        <v>4120</v>
      </c>
      <c r="H1330" s="263" t="s">
        <v>4120</v>
      </c>
      <c r="I1330" s="263" t="s">
        <v>4120</v>
      </c>
      <c r="J1330" s="263" t="s">
        <v>4120</v>
      </c>
      <c r="K1330" s="263" t="s">
        <v>4120</v>
      </c>
      <c r="L1330" s="263" t="s">
        <v>4120</v>
      </c>
      <c r="M1330" s="263" t="s">
        <v>4120</v>
      </c>
      <c r="N1330" s="263" t="s">
        <v>4120</v>
      </c>
      <c r="O1330" s="263" t="s">
        <v>4120</v>
      </c>
      <c r="P1330" s="263" t="s">
        <v>4120</v>
      </c>
      <c r="Q1330" s="263" t="s">
        <v>4120</v>
      </c>
      <c r="R1330" s="263" t="s">
        <v>4120</v>
      </c>
      <c r="S1330" s="263" t="s">
        <v>4120</v>
      </c>
      <c r="T1330" s="263" t="s">
        <v>4120</v>
      </c>
      <c r="U1330" s="263" t="s">
        <v>4120</v>
      </c>
      <c r="V1330" s="263" t="s">
        <v>4120</v>
      </c>
      <c r="W1330" s="263" t="s">
        <v>4120</v>
      </c>
      <c r="X1330" s="263" t="s">
        <v>4120</v>
      </c>
      <c r="Y1330" s="263" t="s">
        <v>4120</v>
      </c>
      <c r="Z1330" s="263" t="s">
        <v>4120</v>
      </c>
      <c r="AA1330" s="263" t="s">
        <v>4120</v>
      </c>
    </row>
    <row r="1331" spans="1:27" x14ac:dyDescent="0.3">
      <c r="A1331" s="263">
        <v>525826</v>
      </c>
      <c r="B1331" s="268" t="s">
        <v>918</v>
      </c>
      <c r="C1331" s="263" t="s">
        <v>4120</v>
      </c>
      <c r="D1331" s="263" t="s">
        <v>4120</v>
      </c>
      <c r="E1331" s="263" t="s">
        <v>4120</v>
      </c>
      <c r="F1331" s="263" t="s">
        <v>4120</v>
      </c>
      <c r="G1331" s="263" t="s">
        <v>4120</v>
      </c>
      <c r="H1331" s="263" t="s">
        <v>4120</v>
      </c>
      <c r="I1331" s="263" t="s">
        <v>4120</v>
      </c>
      <c r="J1331" s="263" t="s">
        <v>4120</v>
      </c>
      <c r="K1331" s="263" t="s">
        <v>4120</v>
      </c>
      <c r="L1331" s="263" t="s">
        <v>4120</v>
      </c>
      <c r="M1331" s="263" t="s">
        <v>4120</v>
      </c>
      <c r="N1331" s="263" t="s">
        <v>4120</v>
      </c>
      <c r="O1331" s="263" t="s">
        <v>4120</v>
      </c>
      <c r="P1331" s="263" t="s">
        <v>4120</v>
      </c>
      <c r="Q1331" s="263" t="s">
        <v>4120</v>
      </c>
      <c r="R1331" s="263" t="s">
        <v>4120</v>
      </c>
      <c r="S1331" s="263" t="s">
        <v>4120</v>
      </c>
      <c r="T1331" s="263" t="s">
        <v>4120</v>
      </c>
      <c r="U1331" s="263" t="s">
        <v>4120</v>
      </c>
      <c r="V1331" s="263" t="s">
        <v>4120</v>
      </c>
      <c r="W1331" s="263" t="s">
        <v>4120</v>
      </c>
      <c r="X1331" s="263" t="s">
        <v>4120</v>
      </c>
      <c r="Y1331" s="263" t="s">
        <v>4120</v>
      </c>
      <c r="Z1331" s="263" t="s">
        <v>4120</v>
      </c>
      <c r="AA1331" s="263" t="s">
        <v>4120</v>
      </c>
    </row>
    <row r="1332" spans="1:27" x14ac:dyDescent="0.3">
      <c r="A1332" s="263">
        <v>525827</v>
      </c>
      <c r="B1332" s="268" t="s">
        <v>918</v>
      </c>
      <c r="C1332" s="263" t="s">
        <v>4120</v>
      </c>
      <c r="D1332" s="263" t="s">
        <v>4120</v>
      </c>
      <c r="E1332" s="263" t="s">
        <v>4120</v>
      </c>
      <c r="F1332" s="263" t="s">
        <v>4120</v>
      </c>
      <c r="G1332" s="263" t="s">
        <v>4120</v>
      </c>
      <c r="H1332" s="263" t="s">
        <v>4120</v>
      </c>
      <c r="I1332" s="263" t="s">
        <v>4120</v>
      </c>
      <c r="J1332" s="263" t="s">
        <v>4120</v>
      </c>
      <c r="K1332" s="263" t="s">
        <v>4120</v>
      </c>
      <c r="L1332" s="263" t="s">
        <v>4120</v>
      </c>
      <c r="M1332" s="263" t="s">
        <v>4120</v>
      </c>
      <c r="N1332" s="263" t="s">
        <v>4120</v>
      </c>
      <c r="O1332" s="263" t="s">
        <v>4120</v>
      </c>
      <c r="P1332" s="263" t="s">
        <v>4120</v>
      </c>
      <c r="Q1332" s="263" t="s">
        <v>4120</v>
      </c>
      <c r="R1332" s="263" t="s">
        <v>4120</v>
      </c>
      <c r="S1332" s="263" t="s">
        <v>4120</v>
      </c>
      <c r="T1332" s="263" t="s">
        <v>4120</v>
      </c>
      <c r="U1332" s="263" t="s">
        <v>4120</v>
      </c>
      <c r="V1332" s="263" t="s">
        <v>4120</v>
      </c>
      <c r="W1332" s="263" t="s">
        <v>4120</v>
      </c>
      <c r="X1332" s="263" t="s">
        <v>4120</v>
      </c>
      <c r="Y1332" s="263" t="s">
        <v>4120</v>
      </c>
      <c r="Z1332" s="263" t="s">
        <v>4120</v>
      </c>
      <c r="AA1332" s="263" t="s">
        <v>4120</v>
      </c>
    </row>
    <row r="1333" spans="1:27" x14ac:dyDescent="0.3">
      <c r="A1333" s="263">
        <v>525828</v>
      </c>
      <c r="B1333" s="268" t="s">
        <v>918</v>
      </c>
      <c r="C1333" s="263" t="s">
        <v>4120</v>
      </c>
      <c r="D1333" s="263" t="s">
        <v>4120</v>
      </c>
      <c r="E1333" s="263" t="s">
        <v>4120</v>
      </c>
      <c r="F1333" s="263" t="s">
        <v>4120</v>
      </c>
      <c r="G1333" s="263" t="s">
        <v>4120</v>
      </c>
      <c r="H1333" s="263" t="s">
        <v>4120</v>
      </c>
      <c r="I1333" s="263" t="s">
        <v>4120</v>
      </c>
      <c r="J1333" s="263" t="s">
        <v>4120</v>
      </c>
      <c r="K1333" s="263" t="s">
        <v>4120</v>
      </c>
      <c r="L1333" s="263" t="s">
        <v>4120</v>
      </c>
      <c r="M1333" s="263" t="s">
        <v>4120</v>
      </c>
      <c r="N1333" s="263" t="s">
        <v>4120</v>
      </c>
      <c r="O1333" s="263" t="s">
        <v>4120</v>
      </c>
      <c r="P1333" s="263" t="s">
        <v>4120</v>
      </c>
      <c r="Q1333" s="263" t="s">
        <v>4120</v>
      </c>
      <c r="R1333" s="263" t="s">
        <v>4120</v>
      </c>
      <c r="S1333" s="263" t="s">
        <v>4120</v>
      </c>
      <c r="T1333" s="263" t="s">
        <v>4120</v>
      </c>
      <c r="U1333" s="263" t="s">
        <v>4120</v>
      </c>
      <c r="V1333" s="263" t="s">
        <v>4120</v>
      </c>
      <c r="W1333" s="263" t="s">
        <v>4120</v>
      </c>
      <c r="X1333" s="263" t="s">
        <v>4120</v>
      </c>
      <c r="Y1333" s="263" t="s">
        <v>4120</v>
      </c>
      <c r="Z1333" s="263" t="s">
        <v>4120</v>
      </c>
      <c r="AA1333" s="263" t="s">
        <v>4120</v>
      </c>
    </row>
    <row r="1334" spans="1:27" x14ac:dyDescent="0.3">
      <c r="A1334" s="263">
        <v>525835</v>
      </c>
      <c r="B1334" s="268" t="s">
        <v>918</v>
      </c>
      <c r="C1334" s="263" t="s">
        <v>4120</v>
      </c>
      <c r="D1334" s="263" t="s">
        <v>4120</v>
      </c>
      <c r="E1334" s="263" t="s">
        <v>4120</v>
      </c>
      <c r="F1334" s="263" t="s">
        <v>4120</v>
      </c>
      <c r="G1334" s="263" t="s">
        <v>4120</v>
      </c>
      <c r="H1334" s="263" t="s">
        <v>4120</v>
      </c>
      <c r="I1334" s="263" t="s">
        <v>4120</v>
      </c>
      <c r="J1334" s="263" t="s">
        <v>4120</v>
      </c>
      <c r="K1334" s="263" t="s">
        <v>4120</v>
      </c>
      <c r="L1334" s="263" t="s">
        <v>4120</v>
      </c>
      <c r="M1334" s="263" t="s">
        <v>4120</v>
      </c>
      <c r="N1334" s="263" t="s">
        <v>4120</v>
      </c>
      <c r="O1334" s="263" t="s">
        <v>4120</v>
      </c>
      <c r="P1334" s="263" t="s">
        <v>4120</v>
      </c>
      <c r="Q1334" s="263" t="s">
        <v>4120</v>
      </c>
      <c r="R1334" s="263" t="s">
        <v>4120</v>
      </c>
      <c r="S1334" s="263" t="s">
        <v>4120</v>
      </c>
      <c r="T1334" s="263" t="s">
        <v>4120</v>
      </c>
      <c r="U1334" s="263" t="s">
        <v>4120</v>
      </c>
      <c r="V1334" s="263" t="s">
        <v>4120</v>
      </c>
      <c r="W1334" s="263" t="s">
        <v>4120</v>
      </c>
      <c r="X1334" s="263" t="s">
        <v>4120</v>
      </c>
      <c r="Y1334" s="263" t="s">
        <v>4120</v>
      </c>
      <c r="Z1334" s="263" t="s">
        <v>4120</v>
      </c>
      <c r="AA1334" s="263" t="s">
        <v>4120</v>
      </c>
    </row>
    <row r="1335" spans="1:27" x14ac:dyDescent="0.3">
      <c r="A1335" s="263">
        <v>525836</v>
      </c>
      <c r="B1335" s="268" t="s">
        <v>918</v>
      </c>
      <c r="C1335" s="263" t="s">
        <v>4120</v>
      </c>
      <c r="D1335" s="263" t="s">
        <v>4120</v>
      </c>
      <c r="E1335" s="263" t="s">
        <v>4120</v>
      </c>
      <c r="F1335" s="263" t="s">
        <v>4120</v>
      </c>
      <c r="G1335" s="263" t="s">
        <v>4120</v>
      </c>
      <c r="H1335" s="263" t="s">
        <v>4120</v>
      </c>
      <c r="I1335" s="263" t="s">
        <v>4120</v>
      </c>
      <c r="J1335" s="263" t="s">
        <v>4120</v>
      </c>
      <c r="K1335" s="263" t="s">
        <v>4120</v>
      </c>
      <c r="L1335" s="263" t="s">
        <v>4120</v>
      </c>
      <c r="M1335" s="263" t="s">
        <v>4120</v>
      </c>
      <c r="N1335" s="263" t="s">
        <v>4120</v>
      </c>
      <c r="O1335" s="263" t="s">
        <v>4120</v>
      </c>
      <c r="P1335" s="263" t="s">
        <v>4120</v>
      </c>
      <c r="Q1335" s="263" t="s">
        <v>4120</v>
      </c>
      <c r="R1335" s="263" t="s">
        <v>4120</v>
      </c>
      <c r="S1335" s="263" t="s">
        <v>4120</v>
      </c>
      <c r="T1335" s="263" t="s">
        <v>4120</v>
      </c>
      <c r="U1335" s="263" t="s">
        <v>4120</v>
      </c>
      <c r="V1335" s="263" t="s">
        <v>4120</v>
      </c>
      <c r="W1335" s="263" t="s">
        <v>4120</v>
      </c>
      <c r="X1335" s="263" t="s">
        <v>4120</v>
      </c>
      <c r="Y1335" s="263" t="s">
        <v>4120</v>
      </c>
      <c r="Z1335" s="263" t="s">
        <v>4120</v>
      </c>
      <c r="AA1335" s="263" t="s">
        <v>4120</v>
      </c>
    </row>
    <row r="1336" spans="1:27" x14ac:dyDescent="0.3">
      <c r="A1336" s="263">
        <v>525838</v>
      </c>
      <c r="B1336" s="268" t="s">
        <v>918</v>
      </c>
      <c r="C1336" s="263" t="s">
        <v>4120</v>
      </c>
      <c r="D1336" s="263" t="s">
        <v>4120</v>
      </c>
      <c r="E1336" s="263" t="s">
        <v>4120</v>
      </c>
      <c r="F1336" s="263" t="s">
        <v>4120</v>
      </c>
      <c r="G1336" s="263" t="s">
        <v>4120</v>
      </c>
      <c r="H1336" s="263" t="s">
        <v>4120</v>
      </c>
      <c r="I1336" s="263" t="s">
        <v>4120</v>
      </c>
      <c r="J1336" s="263" t="s">
        <v>4120</v>
      </c>
      <c r="K1336" s="263" t="s">
        <v>4120</v>
      </c>
      <c r="L1336" s="263" t="s">
        <v>4120</v>
      </c>
      <c r="M1336" s="263" t="s">
        <v>4120</v>
      </c>
      <c r="N1336" s="263" t="s">
        <v>4120</v>
      </c>
      <c r="O1336" s="263" t="s">
        <v>4120</v>
      </c>
      <c r="P1336" s="263" t="s">
        <v>4120</v>
      </c>
      <c r="Q1336" s="263" t="s">
        <v>4120</v>
      </c>
      <c r="R1336" s="263" t="s">
        <v>4120</v>
      </c>
      <c r="S1336" s="263" t="s">
        <v>4120</v>
      </c>
      <c r="T1336" s="263" t="s">
        <v>4120</v>
      </c>
      <c r="U1336" s="263" t="s">
        <v>4120</v>
      </c>
      <c r="V1336" s="263" t="s">
        <v>4120</v>
      </c>
      <c r="W1336" s="263" t="s">
        <v>4120</v>
      </c>
      <c r="X1336" s="263" t="s">
        <v>4120</v>
      </c>
      <c r="Y1336" s="263" t="s">
        <v>4120</v>
      </c>
      <c r="Z1336" s="263" t="s">
        <v>4120</v>
      </c>
      <c r="AA1336" s="263" t="s">
        <v>4120</v>
      </c>
    </row>
    <row r="1337" spans="1:27" x14ac:dyDescent="0.3">
      <c r="A1337" s="263">
        <v>525841</v>
      </c>
      <c r="B1337" s="268" t="s">
        <v>918</v>
      </c>
      <c r="C1337" s="263" t="s">
        <v>4120</v>
      </c>
      <c r="D1337" s="263" t="s">
        <v>4120</v>
      </c>
      <c r="E1337" s="263" t="s">
        <v>4120</v>
      </c>
      <c r="F1337" s="263" t="s">
        <v>4120</v>
      </c>
      <c r="G1337" s="263" t="s">
        <v>4120</v>
      </c>
      <c r="H1337" s="263" t="s">
        <v>4120</v>
      </c>
      <c r="I1337" s="263" t="s">
        <v>4120</v>
      </c>
      <c r="J1337" s="263" t="s">
        <v>4120</v>
      </c>
      <c r="K1337" s="263" t="s">
        <v>4120</v>
      </c>
      <c r="L1337" s="263" t="s">
        <v>4120</v>
      </c>
      <c r="M1337" s="263" t="s">
        <v>4120</v>
      </c>
      <c r="N1337" s="263" t="s">
        <v>4120</v>
      </c>
      <c r="O1337" s="263" t="s">
        <v>4120</v>
      </c>
      <c r="P1337" s="263" t="s">
        <v>4120</v>
      </c>
      <c r="Q1337" s="263" t="s">
        <v>4120</v>
      </c>
      <c r="R1337" s="263" t="s">
        <v>4120</v>
      </c>
      <c r="S1337" s="263" t="s">
        <v>4120</v>
      </c>
      <c r="T1337" s="263" t="s">
        <v>4120</v>
      </c>
      <c r="U1337" s="263" t="s">
        <v>4120</v>
      </c>
      <c r="V1337" s="263" t="s">
        <v>4120</v>
      </c>
      <c r="W1337" s="263" t="s">
        <v>4120</v>
      </c>
      <c r="X1337" s="263" t="s">
        <v>4120</v>
      </c>
      <c r="Y1337" s="263" t="s">
        <v>4120</v>
      </c>
      <c r="Z1337" s="263" t="s">
        <v>4120</v>
      </c>
      <c r="AA1337" s="263" t="s">
        <v>4120</v>
      </c>
    </row>
    <row r="1338" spans="1:27" x14ac:dyDescent="0.3">
      <c r="A1338" s="263">
        <v>525843</v>
      </c>
      <c r="B1338" s="268" t="s">
        <v>918</v>
      </c>
      <c r="C1338" s="263" t="s">
        <v>4120</v>
      </c>
      <c r="D1338" s="263" t="s">
        <v>4120</v>
      </c>
      <c r="E1338" s="263" t="s">
        <v>4120</v>
      </c>
      <c r="F1338" s="263" t="s">
        <v>4120</v>
      </c>
      <c r="G1338" s="263" t="s">
        <v>4120</v>
      </c>
      <c r="H1338" s="263" t="s">
        <v>4120</v>
      </c>
      <c r="I1338" s="263" t="s">
        <v>4120</v>
      </c>
      <c r="J1338" s="263" t="s">
        <v>4120</v>
      </c>
      <c r="K1338" s="263" t="s">
        <v>4120</v>
      </c>
      <c r="L1338" s="263" t="s">
        <v>4120</v>
      </c>
      <c r="M1338" s="263" t="s">
        <v>4120</v>
      </c>
      <c r="N1338" s="263" t="s">
        <v>4120</v>
      </c>
      <c r="O1338" s="263" t="s">
        <v>4120</v>
      </c>
      <c r="P1338" s="263" t="s">
        <v>4120</v>
      </c>
      <c r="Q1338" s="263" t="s">
        <v>4120</v>
      </c>
      <c r="R1338" s="263" t="s">
        <v>4120</v>
      </c>
      <c r="S1338" s="263" t="s">
        <v>4120</v>
      </c>
      <c r="T1338" s="263" t="s">
        <v>4120</v>
      </c>
      <c r="U1338" s="263" t="s">
        <v>4120</v>
      </c>
      <c r="V1338" s="263" t="s">
        <v>4120</v>
      </c>
      <c r="W1338" s="263" t="s">
        <v>4120</v>
      </c>
      <c r="X1338" s="263" t="s">
        <v>4120</v>
      </c>
      <c r="Y1338" s="263" t="s">
        <v>4120</v>
      </c>
      <c r="Z1338" s="263" t="s">
        <v>4120</v>
      </c>
      <c r="AA1338" s="263" t="s">
        <v>4120</v>
      </c>
    </row>
    <row r="1339" spans="1:27" x14ac:dyDescent="0.3">
      <c r="A1339" s="263">
        <v>525844</v>
      </c>
      <c r="B1339" s="268" t="s">
        <v>918</v>
      </c>
      <c r="C1339" s="263" t="s">
        <v>4120</v>
      </c>
      <c r="D1339" s="263" t="s">
        <v>4120</v>
      </c>
      <c r="E1339" s="263" t="s">
        <v>4120</v>
      </c>
      <c r="F1339" s="263" t="s">
        <v>4120</v>
      </c>
      <c r="G1339" s="263" t="s">
        <v>4120</v>
      </c>
      <c r="H1339" s="263" t="s">
        <v>4120</v>
      </c>
      <c r="I1339" s="263" t="s">
        <v>4120</v>
      </c>
      <c r="J1339" s="263" t="s">
        <v>4120</v>
      </c>
      <c r="K1339" s="263" t="s">
        <v>4120</v>
      </c>
      <c r="L1339" s="263" t="s">
        <v>4120</v>
      </c>
      <c r="M1339" s="263" t="s">
        <v>4120</v>
      </c>
      <c r="N1339" s="263" t="s">
        <v>4120</v>
      </c>
      <c r="O1339" s="263" t="s">
        <v>4120</v>
      </c>
      <c r="P1339" s="263" t="s">
        <v>4120</v>
      </c>
      <c r="Q1339" s="263" t="s">
        <v>4120</v>
      </c>
      <c r="R1339" s="263" t="s">
        <v>4120</v>
      </c>
      <c r="S1339" s="263" t="s">
        <v>4120</v>
      </c>
      <c r="T1339" s="263" t="s">
        <v>4120</v>
      </c>
      <c r="U1339" s="263" t="s">
        <v>4120</v>
      </c>
      <c r="V1339" s="263" t="s">
        <v>4120</v>
      </c>
      <c r="W1339" s="263" t="s">
        <v>4120</v>
      </c>
      <c r="X1339" s="263" t="s">
        <v>4120</v>
      </c>
      <c r="Y1339" s="263" t="s">
        <v>4120</v>
      </c>
      <c r="Z1339" s="263" t="s">
        <v>4120</v>
      </c>
      <c r="AA1339" s="263" t="s">
        <v>4120</v>
      </c>
    </row>
    <row r="1340" spans="1:27" x14ac:dyDescent="0.3">
      <c r="A1340" s="263">
        <v>525845</v>
      </c>
      <c r="B1340" s="268" t="s">
        <v>918</v>
      </c>
      <c r="C1340" s="263" t="s">
        <v>4120</v>
      </c>
      <c r="D1340" s="263" t="s">
        <v>4120</v>
      </c>
      <c r="E1340" s="263" t="s">
        <v>4120</v>
      </c>
      <c r="F1340" s="263" t="s">
        <v>4120</v>
      </c>
      <c r="G1340" s="263" t="s">
        <v>4120</v>
      </c>
      <c r="H1340" s="263" t="s">
        <v>4120</v>
      </c>
      <c r="I1340" s="263" t="s">
        <v>4120</v>
      </c>
      <c r="J1340" s="263" t="s">
        <v>4120</v>
      </c>
      <c r="K1340" s="263" t="s">
        <v>4120</v>
      </c>
      <c r="L1340" s="263" t="s">
        <v>4120</v>
      </c>
      <c r="M1340" s="263" t="s">
        <v>4120</v>
      </c>
      <c r="N1340" s="263" t="s">
        <v>4120</v>
      </c>
      <c r="O1340" s="263" t="s">
        <v>4120</v>
      </c>
      <c r="P1340" s="263" t="s">
        <v>4120</v>
      </c>
      <c r="Q1340" s="263" t="s">
        <v>4120</v>
      </c>
      <c r="R1340" s="263" t="s">
        <v>4120</v>
      </c>
      <c r="S1340" s="263" t="s">
        <v>4120</v>
      </c>
      <c r="T1340" s="263" t="s">
        <v>4120</v>
      </c>
      <c r="U1340" s="263" t="s">
        <v>4120</v>
      </c>
      <c r="V1340" s="263" t="s">
        <v>4120</v>
      </c>
      <c r="W1340" s="263" t="s">
        <v>4120</v>
      </c>
      <c r="X1340" s="263" t="s">
        <v>4120</v>
      </c>
      <c r="Y1340" s="263" t="s">
        <v>4120</v>
      </c>
      <c r="Z1340" s="263" t="s">
        <v>4120</v>
      </c>
      <c r="AA1340" s="263" t="s">
        <v>4120</v>
      </c>
    </row>
    <row r="1341" spans="1:27" x14ac:dyDescent="0.3">
      <c r="A1341" s="263">
        <v>525852</v>
      </c>
      <c r="B1341" s="268" t="s">
        <v>918</v>
      </c>
      <c r="C1341" s="263" t="s">
        <v>4120</v>
      </c>
      <c r="D1341" s="263" t="s">
        <v>4120</v>
      </c>
      <c r="E1341" s="263" t="s">
        <v>4120</v>
      </c>
      <c r="F1341" s="263" t="s">
        <v>4120</v>
      </c>
      <c r="G1341" s="263" t="s">
        <v>4120</v>
      </c>
      <c r="H1341" s="263" t="s">
        <v>4120</v>
      </c>
      <c r="I1341" s="263" t="s">
        <v>4120</v>
      </c>
      <c r="J1341" s="263" t="s">
        <v>4120</v>
      </c>
      <c r="K1341" s="263" t="s">
        <v>4120</v>
      </c>
      <c r="L1341" s="263" t="s">
        <v>4120</v>
      </c>
      <c r="M1341" s="263" t="s">
        <v>4120</v>
      </c>
      <c r="N1341" s="263" t="s">
        <v>4120</v>
      </c>
      <c r="O1341" s="263" t="s">
        <v>4120</v>
      </c>
      <c r="P1341" s="263" t="s">
        <v>4120</v>
      </c>
      <c r="Q1341" s="263" t="s">
        <v>4120</v>
      </c>
      <c r="R1341" s="263" t="s">
        <v>4120</v>
      </c>
      <c r="S1341" s="263" t="s">
        <v>4120</v>
      </c>
      <c r="T1341" s="263" t="s">
        <v>4120</v>
      </c>
      <c r="U1341" s="263" t="s">
        <v>4120</v>
      </c>
      <c r="V1341" s="263" t="s">
        <v>4120</v>
      </c>
      <c r="W1341" s="263" t="s">
        <v>4120</v>
      </c>
      <c r="X1341" s="263" t="s">
        <v>4120</v>
      </c>
      <c r="Y1341" s="263" t="s">
        <v>4120</v>
      </c>
      <c r="Z1341" s="263" t="s">
        <v>4120</v>
      </c>
      <c r="AA1341" s="263" t="s">
        <v>4120</v>
      </c>
    </row>
    <row r="1342" spans="1:27" x14ac:dyDescent="0.3">
      <c r="A1342" s="263">
        <v>525853</v>
      </c>
      <c r="B1342" s="268" t="s">
        <v>918</v>
      </c>
      <c r="C1342" s="263" t="s">
        <v>4120</v>
      </c>
      <c r="D1342" s="263" t="s">
        <v>4120</v>
      </c>
      <c r="E1342" s="263" t="s">
        <v>4120</v>
      </c>
      <c r="F1342" s="263" t="s">
        <v>4120</v>
      </c>
      <c r="G1342" s="263" t="s">
        <v>4120</v>
      </c>
      <c r="H1342" s="263" t="s">
        <v>4120</v>
      </c>
      <c r="I1342" s="263" t="s">
        <v>4120</v>
      </c>
      <c r="J1342" s="263" t="s">
        <v>4120</v>
      </c>
      <c r="K1342" s="263" t="s">
        <v>4120</v>
      </c>
      <c r="L1342" s="263" t="s">
        <v>4120</v>
      </c>
      <c r="M1342" s="263" t="s">
        <v>4120</v>
      </c>
      <c r="N1342" s="263" t="s">
        <v>4120</v>
      </c>
      <c r="O1342" s="263" t="s">
        <v>4120</v>
      </c>
      <c r="P1342" s="263" t="s">
        <v>4120</v>
      </c>
      <c r="Q1342" s="263" t="s">
        <v>4120</v>
      </c>
      <c r="R1342" s="263" t="s">
        <v>4120</v>
      </c>
      <c r="S1342" s="263" t="s">
        <v>4120</v>
      </c>
      <c r="T1342" s="263" t="s">
        <v>4120</v>
      </c>
      <c r="U1342" s="263" t="s">
        <v>4120</v>
      </c>
      <c r="V1342" s="263" t="s">
        <v>4120</v>
      </c>
      <c r="W1342" s="263" t="s">
        <v>4120</v>
      </c>
      <c r="X1342" s="263" t="s">
        <v>4120</v>
      </c>
      <c r="Y1342" s="263" t="s">
        <v>4120</v>
      </c>
      <c r="Z1342" s="263" t="s">
        <v>4120</v>
      </c>
      <c r="AA1342" s="263" t="s">
        <v>4120</v>
      </c>
    </row>
    <row r="1343" spans="1:27" x14ac:dyDescent="0.3">
      <c r="A1343" s="263">
        <v>525856</v>
      </c>
      <c r="B1343" s="268" t="s">
        <v>918</v>
      </c>
      <c r="C1343" s="263" t="s">
        <v>4120</v>
      </c>
      <c r="D1343" s="263" t="s">
        <v>4120</v>
      </c>
      <c r="E1343" s="263" t="s">
        <v>4120</v>
      </c>
      <c r="F1343" s="263" t="s">
        <v>4120</v>
      </c>
      <c r="G1343" s="263" t="s">
        <v>4120</v>
      </c>
      <c r="H1343" s="263" t="s">
        <v>4120</v>
      </c>
      <c r="I1343" s="263" t="s">
        <v>4120</v>
      </c>
      <c r="J1343" s="263" t="s">
        <v>4120</v>
      </c>
      <c r="K1343" s="263" t="s">
        <v>4120</v>
      </c>
      <c r="L1343" s="263" t="s">
        <v>4120</v>
      </c>
      <c r="M1343" s="263" t="s">
        <v>4120</v>
      </c>
      <c r="N1343" s="263" t="s">
        <v>4120</v>
      </c>
      <c r="O1343" s="263" t="s">
        <v>4120</v>
      </c>
      <c r="P1343" s="263" t="s">
        <v>4120</v>
      </c>
      <c r="Q1343" s="263" t="s">
        <v>4120</v>
      </c>
      <c r="R1343" s="263" t="s">
        <v>4120</v>
      </c>
      <c r="S1343" s="263" t="s">
        <v>4120</v>
      </c>
      <c r="T1343" s="263" t="s">
        <v>4120</v>
      </c>
      <c r="U1343" s="263" t="s">
        <v>4120</v>
      </c>
      <c r="V1343" s="263" t="s">
        <v>4120</v>
      </c>
      <c r="W1343" s="263" t="s">
        <v>4120</v>
      </c>
      <c r="X1343" s="263" t="s">
        <v>4120</v>
      </c>
      <c r="Y1343" s="263" t="s">
        <v>4120</v>
      </c>
      <c r="Z1343" s="263" t="s">
        <v>4120</v>
      </c>
      <c r="AA1343" s="263" t="s">
        <v>4120</v>
      </c>
    </row>
    <row r="1344" spans="1:27" x14ac:dyDescent="0.3">
      <c r="A1344" s="263">
        <v>525857</v>
      </c>
      <c r="B1344" s="268" t="s">
        <v>918</v>
      </c>
      <c r="C1344" s="263" t="s">
        <v>4120</v>
      </c>
      <c r="D1344" s="263" t="s">
        <v>4120</v>
      </c>
      <c r="E1344" s="263" t="s">
        <v>4120</v>
      </c>
      <c r="F1344" s="263" t="s">
        <v>4120</v>
      </c>
      <c r="G1344" s="263" t="s">
        <v>4120</v>
      </c>
      <c r="H1344" s="263" t="s">
        <v>4120</v>
      </c>
      <c r="I1344" s="263" t="s">
        <v>4120</v>
      </c>
      <c r="J1344" s="263" t="s">
        <v>4120</v>
      </c>
      <c r="K1344" s="263" t="s">
        <v>4120</v>
      </c>
      <c r="L1344" s="263" t="s">
        <v>4120</v>
      </c>
      <c r="M1344" s="263" t="s">
        <v>4120</v>
      </c>
      <c r="N1344" s="263" t="s">
        <v>4120</v>
      </c>
      <c r="O1344" s="263" t="s">
        <v>4120</v>
      </c>
      <c r="P1344" s="263" t="s">
        <v>4120</v>
      </c>
      <c r="Q1344" s="263" t="s">
        <v>4120</v>
      </c>
      <c r="R1344" s="263" t="s">
        <v>4120</v>
      </c>
      <c r="S1344" s="263" t="s">
        <v>4120</v>
      </c>
      <c r="T1344" s="263" t="s">
        <v>4120</v>
      </c>
      <c r="U1344" s="263" t="s">
        <v>4120</v>
      </c>
      <c r="V1344" s="263" t="s">
        <v>4120</v>
      </c>
      <c r="W1344" s="263" t="s">
        <v>4120</v>
      </c>
      <c r="X1344" s="263" t="s">
        <v>4120</v>
      </c>
      <c r="Y1344" s="263" t="s">
        <v>4120</v>
      </c>
      <c r="Z1344" s="263" t="s">
        <v>4120</v>
      </c>
      <c r="AA1344" s="263" t="s">
        <v>4120</v>
      </c>
    </row>
    <row r="1345" spans="1:27" x14ac:dyDescent="0.3">
      <c r="A1345" s="263">
        <v>525858</v>
      </c>
      <c r="B1345" s="268" t="s">
        <v>918</v>
      </c>
      <c r="C1345" s="263" t="s">
        <v>4120</v>
      </c>
      <c r="D1345" s="263" t="s">
        <v>4120</v>
      </c>
      <c r="E1345" s="263" t="s">
        <v>4120</v>
      </c>
      <c r="F1345" s="263" t="s">
        <v>4120</v>
      </c>
      <c r="G1345" s="263" t="s">
        <v>4120</v>
      </c>
      <c r="H1345" s="263" t="s">
        <v>4120</v>
      </c>
      <c r="I1345" s="263" t="s">
        <v>4120</v>
      </c>
      <c r="J1345" s="263" t="s">
        <v>4120</v>
      </c>
      <c r="K1345" s="263" t="s">
        <v>4120</v>
      </c>
      <c r="L1345" s="263" t="s">
        <v>4120</v>
      </c>
      <c r="M1345" s="263" t="s">
        <v>4120</v>
      </c>
      <c r="N1345" s="263" t="s">
        <v>4120</v>
      </c>
      <c r="O1345" s="263" t="s">
        <v>4120</v>
      </c>
      <c r="P1345" s="263" t="s">
        <v>4120</v>
      </c>
      <c r="Q1345" s="263" t="s">
        <v>4120</v>
      </c>
      <c r="R1345" s="263" t="s">
        <v>4120</v>
      </c>
      <c r="S1345" s="263" t="s">
        <v>4120</v>
      </c>
      <c r="T1345" s="263" t="s">
        <v>4120</v>
      </c>
      <c r="U1345" s="263" t="s">
        <v>4120</v>
      </c>
      <c r="V1345" s="263" t="s">
        <v>4120</v>
      </c>
      <c r="W1345" s="263" t="s">
        <v>4120</v>
      </c>
      <c r="X1345" s="263" t="s">
        <v>4120</v>
      </c>
      <c r="Y1345" s="263" t="s">
        <v>4120</v>
      </c>
      <c r="Z1345" s="263" t="s">
        <v>4120</v>
      </c>
      <c r="AA1345" s="263" t="s">
        <v>4120</v>
      </c>
    </row>
    <row r="1346" spans="1:27" x14ac:dyDescent="0.3">
      <c r="A1346" s="263">
        <v>525861</v>
      </c>
      <c r="B1346" s="268" t="s">
        <v>918</v>
      </c>
      <c r="C1346" s="263" t="s">
        <v>4120</v>
      </c>
      <c r="D1346" s="263" t="s">
        <v>4120</v>
      </c>
      <c r="E1346" s="263" t="s">
        <v>4120</v>
      </c>
      <c r="F1346" s="263" t="s">
        <v>4120</v>
      </c>
      <c r="G1346" s="263" t="s">
        <v>4120</v>
      </c>
      <c r="H1346" s="263" t="s">
        <v>4120</v>
      </c>
      <c r="I1346" s="263" t="s">
        <v>4120</v>
      </c>
      <c r="J1346" s="263" t="s">
        <v>4120</v>
      </c>
      <c r="K1346" s="263" t="s">
        <v>4120</v>
      </c>
      <c r="L1346" s="263" t="s">
        <v>4120</v>
      </c>
      <c r="M1346" s="263" t="s">
        <v>4120</v>
      </c>
      <c r="N1346" s="263" t="s">
        <v>4120</v>
      </c>
      <c r="O1346" s="263" t="s">
        <v>4120</v>
      </c>
      <c r="P1346" s="263" t="s">
        <v>4120</v>
      </c>
      <c r="Q1346" s="263" t="s">
        <v>4120</v>
      </c>
      <c r="R1346" s="263" t="s">
        <v>4120</v>
      </c>
      <c r="S1346" s="263" t="s">
        <v>4120</v>
      </c>
      <c r="T1346" s="263" t="s">
        <v>4120</v>
      </c>
      <c r="U1346" s="263" t="s">
        <v>4120</v>
      </c>
      <c r="V1346" s="263" t="s">
        <v>4120</v>
      </c>
      <c r="W1346" s="263" t="s">
        <v>4120</v>
      </c>
      <c r="X1346" s="263" t="s">
        <v>4120</v>
      </c>
      <c r="Y1346" s="263" t="s">
        <v>4120</v>
      </c>
      <c r="Z1346" s="263" t="s">
        <v>4120</v>
      </c>
      <c r="AA1346" s="263" t="s">
        <v>4120</v>
      </c>
    </row>
    <row r="1347" spans="1:27" x14ac:dyDescent="0.3">
      <c r="A1347" s="263">
        <v>525863</v>
      </c>
      <c r="B1347" s="268" t="s">
        <v>918</v>
      </c>
      <c r="C1347" s="263" t="s">
        <v>4120</v>
      </c>
      <c r="D1347" s="263" t="s">
        <v>4120</v>
      </c>
      <c r="E1347" s="263" t="s">
        <v>4120</v>
      </c>
      <c r="F1347" s="263" t="s">
        <v>4120</v>
      </c>
      <c r="G1347" s="263" t="s">
        <v>4120</v>
      </c>
      <c r="H1347" s="263" t="s">
        <v>4120</v>
      </c>
      <c r="I1347" s="263" t="s">
        <v>4120</v>
      </c>
      <c r="J1347" s="263" t="s">
        <v>4120</v>
      </c>
      <c r="K1347" s="263" t="s">
        <v>4120</v>
      </c>
      <c r="L1347" s="263" t="s">
        <v>4120</v>
      </c>
      <c r="M1347" s="263" t="s">
        <v>4120</v>
      </c>
      <c r="N1347" s="263" t="s">
        <v>4120</v>
      </c>
      <c r="O1347" s="263" t="s">
        <v>4120</v>
      </c>
      <c r="P1347" s="263" t="s">
        <v>4120</v>
      </c>
      <c r="Q1347" s="263" t="s">
        <v>4120</v>
      </c>
      <c r="R1347" s="263" t="s">
        <v>4120</v>
      </c>
      <c r="S1347" s="263" t="s">
        <v>4120</v>
      </c>
      <c r="T1347" s="263" t="s">
        <v>4120</v>
      </c>
      <c r="U1347" s="263" t="s">
        <v>4120</v>
      </c>
      <c r="V1347" s="263" t="s">
        <v>4120</v>
      </c>
      <c r="W1347" s="263" t="s">
        <v>4120</v>
      </c>
      <c r="X1347" s="263" t="s">
        <v>4120</v>
      </c>
      <c r="Y1347" s="263" t="s">
        <v>4120</v>
      </c>
      <c r="Z1347" s="263" t="s">
        <v>4120</v>
      </c>
      <c r="AA1347" s="263" t="s">
        <v>4120</v>
      </c>
    </row>
    <row r="1348" spans="1:27" x14ac:dyDescent="0.3">
      <c r="A1348" s="263">
        <v>525866</v>
      </c>
      <c r="B1348" s="268" t="s">
        <v>918</v>
      </c>
      <c r="C1348" s="263" t="s">
        <v>4120</v>
      </c>
      <c r="D1348" s="263" t="s">
        <v>4120</v>
      </c>
      <c r="E1348" s="263" t="s">
        <v>4120</v>
      </c>
      <c r="F1348" s="263" t="s">
        <v>4120</v>
      </c>
      <c r="G1348" s="263" t="s">
        <v>4120</v>
      </c>
      <c r="H1348" s="263" t="s">
        <v>4120</v>
      </c>
      <c r="I1348" s="263" t="s">
        <v>4120</v>
      </c>
      <c r="J1348" s="263" t="s">
        <v>4120</v>
      </c>
      <c r="K1348" s="263" t="s">
        <v>4120</v>
      </c>
      <c r="L1348" s="263" t="s">
        <v>4120</v>
      </c>
      <c r="M1348" s="263" t="s">
        <v>4120</v>
      </c>
      <c r="N1348" s="263" t="s">
        <v>4120</v>
      </c>
      <c r="O1348" s="263" t="s">
        <v>4120</v>
      </c>
      <c r="P1348" s="263" t="s">
        <v>4120</v>
      </c>
      <c r="Q1348" s="263" t="s">
        <v>4120</v>
      </c>
      <c r="R1348" s="263" t="s">
        <v>4120</v>
      </c>
      <c r="S1348" s="263" t="s">
        <v>4120</v>
      </c>
      <c r="T1348" s="263" t="s">
        <v>4120</v>
      </c>
      <c r="U1348" s="263" t="s">
        <v>4120</v>
      </c>
      <c r="V1348" s="263" t="s">
        <v>4120</v>
      </c>
      <c r="W1348" s="263" t="s">
        <v>4120</v>
      </c>
      <c r="X1348" s="263" t="s">
        <v>4120</v>
      </c>
      <c r="Y1348" s="263" t="s">
        <v>4120</v>
      </c>
      <c r="Z1348" s="263" t="s">
        <v>4120</v>
      </c>
      <c r="AA1348" s="263" t="s">
        <v>4120</v>
      </c>
    </row>
    <row r="1349" spans="1:27" x14ac:dyDescent="0.3">
      <c r="A1349" s="263">
        <v>525868</v>
      </c>
      <c r="B1349" s="268" t="s">
        <v>918</v>
      </c>
      <c r="C1349" s="263" t="s">
        <v>4120</v>
      </c>
      <c r="D1349" s="263" t="s">
        <v>4120</v>
      </c>
      <c r="E1349" s="263" t="s">
        <v>4120</v>
      </c>
      <c r="F1349" s="263" t="s">
        <v>4120</v>
      </c>
      <c r="G1349" s="263" t="s">
        <v>4120</v>
      </c>
      <c r="H1349" s="263" t="s">
        <v>4120</v>
      </c>
      <c r="I1349" s="263" t="s">
        <v>4120</v>
      </c>
      <c r="J1349" s="263" t="s">
        <v>4120</v>
      </c>
      <c r="K1349" s="263" t="s">
        <v>4120</v>
      </c>
      <c r="L1349" s="263" t="s">
        <v>4120</v>
      </c>
      <c r="M1349" s="263" t="s">
        <v>4120</v>
      </c>
      <c r="N1349" s="263" t="s">
        <v>4120</v>
      </c>
      <c r="O1349" s="263" t="s">
        <v>4120</v>
      </c>
      <c r="P1349" s="263" t="s">
        <v>4120</v>
      </c>
      <c r="Q1349" s="263" t="s">
        <v>4120</v>
      </c>
      <c r="R1349" s="263" t="s">
        <v>4120</v>
      </c>
      <c r="S1349" s="263" t="s">
        <v>4120</v>
      </c>
      <c r="T1349" s="263" t="s">
        <v>4120</v>
      </c>
      <c r="U1349" s="263" t="s">
        <v>4120</v>
      </c>
      <c r="V1349" s="263" t="s">
        <v>4120</v>
      </c>
      <c r="W1349" s="263" t="s">
        <v>4120</v>
      </c>
      <c r="X1349" s="263" t="s">
        <v>4120</v>
      </c>
      <c r="Y1349" s="263" t="s">
        <v>4120</v>
      </c>
      <c r="Z1349" s="263" t="s">
        <v>4120</v>
      </c>
      <c r="AA1349" s="263" t="s">
        <v>4120</v>
      </c>
    </row>
    <row r="1350" spans="1:27" x14ac:dyDescent="0.3">
      <c r="A1350" s="263">
        <v>525869</v>
      </c>
      <c r="B1350" s="268" t="s">
        <v>918</v>
      </c>
      <c r="C1350" s="263" t="s">
        <v>4120</v>
      </c>
      <c r="D1350" s="263" t="s">
        <v>4120</v>
      </c>
      <c r="E1350" s="263" t="s">
        <v>4120</v>
      </c>
      <c r="F1350" s="263" t="s">
        <v>4120</v>
      </c>
      <c r="G1350" s="263" t="s">
        <v>4120</v>
      </c>
      <c r="H1350" s="263" t="s">
        <v>4120</v>
      </c>
      <c r="I1350" s="263" t="s">
        <v>4120</v>
      </c>
      <c r="J1350" s="263" t="s">
        <v>4120</v>
      </c>
      <c r="K1350" s="263" t="s">
        <v>4120</v>
      </c>
      <c r="L1350" s="263" t="s">
        <v>4120</v>
      </c>
      <c r="M1350" s="263" t="s">
        <v>4120</v>
      </c>
      <c r="N1350" s="263" t="s">
        <v>4120</v>
      </c>
      <c r="O1350" s="263" t="s">
        <v>4120</v>
      </c>
      <c r="P1350" s="263" t="s">
        <v>4120</v>
      </c>
      <c r="Q1350" s="263" t="s">
        <v>4120</v>
      </c>
      <c r="R1350" s="263" t="s">
        <v>4120</v>
      </c>
      <c r="S1350" s="263" t="s">
        <v>4120</v>
      </c>
      <c r="T1350" s="263" t="s">
        <v>4120</v>
      </c>
      <c r="U1350" s="263" t="s">
        <v>4120</v>
      </c>
      <c r="V1350" s="263" t="s">
        <v>4120</v>
      </c>
      <c r="W1350" s="263" t="s">
        <v>4120</v>
      </c>
      <c r="X1350" s="263" t="s">
        <v>4120</v>
      </c>
      <c r="Y1350" s="263" t="s">
        <v>4120</v>
      </c>
      <c r="Z1350" s="263" t="s">
        <v>4120</v>
      </c>
      <c r="AA1350" s="263" t="s">
        <v>4120</v>
      </c>
    </row>
    <row r="1351" spans="1:27" x14ac:dyDescent="0.3">
      <c r="A1351" s="263">
        <v>525870</v>
      </c>
      <c r="B1351" s="268" t="s">
        <v>918</v>
      </c>
      <c r="C1351" s="263" t="s">
        <v>4120</v>
      </c>
      <c r="D1351" s="263" t="s">
        <v>4120</v>
      </c>
      <c r="E1351" s="263" t="s">
        <v>4120</v>
      </c>
      <c r="F1351" s="263" t="s">
        <v>4120</v>
      </c>
      <c r="G1351" s="263" t="s">
        <v>4120</v>
      </c>
      <c r="H1351" s="263" t="s">
        <v>4120</v>
      </c>
      <c r="I1351" s="263" t="s">
        <v>4120</v>
      </c>
      <c r="J1351" s="263" t="s">
        <v>4120</v>
      </c>
      <c r="K1351" s="263" t="s">
        <v>4120</v>
      </c>
      <c r="L1351" s="263" t="s">
        <v>4120</v>
      </c>
      <c r="M1351" s="263" t="s">
        <v>4120</v>
      </c>
      <c r="N1351" s="263" t="s">
        <v>4120</v>
      </c>
      <c r="O1351" s="263" t="s">
        <v>4120</v>
      </c>
      <c r="P1351" s="263" t="s">
        <v>4120</v>
      </c>
      <c r="Q1351" s="263" t="s">
        <v>4120</v>
      </c>
      <c r="R1351" s="263" t="s">
        <v>4120</v>
      </c>
      <c r="S1351" s="263" t="s">
        <v>4120</v>
      </c>
      <c r="T1351" s="263" t="s">
        <v>4120</v>
      </c>
      <c r="U1351" s="263" t="s">
        <v>4120</v>
      </c>
      <c r="V1351" s="263" t="s">
        <v>4120</v>
      </c>
      <c r="W1351" s="263" t="s">
        <v>4120</v>
      </c>
      <c r="X1351" s="263" t="s">
        <v>4120</v>
      </c>
      <c r="Y1351" s="263" t="s">
        <v>4120</v>
      </c>
      <c r="Z1351" s="263" t="s">
        <v>4120</v>
      </c>
      <c r="AA1351" s="263" t="s">
        <v>4120</v>
      </c>
    </row>
    <row r="1352" spans="1:27" x14ac:dyDescent="0.3">
      <c r="A1352" s="263">
        <v>525873</v>
      </c>
      <c r="B1352" s="268" t="s">
        <v>918</v>
      </c>
      <c r="C1352" s="263" t="s">
        <v>4120</v>
      </c>
      <c r="D1352" s="263" t="s">
        <v>4120</v>
      </c>
      <c r="E1352" s="263" t="s">
        <v>4120</v>
      </c>
      <c r="F1352" s="263" t="s">
        <v>4120</v>
      </c>
      <c r="G1352" s="263" t="s">
        <v>4120</v>
      </c>
      <c r="H1352" s="263" t="s">
        <v>4120</v>
      </c>
      <c r="I1352" s="263" t="s">
        <v>4120</v>
      </c>
      <c r="J1352" s="263" t="s">
        <v>4120</v>
      </c>
      <c r="K1352" s="263" t="s">
        <v>4120</v>
      </c>
      <c r="L1352" s="263" t="s">
        <v>4120</v>
      </c>
      <c r="M1352" s="263" t="s">
        <v>4120</v>
      </c>
      <c r="N1352" s="263" t="s">
        <v>4120</v>
      </c>
      <c r="O1352" s="263" t="s">
        <v>4120</v>
      </c>
      <c r="P1352" s="263" t="s">
        <v>4120</v>
      </c>
      <c r="Q1352" s="263" t="s">
        <v>4120</v>
      </c>
      <c r="R1352" s="263" t="s">
        <v>4120</v>
      </c>
      <c r="S1352" s="263" t="s">
        <v>4120</v>
      </c>
      <c r="T1352" s="263" t="s">
        <v>4120</v>
      </c>
      <c r="U1352" s="263" t="s">
        <v>4120</v>
      </c>
      <c r="V1352" s="263" t="s">
        <v>4120</v>
      </c>
      <c r="W1352" s="263" t="s">
        <v>4120</v>
      </c>
      <c r="X1352" s="263" t="s">
        <v>4120</v>
      </c>
      <c r="Y1352" s="263" t="s">
        <v>4120</v>
      </c>
      <c r="Z1352" s="263" t="s">
        <v>4120</v>
      </c>
      <c r="AA1352" s="263" t="s">
        <v>4120</v>
      </c>
    </row>
    <row r="1353" spans="1:27" x14ac:dyDescent="0.3">
      <c r="A1353" s="263">
        <v>525874</v>
      </c>
      <c r="B1353" s="268" t="s">
        <v>918</v>
      </c>
      <c r="C1353" s="263" t="s">
        <v>4120</v>
      </c>
      <c r="D1353" s="263" t="s">
        <v>4120</v>
      </c>
      <c r="E1353" s="263" t="s">
        <v>4120</v>
      </c>
      <c r="F1353" s="263" t="s">
        <v>4120</v>
      </c>
      <c r="G1353" s="263" t="s">
        <v>4120</v>
      </c>
      <c r="H1353" s="263" t="s">
        <v>4120</v>
      </c>
      <c r="I1353" s="263" t="s">
        <v>4120</v>
      </c>
      <c r="J1353" s="263" t="s">
        <v>4120</v>
      </c>
      <c r="K1353" s="263" t="s">
        <v>4120</v>
      </c>
      <c r="L1353" s="263" t="s">
        <v>4120</v>
      </c>
      <c r="M1353" s="263" t="s">
        <v>4120</v>
      </c>
      <c r="N1353" s="263" t="s">
        <v>4120</v>
      </c>
      <c r="O1353" s="263" t="s">
        <v>4120</v>
      </c>
      <c r="P1353" s="263" t="s">
        <v>4120</v>
      </c>
      <c r="Q1353" s="263" t="s">
        <v>4120</v>
      </c>
      <c r="R1353" s="263" t="s">
        <v>4120</v>
      </c>
      <c r="S1353" s="263" t="s">
        <v>4120</v>
      </c>
      <c r="T1353" s="263" t="s">
        <v>4120</v>
      </c>
      <c r="U1353" s="263" t="s">
        <v>4120</v>
      </c>
      <c r="V1353" s="263" t="s">
        <v>4120</v>
      </c>
      <c r="W1353" s="263" t="s">
        <v>4120</v>
      </c>
      <c r="X1353" s="263" t="s">
        <v>4120</v>
      </c>
      <c r="Y1353" s="263" t="s">
        <v>4120</v>
      </c>
      <c r="Z1353" s="263" t="s">
        <v>4120</v>
      </c>
      <c r="AA1353" s="263" t="s">
        <v>4120</v>
      </c>
    </row>
    <row r="1354" spans="1:27" x14ac:dyDescent="0.3">
      <c r="A1354" s="263">
        <v>525875</v>
      </c>
      <c r="B1354" s="268" t="s">
        <v>918</v>
      </c>
      <c r="C1354" s="263" t="s">
        <v>4120</v>
      </c>
      <c r="D1354" s="263" t="s">
        <v>4120</v>
      </c>
      <c r="E1354" s="263" t="s">
        <v>4120</v>
      </c>
      <c r="F1354" s="263" t="s">
        <v>4120</v>
      </c>
      <c r="G1354" s="263" t="s">
        <v>4120</v>
      </c>
      <c r="H1354" s="263" t="s">
        <v>4120</v>
      </c>
      <c r="I1354" s="263" t="s">
        <v>4120</v>
      </c>
      <c r="J1354" s="263" t="s">
        <v>4120</v>
      </c>
      <c r="K1354" s="263" t="s">
        <v>4120</v>
      </c>
      <c r="L1354" s="263" t="s">
        <v>4120</v>
      </c>
      <c r="M1354" s="263" t="s">
        <v>4120</v>
      </c>
      <c r="N1354" s="263" t="s">
        <v>4120</v>
      </c>
      <c r="O1354" s="263" t="s">
        <v>4120</v>
      </c>
      <c r="P1354" s="263" t="s">
        <v>4120</v>
      </c>
      <c r="Q1354" s="263" t="s">
        <v>4120</v>
      </c>
      <c r="R1354" s="263" t="s">
        <v>4120</v>
      </c>
      <c r="S1354" s="263" t="s">
        <v>4120</v>
      </c>
      <c r="T1354" s="263" t="s">
        <v>4120</v>
      </c>
      <c r="U1354" s="263" t="s">
        <v>4120</v>
      </c>
      <c r="V1354" s="263" t="s">
        <v>4120</v>
      </c>
      <c r="W1354" s="263" t="s">
        <v>4120</v>
      </c>
      <c r="X1354" s="263" t="s">
        <v>4120</v>
      </c>
      <c r="Y1354" s="263" t="s">
        <v>4120</v>
      </c>
      <c r="Z1354" s="263" t="s">
        <v>4120</v>
      </c>
      <c r="AA1354" s="263" t="s">
        <v>4120</v>
      </c>
    </row>
    <row r="1355" spans="1:27" x14ac:dyDescent="0.3">
      <c r="A1355" s="263">
        <v>525876</v>
      </c>
      <c r="B1355" s="268" t="s">
        <v>918</v>
      </c>
      <c r="C1355" s="263" t="s">
        <v>4120</v>
      </c>
      <c r="D1355" s="263" t="s">
        <v>4120</v>
      </c>
      <c r="E1355" s="263" t="s">
        <v>4120</v>
      </c>
      <c r="F1355" s="263" t="s">
        <v>4120</v>
      </c>
      <c r="G1355" s="263" t="s">
        <v>4120</v>
      </c>
      <c r="H1355" s="263" t="s">
        <v>4120</v>
      </c>
      <c r="I1355" s="263" t="s">
        <v>4120</v>
      </c>
      <c r="J1355" s="263" t="s">
        <v>4120</v>
      </c>
      <c r="K1355" s="263" t="s">
        <v>4120</v>
      </c>
      <c r="L1355" s="263" t="s">
        <v>4120</v>
      </c>
      <c r="M1355" s="263" t="s">
        <v>4120</v>
      </c>
      <c r="N1355" s="263" t="s">
        <v>4120</v>
      </c>
      <c r="O1355" s="263" t="s">
        <v>4120</v>
      </c>
      <c r="P1355" s="263" t="s">
        <v>4120</v>
      </c>
      <c r="Q1355" s="263" t="s">
        <v>4120</v>
      </c>
      <c r="R1355" s="263" t="s">
        <v>4120</v>
      </c>
      <c r="S1355" s="263" t="s">
        <v>4120</v>
      </c>
      <c r="T1355" s="263" t="s">
        <v>4120</v>
      </c>
      <c r="U1355" s="263" t="s">
        <v>4120</v>
      </c>
      <c r="V1355" s="263" t="s">
        <v>4120</v>
      </c>
      <c r="W1355" s="263" t="s">
        <v>4120</v>
      </c>
      <c r="X1355" s="263" t="s">
        <v>4120</v>
      </c>
      <c r="Y1355" s="263" t="s">
        <v>4120</v>
      </c>
      <c r="Z1355" s="263" t="s">
        <v>4120</v>
      </c>
      <c r="AA1355" s="263" t="s">
        <v>4120</v>
      </c>
    </row>
    <row r="1356" spans="1:27" x14ac:dyDescent="0.3">
      <c r="A1356" s="263">
        <v>525879</v>
      </c>
      <c r="B1356" s="268" t="s">
        <v>918</v>
      </c>
      <c r="C1356" s="263" t="s">
        <v>4120</v>
      </c>
      <c r="D1356" s="263" t="s">
        <v>4120</v>
      </c>
      <c r="E1356" s="263" t="s">
        <v>4120</v>
      </c>
      <c r="F1356" s="263" t="s">
        <v>4120</v>
      </c>
      <c r="G1356" s="263" t="s">
        <v>4120</v>
      </c>
      <c r="H1356" s="263" t="s">
        <v>4120</v>
      </c>
      <c r="I1356" s="263" t="s">
        <v>4120</v>
      </c>
      <c r="J1356" s="263" t="s">
        <v>4120</v>
      </c>
      <c r="K1356" s="263" t="s">
        <v>4120</v>
      </c>
      <c r="L1356" s="263" t="s">
        <v>4120</v>
      </c>
      <c r="M1356" s="263" t="s">
        <v>4120</v>
      </c>
      <c r="N1356" s="263" t="s">
        <v>4120</v>
      </c>
      <c r="O1356" s="263" t="s">
        <v>4120</v>
      </c>
      <c r="P1356" s="263" t="s">
        <v>4120</v>
      </c>
      <c r="Q1356" s="263" t="s">
        <v>4120</v>
      </c>
      <c r="R1356" s="263" t="s">
        <v>4120</v>
      </c>
      <c r="S1356" s="263" t="s">
        <v>4120</v>
      </c>
      <c r="T1356" s="263" t="s">
        <v>4120</v>
      </c>
      <c r="U1356" s="263" t="s">
        <v>4120</v>
      </c>
      <c r="V1356" s="263" t="s">
        <v>4120</v>
      </c>
      <c r="W1356" s="263" t="s">
        <v>4120</v>
      </c>
      <c r="X1356" s="263" t="s">
        <v>4120</v>
      </c>
      <c r="Y1356" s="263" t="s">
        <v>4120</v>
      </c>
      <c r="Z1356" s="263" t="s">
        <v>4120</v>
      </c>
      <c r="AA1356" s="263" t="s">
        <v>4120</v>
      </c>
    </row>
    <row r="1357" spans="1:27" x14ac:dyDescent="0.3">
      <c r="A1357" s="263">
        <v>525880</v>
      </c>
      <c r="B1357" s="268" t="s">
        <v>918</v>
      </c>
      <c r="C1357" s="263" t="s">
        <v>4120</v>
      </c>
      <c r="D1357" s="263" t="s">
        <v>4120</v>
      </c>
      <c r="E1357" s="263" t="s">
        <v>4120</v>
      </c>
      <c r="F1357" s="263" t="s">
        <v>4120</v>
      </c>
      <c r="G1357" s="263" t="s">
        <v>4120</v>
      </c>
      <c r="H1357" s="263" t="s">
        <v>4120</v>
      </c>
      <c r="I1357" s="263" t="s">
        <v>4120</v>
      </c>
      <c r="J1357" s="263" t="s">
        <v>4120</v>
      </c>
      <c r="K1357" s="263" t="s">
        <v>4120</v>
      </c>
      <c r="L1357" s="263" t="s">
        <v>4120</v>
      </c>
      <c r="M1357" s="263" t="s">
        <v>4120</v>
      </c>
      <c r="N1357" s="263" t="s">
        <v>4120</v>
      </c>
      <c r="O1357" s="263" t="s">
        <v>4120</v>
      </c>
      <c r="P1357" s="263" t="s">
        <v>4120</v>
      </c>
      <c r="Q1357" s="263" t="s">
        <v>4120</v>
      </c>
      <c r="R1357" s="263" t="s">
        <v>4120</v>
      </c>
      <c r="S1357" s="263" t="s">
        <v>4120</v>
      </c>
      <c r="T1357" s="263" t="s">
        <v>4120</v>
      </c>
      <c r="U1357" s="263" t="s">
        <v>4120</v>
      </c>
      <c r="V1357" s="263" t="s">
        <v>4120</v>
      </c>
      <c r="W1357" s="263" t="s">
        <v>4120</v>
      </c>
      <c r="X1357" s="263" t="s">
        <v>4120</v>
      </c>
      <c r="Y1357" s="263" t="s">
        <v>4120</v>
      </c>
      <c r="Z1357" s="263" t="s">
        <v>4120</v>
      </c>
      <c r="AA1357" s="263" t="s">
        <v>4120</v>
      </c>
    </row>
    <row r="1358" spans="1:27" x14ac:dyDescent="0.3">
      <c r="A1358" s="263">
        <v>525881</v>
      </c>
      <c r="B1358" s="268" t="s">
        <v>918</v>
      </c>
      <c r="C1358" s="263" t="s">
        <v>4120</v>
      </c>
      <c r="D1358" s="263" t="s">
        <v>4120</v>
      </c>
      <c r="E1358" s="263" t="s">
        <v>4120</v>
      </c>
      <c r="F1358" s="263" t="s">
        <v>4120</v>
      </c>
      <c r="G1358" s="263" t="s">
        <v>4120</v>
      </c>
      <c r="H1358" s="263" t="s">
        <v>4120</v>
      </c>
      <c r="I1358" s="263" t="s">
        <v>4120</v>
      </c>
      <c r="J1358" s="263" t="s">
        <v>4120</v>
      </c>
      <c r="K1358" s="263" t="s">
        <v>4120</v>
      </c>
      <c r="L1358" s="263" t="s">
        <v>4120</v>
      </c>
      <c r="M1358" s="263" t="s">
        <v>4120</v>
      </c>
      <c r="N1358" s="263" t="s">
        <v>4120</v>
      </c>
      <c r="O1358" s="263" t="s">
        <v>4120</v>
      </c>
      <c r="P1358" s="263" t="s">
        <v>4120</v>
      </c>
      <c r="Q1358" s="263" t="s">
        <v>4120</v>
      </c>
      <c r="R1358" s="263" t="s">
        <v>4120</v>
      </c>
      <c r="S1358" s="263" t="s">
        <v>4120</v>
      </c>
      <c r="T1358" s="263" t="s">
        <v>4120</v>
      </c>
      <c r="U1358" s="263" t="s">
        <v>4120</v>
      </c>
      <c r="V1358" s="263" t="s">
        <v>4120</v>
      </c>
      <c r="W1358" s="263" t="s">
        <v>4120</v>
      </c>
      <c r="X1358" s="263" t="s">
        <v>4120</v>
      </c>
      <c r="Y1358" s="263" t="s">
        <v>4120</v>
      </c>
      <c r="Z1358" s="263" t="s">
        <v>4120</v>
      </c>
      <c r="AA1358" s="263" t="s">
        <v>4120</v>
      </c>
    </row>
    <row r="1359" spans="1:27" x14ac:dyDescent="0.3">
      <c r="A1359" s="263">
        <v>525882</v>
      </c>
      <c r="B1359" s="268" t="s">
        <v>918</v>
      </c>
      <c r="C1359" s="263" t="s">
        <v>4120</v>
      </c>
      <c r="D1359" s="263" t="s">
        <v>4120</v>
      </c>
      <c r="E1359" s="263" t="s">
        <v>4120</v>
      </c>
      <c r="F1359" s="263" t="s">
        <v>4120</v>
      </c>
      <c r="G1359" s="263" t="s">
        <v>4120</v>
      </c>
      <c r="H1359" s="263" t="s">
        <v>4120</v>
      </c>
      <c r="I1359" s="263" t="s">
        <v>4120</v>
      </c>
      <c r="J1359" s="263" t="s">
        <v>4120</v>
      </c>
      <c r="K1359" s="263" t="s">
        <v>4120</v>
      </c>
      <c r="L1359" s="263" t="s">
        <v>4120</v>
      </c>
      <c r="M1359" s="263" t="s">
        <v>4120</v>
      </c>
      <c r="N1359" s="263" t="s">
        <v>4120</v>
      </c>
      <c r="O1359" s="263" t="s">
        <v>4120</v>
      </c>
      <c r="P1359" s="263" t="s">
        <v>4120</v>
      </c>
      <c r="Q1359" s="263" t="s">
        <v>4120</v>
      </c>
      <c r="R1359" s="263" t="s">
        <v>4120</v>
      </c>
      <c r="S1359" s="263" t="s">
        <v>4120</v>
      </c>
      <c r="T1359" s="263" t="s">
        <v>4120</v>
      </c>
      <c r="U1359" s="263" t="s">
        <v>4120</v>
      </c>
      <c r="V1359" s="263" t="s">
        <v>4120</v>
      </c>
      <c r="W1359" s="263" t="s">
        <v>4120</v>
      </c>
      <c r="X1359" s="263" t="s">
        <v>4120</v>
      </c>
      <c r="Y1359" s="263" t="s">
        <v>4120</v>
      </c>
      <c r="Z1359" s="263" t="s">
        <v>4120</v>
      </c>
      <c r="AA1359" s="263" t="s">
        <v>4120</v>
      </c>
    </row>
    <row r="1360" spans="1:27" x14ac:dyDescent="0.3">
      <c r="A1360" s="263">
        <v>525884</v>
      </c>
      <c r="B1360" s="268" t="s">
        <v>918</v>
      </c>
      <c r="C1360" s="263" t="s">
        <v>4120</v>
      </c>
      <c r="D1360" s="263" t="s">
        <v>4120</v>
      </c>
      <c r="E1360" s="263" t="s">
        <v>4120</v>
      </c>
      <c r="F1360" s="263" t="s">
        <v>4120</v>
      </c>
      <c r="G1360" s="263" t="s">
        <v>4120</v>
      </c>
      <c r="H1360" s="263" t="s">
        <v>4120</v>
      </c>
      <c r="I1360" s="263" t="s">
        <v>4120</v>
      </c>
      <c r="J1360" s="263" t="s">
        <v>4120</v>
      </c>
      <c r="K1360" s="263" t="s">
        <v>4120</v>
      </c>
      <c r="L1360" s="263" t="s">
        <v>4120</v>
      </c>
      <c r="M1360" s="263" t="s">
        <v>4120</v>
      </c>
      <c r="N1360" s="263" t="s">
        <v>4120</v>
      </c>
      <c r="O1360" s="263" t="s">
        <v>4120</v>
      </c>
      <c r="P1360" s="263" t="s">
        <v>4120</v>
      </c>
      <c r="Q1360" s="263" t="s">
        <v>4120</v>
      </c>
      <c r="R1360" s="263" t="s">
        <v>4120</v>
      </c>
      <c r="S1360" s="263" t="s">
        <v>4120</v>
      </c>
      <c r="T1360" s="263" t="s">
        <v>4120</v>
      </c>
      <c r="U1360" s="263" t="s">
        <v>4120</v>
      </c>
      <c r="V1360" s="263" t="s">
        <v>4120</v>
      </c>
      <c r="W1360" s="263" t="s">
        <v>4120</v>
      </c>
      <c r="X1360" s="263" t="s">
        <v>4120</v>
      </c>
      <c r="Y1360" s="263" t="s">
        <v>4120</v>
      </c>
      <c r="Z1360" s="263" t="s">
        <v>4120</v>
      </c>
      <c r="AA1360" s="263" t="s">
        <v>4120</v>
      </c>
    </row>
    <row r="1361" spans="1:27" x14ac:dyDescent="0.3">
      <c r="A1361" s="263">
        <v>525885</v>
      </c>
      <c r="B1361" s="268" t="s">
        <v>918</v>
      </c>
      <c r="C1361" s="263" t="s">
        <v>4120</v>
      </c>
      <c r="D1361" s="263" t="s">
        <v>4120</v>
      </c>
      <c r="E1361" s="263" t="s">
        <v>4120</v>
      </c>
      <c r="F1361" s="263" t="s">
        <v>4120</v>
      </c>
      <c r="G1361" s="263" t="s">
        <v>4120</v>
      </c>
      <c r="H1361" s="263" t="s">
        <v>4120</v>
      </c>
      <c r="I1361" s="263" t="s">
        <v>4120</v>
      </c>
      <c r="J1361" s="263" t="s">
        <v>4120</v>
      </c>
      <c r="K1361" s="263" t="s">
        <v>4120</v>
      </c>
      <c r="L1361" s="263" t="s">
        <v>4120</v>
      </c>
      <c r="M1361" s="263" t="s">
        <v>4120</v>
      </c>
      <c r="N1361" s="263" t="s">
        <v>4120</v>
      </c>
      <c r="O1361" s="263" t="s">
        <v>4120</v>
      </c>
      <c r="P1361" s="263" t="s">
        <v>4120</v>
      </c>
      <c r="Q1361" s="263" t="s">
        <v>4120</v>
      </c>
      <c r="R1361" s="263" t="s">
        <v>4120</v>
      </c>
      <c r="S1361" s="263" t="s">
        <v>4120</v>
      </c>
      <c r="T1361" s="263" t="s">
        <v>4120</v>
      </c>
      <c r="U1361" s="263" t="s">
        <v>4120</v>
      </c>
      <c r="V1361" s="263" t="s">
        <v>4120</v>
      </c>
      <c r="W1361" s="263" t="s">
        <v>4120</v>
      </c>
      <c r="X1361" s="263" t="s">
        <v>4120</v>
      </c>
      <c r="Y1361" s="263" t="s">
        <v>4120</v>
      </c>
      <c r="Z1361" s="263" t="s">
        <v>4120</v>
      </c>
      <c r="AA1361" s="263" t="s">
        <v>4120</v>
      </c>
    </row>
    <row r="1362" spans="1:27" x14ac:dyDescent="0.3">
      <c r="A1362" s="263">
        <v>525886</v>
      </c>
      <c r="B1362" s="268" t="s">
        <v>918</v>
      </c>
      <c r="C1362" s="263" t="s">
        <v>4120</v>
      </c>
      <c r="D1362" s="263" t="s">
        <v>4120</v>
      </c>
      <c r="E1362" s="263" t="s">
        <v>4120</v>
      </c>
      <c r="F1362" s="263" t="s">
        <v>4120</v>
      </c>
      <c r="G1362" s="263" t="s">
        <v>4120</v>
      </c>
      <c r="H1362" s="263" t="s">
        <v>4120</v>
      </c>
      <c r="I1362" s="263" t="s">
        <v>4120</v>
      </c>
      <c r="J1362" s="263" t="s">
        <v>4120</v>
      </c>
      <c r="K1362" s="263" t="s">
        <v>4120</v>
      </c>
      <c r="L1362" s="263" t="s">
        <v>4120</v>
      </c>
      <c r="M1362" s="263" t="s">
        <v>4120</v>
      </c>
      <c r="N1362" s="263" t="s">
        <v>4120</v>
      </c>
      <c r="O1362" s="263" t="s">
        <v>4120</v>
      </c>
      <c r="P1362" s="263" t="s">
        <v>4120</v>
      </c>
      <c r="Q1362" s="263" t="s">
        <v>4120</v>
      </c>
      <c r="R1362" s="263" t="s">
        <v>4120</v>
      </c>
      <c r="S1362" s="263" t="s">
        <v>4120</v>
      </c>
      <c r="T1362" s="263" t="s">
        <v>4120</v>
      </c>
      <c r="U1362" s="263" t="s">
        <v>4120</v>
      </c>
      <c r="V1362" s="263" t="s">
        <v>4120</v>
      </c>
      <c r="W1362" s="263" t="s">
        <v>4120</v>
      </c>
      <c r="X1362" s="263" t="s">
        <v>4120</v>
      </c>
      <c r="Y1362" s="263" t="s">
        <v>4120</v>
      </c>
      <c r="Z1362" s="263" t="s">
        <v>4120</v>
      </c>
      <c r="AA1362" s="263" t="s">
        <v>4120</v>
      </c>
    </row>
    <row r="1363" spans="1:27" x14ac:dyDescent="0.3">
      <c r="A1363" s="263">
        <v>525888</v>
      </c>
      <c r="B1363" s="268" t="s">
        <v>918</v>
      </c>
      <c r="C1363" s="263" t="s">
        <v>4120</v>
      </c>
      <c r="D1363" s="263" t="s">
        <v>4120</v>
      </c>
      <c r="E1363" s="263" t="s">
        <v>4120</v>
      </c>
      <c r="F1363" s="263" t="s">
        <v>4120</v>
      </c>
      <c r="G1363" s="263" t="s">
        <v>4120</v>
      </c>
      <c r="H1363" s="263" t="s">
        <v>4120</v>
      </c>
      <c r="I1363" s="263" t="s">
        <v>4120</v>
      </c>
      <c r="J1363" s="263" t="s">
        <v>4120</v>
      </c>
      <c r="K1363" s="263" t="s">
        <v>4120</v>
      </c>
      <c r="L1363" s="263" t="s">
        <v>4120</v>
      </c>
      <c r="M1363" s="263" t="s">
        <v>4120</v>
      </c>
      <c r="N1363" s="263" t="s">
        <v>4120</v>
      </c>
      <c r="O1363" s="263" t="s">
        <v>4120</v>
      </c>
      <c r="P1363" s="263" t="s">
        <v>4120</v>
      </c>
      <c r="Q1363" s="263" t="s">
        <v>4120</v>
      </c>
      <c r="R1363" s="263" t="s">
        <v>4120</v>
      </c>
      <c r="S1363" s="263" t="s">
        <v>4120</v>
      </c>
      <c r="T1363" s="263" t="s">
        <v>4120</v>
      </c>
      <c r="U1363" s="263" t="s">
        <v>4120</v>
      </c>
      <c r="V1363" s="263" t="s">
        <v>4120</v>
      </c>
      <c r="W1363" s="263" t="s">
        <v>4120</v>
      </c>
      <c r="X1363" s="263" t="s">
        <v>4120</v>
      </c>
      <c r="Y1363" s="263" t="s">
        <v>4120</v>
      </c>
      <c r="Z1363" s="263" t="s">
        <v>4120</v>
      </c>
      <c r="AA1363" s="263" t="s">
        <v>4120</v>
      </c>
    </row>
    <row r="1364" spans="1:27" x14ac:dyDescent="0.3">
      <c r="A1364" s="263">
        <v>525889</v>
      </c>
      <c r="B1364" s="268" t="s">
        <v>918</v>
      </c>
      <c r="C1364" s="263" t="s">
        <v>4120</v>
      </c>
      <c r="D1364" s="263" t="s">
        <v>4120</v>
      </c>
      <c r="E1364" s="263" t="s">
        <v>4120</v>
      </c>
      <c r="F1364" s="263" t="s">
        <v>4120</v>
      </c>
      <c r="G1364" s="263" t="s">
        <v>4120</v>
      </c>
      <c r="H1364" s="263" t="s">
        <v>4120</v>
      </c>
      <c r="I1364" s="263" t="s">
        <v>4120</v>
      </c>
      <c r="J1364" s="263" t="s">
        <v>4120</v>
      </c>
      <c r="K1364" s="263" t="s">
        <v>4120</v>
      </c>
      <c r="L1364" s="263" t="s">
        <v>4120</v>
      </c>
      <c r="M1364" s="263" t="s">
        <v>4120</v>
      </c>
      <c r="N1364" s="263" t="s">
        <v>4120</v>
      </c>
      <c r="O1364" s="263" t="s">
        <v>4120</v>
      </c>
      <c r="P1364" s="263" t="s">
        <v>4120</v>
      </c>
      <c r="Q1364" s="263" t="s">
        <v>4120</v>
      </c>
      <c r="R1364" s="263" t="s">
        <v>4120</v>
      </c>
      <c r="S1364" s="263" t="s">
        <v>4120</v>
      </c>
      <c r="T1364" s="263" t="s">
        <v>4120</v>
      </c>
      <c r="U1364" s="263" t="s">
        <v>4120</v>
      </c>
      <c r="V1364" s="263" t="s">
        <v>4120</v>
      </c>
      <c r="W1364" s="263" t="s">
        <v>4120</v>
      </c>
      <c r="X1364" s="263" t="s">
        <v>4120</v>
      </c>
      <c r="Y1364" s="263" t="s">
        <v>4120</v>
      </c>
      <c r="Z1364" s="263" t="s">
        <v>4120</v>
      </c>
      <c r="AA1364" s="263" t="s">
        <v>4120</v>
      </c>
    </row>
    <row r="1365" spans="1:27" x14ac:dyDescent="0.3">
      <c r="A1365" s="263">
        <v>525892</v>
      </c>
      <c r="B1365" s="268" t="s">
        <v>918</v>
      </c>
      <c r="C1365" s="263" t="s">
        <v>4120</v>
      </c>
      <c r="D1365" s="263" t="s">
        <v>4120</v>
      </c>
      <c r="E1365" s="263" t="s">
        <v>4120</v>
      </c>
      <c r="F1365" s="263" t="s">
        <v>4120</v>
      </c>
      <c r="G1365" s="263" t="s">
        <v>4120</v>
      </c>
      <c r="H1365" s="263" t="s">
        <v>4120</v>
      </c>
      <c r="I1365" s="263" t="s">
        <v>4120</v>
      </c>
      <c r="J1365" s="263" t="s">
        <v>4120</v>
      </c>
      <c r="K1365" s="263" t="s">
        <v>4120</v>
      </c>
      <c r="L1365" s="263" t="s">
        <v>4120</v>
      </c>
      <c r="M1365" s="263" t="s">
        <v>4120</v>
      </c>
      <c r="N1365" s="263" t="s">
        <v>4120</v>
      </c>
      <c r="O1365" s="263" t="s">
        <v>4120</v>
      </c>
      <c r="P1365" s="263" t="s">
        <v>4120</v>
      </c>
      <c r="Q1365" s="263" t="s">
        <v>4120</v>
      </c>
      <c r="R1365" s="263" t="s">
        <v>4120</v>
      </c>
      <c r="S1365" s="263" t="s">
        <v>4120</v>
      </c>
      <c r="T1365" s="263" t="s">
        <v>4120</v>
      </c>
      <c r="U1365" s="263" t="s">
        <v>4120</v>
      </c>
      <c r="V1365" s="263" t="s">
        <v>4120</v>
      </c>
      <c r="W1365" s="263" t="s">
        <v>4120</v>
      </c>
      <c r="X1365" s="263" t="s">
        <v>4120</v>
      </c>
      <c r="Y1365" s="263" t="s">
        <v>4120</v>
      </c>
      <c r="Z1365" s="263" t="s">
        <v>4120</v>
      </c>
      <c r="AA1365" s="263" t="s">
        <v>4120</v>
      </c>
    </row>
    <row r="1366" spans="1:27" x14ac:dyDescent="0.3">
      <c r="A1366" s="263">
        <v>525894</v>
      </c>
      <c r="B1366" s="268" t="s">
        <v>918</v>
      </c>
      <c r="C1366" s="263" t="s">
        <v>4120</v>
      </c>
      <c r="D1366" s="263" t="s">
        <v>4120</v>
      </c>
      <c r="E1366" s="263" t="s">
        <v>4120</v>
      </c>
      <c r="F1366" s="263" t="s">
        <v>4120</v>
      </c>
      <c r="G1366" s="263" t="s">
        <v>4120</v>
      </c>
      <c r="H1366" s="263" t="s">
        <v>4120</v>
      </c>
      <c r="I1366" s="263" t="s">
        <v>4120</v>
      </c>
      <c r="J1366" s="263" t="s">
        <v>4120</v>
      </c>
      <c r="K1366" s="263" t="s">
        <v>4120</v>
      </c>
      <c r="L1366" s="263" t="s">
        <v>4120</v>
      </c>
      <c r="M1366" s="263" t="s">
        <v>4120</v>
      </c>
      <c r="N1366" s="263" t="s">
        <v>4120</v>
      </c>
      <c r="O1366" s="263" t="s">
        <v>4120</v>
      </c>
      <c r="P1366" s="263" t="s">
        <v>4120</v>
      </c>
      <c r="Q1366" s="263" t="s">
        <v>4120</v>
      </c>
      <c r="R1366" s="263" t="s">
        <v>4120</v>
      </c>
      <c r="S1366" s="263" t="s">
        <v>4120</v>
      </c>
      <c r="T1366" s="263" t="s">
        <v>4120</v>
      </c>
      <c r="U1366" s="263" t="s">
        <v>4120</v>
      </c>
      <c r="V1366" s="263" t="s">
        <v>4120</v>
      </c>
      <c r="W1366" s="263" t="s">
        <v>4120</v>
      </c>
      <c r="X1366" s="263" t="s">
        <v>4120</v>
      </c>
      <c r="Y1366" s="263" t="s">
        <v>4120</v>
      </c>
      <c r="Z1366" s="263" t="s">
        <v>4120</v>
      </c>
      <c r="AA1366" s="263" t="s">
        <v>4120</v>
      </c>
    </row>
    <row r="1367" spans="1:27" x14ac:dyDescent="0.3">
      <c r="A1367" s="263">
        <v>525895</v>
      </c>
      <c r="B1367" s="268" t="s">
        <v>918</v>
      </c>
      <c r="C1367" s="263" t="s">
        <v>4120</v>
      </c>
      <c r="D1367" s="263" t="s">
        <v>4120</v>
      </c>
      <c r="E1367" s="263" t="s">
        <v>4120</v>
      </c>
      <c r="F1367" s="263" t="s">
        <v>4120</v>
      </c>
      <c r="G1367" s="263" t="s">
        <v>4120</v>
      </c>
      <c r="H1367" s="263" t="s">
        <v>4120</v>
      </c>
      <c r="I1367" s="263" t="s">
        <v>4120</v>
      </c>
      <c r="J1367" s="263" t="s">
        <v>4120</v>
      </c>
      <c r="K1367" s="263" t="s">
        <v>4120</v>
      </c>
      <c r="L1367" s="263" t="s">
        <v>4120</v>
      </c>
      <c r="M1367" s="263" t="s">
        <v>4120</v>
      </c>
      <c r="N1367" s="263" t="s">
        <v>4120</v>
      </c>
      <c r="O1367" s="263" t="s">
        <v>4120</v>
      </c>
      <c r="P1367" s="263" t="s">
        <v>4120</v>
      </c>
      <c r="Q1367" s="263" t="s">
        <v>4120</v>
      </c>
      <c r="R1367" s="263" t="s">
        <v>4120</v>
      </c>
      <c r="S1367" s="263" t="s">
        <v>4120</v>
      </c>
      <c r="T1367" s="263" t="s">
        <v>4120</v>
      </c>
      <c r="U1367" s="263" t="s">
        <v>4120</v>
      </c>
      <c r="V1367" s="263" t="s">
        <v>4120</v>
      </c>
      <c r="W1367" s="263" t="s">
        <v>4120</v>
      </c>
      <c r="X1367" s="263" t="s">
        <v>4120</v>
      </c>
      <c r="Y1367" s="263" t="s">
        <v>4120</v>
      </c>
      <c r="Z1367" s="263" t="s">
        <v>4120</v>
      </c>
      <c r="AA1367" s="263" t="s">
        <v>4120</v>
      </c>
    </row>
    <row r="1368" spans="1:27" x14ac:dyDescent="0.3">
      <c r="A1368" s="263">
        <v>525896</v>
      </c>
      <c r="B1368" s="268" t="s">
        <v>918</v>
      </c>
      <c r="C1368" s="263" t="s">
        <v>4120</v>
      </c>
      <c r="D1368" s="263" t="s">
        <v>4120</v>
      </c>
      <c r="E1368" s="263" t="s">
        <v>4120</v>
      </c>
      <c r="F1368" s="263" t="s">
        <v>4120</v>
      </c>
      <c r="G1368" s="263" t="s">
        <v>4120</v>
      </c>
      <c r="H1368" s="263" t="s">
        <v>4120</v>
      </c>
      <c r="I1368" s="263" t="s">
        <v>4120</v>
      </c>
      <c r="J1368" s="263" t="s">
        <v>4120</v>
      </c>
      <c r="K1368" s="263" t="s">
        <v>4120</v>
      </c>
      <c r="L1368" s="263" t="s">
        <v>4120</v>
      </c>
      <c r="M1368" s="263" t="s">
        <v>4120</v>
      </c>
      <c r="N1368" s="263" t="s">
        <v>4120</v>
      </c>
      <c r="O1368" s="263" t="s">
        <v>4120</v>
      </c>
      <c r="P1368" s="263" t="s">
        <v>4120</v>
      </c>
      <c r="Q1368" s="263" t="s">
        <v>4120</v>
      </c>
      <c r="R1368" s="263" t="s">
        <v>4120</v>
      </c>
      <c r="S1368" s="263" t="s">
        <v>4120</v>
      </c>
      <c r="T1368" s="263" t="s">
        <v>4120</v>
      </c>
      <c r="U1368" s="263" t="s">
        <v>4120</v>
      </c>
      <c r="V1368" s="263" t="s">
        <v>4120</v>
      </c>
      <c r="W1368" s="263" t="s">
        <v>4120</v>
      </c>
      <c r="X1368" s="263" t="s">
        <v>4120</v>
      </c>
      <c r="Y1368" s="263" t="s">
        <v>4120</v>
      </c>
      <c r="Z1368" s="263" t="s">
        <v>4120</v>
      </c>
      <c r="AA1368" s="263" t="s">
        <v>4120</v>
      </c>
    </row>
    <row r="1369" spans="1:27" x14ac:dyDescent="0.3">
      <c r="A1369" s="263">
        <v>525898</v>
      </c>
      <c r="B1369" s="268" t="s">
        <v>918</v>
      </c>
      <c r="C1369" s="263" t="s">
        <v>4120</v>
      </c>
      <c r="D1369" s="263" t="s">
        <v>4120</v>
      </c>
      <c r="E1369" s="263" t="s">
        <v>4120</v>
      </c>
      <c r="F1369" s="263" t="s">
        <v>4120</v>
      </c>
      <c r="G1369" s="263" t="s">
        <v>4120</v>
      </c>
      <c r="H1369" s="263" t="s">
        <v>4120</v>
      </c>
      <c r="I1369" s="263" t="s">
        <v>4120</v>
      </c>
      <c r="J1369" s="263" t="s">
        <v>4120</v>
      </c>
      <c r="K1369" s="263" t="s">
        <v>4120</v>
      </c>
      <c r="L1369" s="263" t="s">
        <v>4120</v>
      </c>
      <c r="M1369" s="263" t="s">
        <v>4120</v>
      </c>
      <c r="N1369" s="263" t="s">
        <v>4120</v>
      </c>
      <c r="O1369" s="263" t="s">
        <v>4120</v>
      </c>
      <c r="P1369" s="263" t="s">
        <v>4120</v>
      </c>
      <c r="Q1369" s="263" t="s">
        <v>4120</v>
      </c>
      <c r="R1369" s="263" t="s">
        <v>4120</v>
      </c>
      <c r="S1369" s="263" t="s">
        <v>4120</v>
      </c>
      <c r="T1369" s="263" t="s">
        <v>4120</v>
      </c>
      <c r="U1369" s="263" t="s">
        <v>4120</v>
      </c>
      <c r="V1369" s="263" t="s">
        <v>4120</v>
      </c>
      <c r="W1369" s="263" t="s">
        <v>4120</v>
      </c>
      <c r="X1369" s="263" t="s">
        <v>4120</v>
      </c>
      <c r="Y1369" s="263" t="s">
        <v>4120</v>
      </c>
      <c r="Z1369" s="263" t="s">
        <v>4120</v>
      </c>
      <c r="AA1369" s="263" t="s">
        <v>4120</v>
      </c>
    </row>
    <row r="1370" spans="1:27" x14ac:dyDescent="0.3">
      <c r="A1370" s="263">
        <v>525903</v>
      </c>
      <c r="B1370" s="268" t="s">
        <v>918</v>
      </c>
      <c r="C1370" s="263" t="s">
        <v>4120</v>
      </c>
      <c r="D1370" s="263" t="s">
        <v>4120</v>
      </c>
      <c r="E1370" s="263" t="s">
        <v>4120</v>
      </c>
      <c r="F1370" s="263" t="s">
        <v>4120</v>
      </c>
      <c r="G1370" s="263" t="s">
        <v>4120</v>
      </c>
      <c r="H1370" s="263" t="s">
        <v>4120</v>
      </c>
      <c r="I1370" s="263" t="s">
        <v>4120</v>
      </c>
      <c r="J1370" s="263" t="s">
        <v>4120</v>
      </c>
      <c r="K1370" s="263" t="s">
        <v>4120</v>
      </c>
      <c r="L1370" s="263" t="s">
        <v>4120</v>
      </c>
      <c r="M1370" s="263" t="s">
        <v>4120</v>
      </c>
      <c r="N1370" s="263" t="s">
        <v>4120</v>
      </c>
      <c r="O1370" s="263" t="s">
        <v>4120</v>
      </c>
      <c r="P1370" s="263" t="s">
        <v>4120</v>
      </c>
      <c r="Q1370" s="263" t="s">
        <v>4120</v>
      </c>
      <c r="R1370" s="263" t="s">
        <v>4120</v>
      </c>
      <c r="S1370" s="263" t="s">
        <v>4120</v>
      </c>
      <c r="T1370" s="263" t="s">
        <v>4120</v>
      </c>
      <c r="U1370" s="263" t="s">
        <v>4120</v>
      </c>
      <c r="V1370" s="263" t="s">
        <v>4120</v>
      </c>
      <c r="W1370" s="263" t="s">
        <v>4120</v>
      </c>
      <c r="X1370" s="263" t="s">
        <v>4120</v>
      </c>
      <c r="Y1370" s="263" t="s">
        <v>4120</v>
      </c>
      <c r="Z1370" s="263" t="s">
        <v>4120</v>
      </c>
      <c r="AA1370" s="263" t="s">
        <v>4120</v>
      </c>
    </row>
    <row r="1371" spans="1:27" x14ac:dyDescent="0.3">
      <c r="A1371" s="263">
        <v>525905</v>
      </c>
      <c r="B1371" s="268" t="s">
        <v>918</v>
      </c>
      <c r="C1371" s="263" t="s">
        <v>4120</v>
      </c>
      <c r="D1371" s="263" t="s">
        <v>4120</v>
      </c>
      <c r="E1371" s="263" t="s">
        <v>4120</v>
      </c>
      <c r="F1371" s="263" t="s">
        <v>4120</v>
      </c>
      <c r="G1371" s="263" t="s">
        <v>4120</v>
      </c>
      <c r="H1371" s="263" t="s">
        <v>4120</v>
      </c>
      <c r="I1371" s="263" t="s">
        <v>4120</v>
      </c>
      <c r="J1371" s="263" t="s">
        <v>4120</v>
      </c>
      <c r="K1371" s="263" t="s">
        <v>4120</v>
      </c>
      <c r="L1371" s="263" t="s">
        <v>4120</v>
      </c>
      <c r="M1371" s="263" t="s">
        <v>4120</v>
      </c>
      <c r="N1371" s="263" t="s">
        <v>4120</v>
      </c>
      <c r="O1371" s="263" t="s">
        <v>4120</v>
      </c>
      <c r="P1371" s="263" t="s">
        <v>4120</v>
      </c>
      <c r="Q1371" s="263" t="s">
        <v>4120</v>
      </c>
      <c r="R1371" s="263" t="s">
        <v>4120</v>
      </c>
      <c r="S1371" s="263" t="s">
        <v>4120</v>
      </c>
      <c r="T1371" s="263" t="s">
        <v>4120</v>
      </c>
      <c r="U1371" s="263" t="s">
        <v>4120</v>
      </c>
      <c r="V1371" s="263" t="s">
        <v>4120</v>
      </c>
      <c r="W1371" s="263" t="s">
        <v>4120</v>
      </c>
      <c r="X1371" s="263" t="s">
        <v>4120</v>
      </c>
      <c r="Y1371" s="263" t="s">
        <v>4120</v>
      </c>
      <c r="Z1371" s="263" t="s">
        <v>4120</v>
      </c>
      <c r="AA1371" s="263" t="s">
        <v>4120</v>
      </c>
    </row>
    <row r="1372" spans="1:27" x14ac:dyDescent="0.3">
      <c r="A1372" s="263">
        <v>525906</v>
      </c>
      <c r="B1372" s="268" t="s">
        <v>918</v>
      </c>
      <c r="C1372" s="263" t="s">
        <v>4120</v>
      </c>
      <c r="D1372" s="263" t="s">
        <v>4120</v>
      </c>
      <c r="E1372" s="263" t="s">
        <v>4120</v>
      </c>
      <c r="F1372" s="263" t="s">
        <v>4120</v>
      </c>
      <c r="G1372" s="263" t="s">
        <v>4120</v>
      </c>
      <c r="H1372" s="263" t="s">
        <v>4120</v>
      </c>
      <c r="I1372" s="263" t="s">
        <v>4120</v>
      </c>
      <c r="J1372" s="263" t="s">
        <v>4120</v>
      </c>
      <c r="K1372" s="263" t="s">
        <v>4120</v>
      </c>
      <c r="L1372" s="263" t="s">
        <v>4120</v>
      </c>
      <c r="M1372" s="263" t="s">
        <v>4120</v>
      </c>
      <c r="N1372" s="263" t="s">
        <v>4120</v>
      </c>
      <c r="O1372" s="263" t="s">
        <v>4120</v>
      </c>
      <c r="P1372" s="263" t="s">
        <v>4120</v>
      </c>
      <c r="Q1372" s="263" t="s">
        <v>4120</v>
      </c>
      <c r="R1372" s="263" t="s">
        <v>4120</v>
      </c>
      <c r="S1372" s="263" t="s">
        <v>4120</v>
      </c>
      <c r="T1372" s="263" t="s">
        <v>4120</v>
      </c>
      <c r="U1372" s="263" t="s">
        <v>4120</v>
      </c>
      <c r="V1372" s="263" t="s">
        <v>4120</v>
      </c>
      <c r="W1372" s="263" t="s">
        <v>4120</v>
      </c>
      <c r="X1372" s="263" t="s">
        <v>4120</v>
      </c>
      <c r="Y1372" s="263" t="s">
        <v>4120</v>
      </c>
      <c r="Z1372" s="263" t="s">
        <v>4120</v>
      </c>
      <c r="AA1372" s="263" t="s">
        <v>4120</v>
      </c>
    </row>
    <row r="1373" spans="1:27" x14ac:dyDescent="0.3">
      <c r="A1373" s="263">
        <v>525907</v>
      </c>
      <c r="B1373" s="268" t="s">
        <v>918</v>
      </c>
      <c r="C1373" s="263" t="s">
        <v>4120</v>
      </c>
      <c r="D1373" s="263" t="s">
        <v>4120</v>
      </c>
      <c r="E1373" s="263" t="s">
        <v>4120</v>
      </c>
      <c r="F1373" s="263" t="s">
        <v>4120</v>
      </c>
      <c r="G1373" s="263" t="s">
        <v>4120</v>
      </c>
      <c r="H1373" s="263" t="s">
        <v>4120</v>
      </c>
      <c r="I1373" s="263" t="s">
        <v>4120</v>
      </c>
      <c r="J1373" s="263" t="s">
        <v>4120</v>
      </c>
      <c r="K1373" s="263" t="s">
        <v>4120</v>
      </c>
      <c r="L1373" s="263" t="s">
        <v>4120</v>
      </c>
      <c r="M1373" s="263" t="s">
        <v>4120</v>
      </c>
      <c r="N1373" s="263" t="s">
        <v>4120</v>
      </c>
      <c r="O1373" s="263" t="s">
        <v>4120</v>
      </c>
      <c r="P1373" s="263" t="s">
        <v>4120</v>
      </c>
      <c r="Q1373" s="263" t="s">
        <v>4120</v>
      </c>
      <c r="R1373" s="263" t="s">
        <v>4120</v>
      </c>
      <c r="S1373" s="263" t="s">
        <v>4120</v>
      </c>
      <c r="T1373" s="263" t="s">
        <v>4120</v>
      </c>
      <c r="U1373" s="263" t="s">
        <v>4120</v>
      </c>
      <c r="V1373" s="263" t="s">
        <v>4120</v>
      </c>
      <c r="W1373" s="263" t="s">
        <v>4120</v>
      </c>
      <c r="X1373" s="263" t="s">
        <v>4120</v>
      </c>
      <c r="Y1373" s="263" t="s">
        <v>4120</v>
      </c>
      <c r="Z1373" s="263" t="s">
        <v>4120</v>
      </c>
      <c r="AA1373" s="263" t="s">
        <v>4120</v>
      </c>
    </row>
    <row r="1374" spans="1:27" x14ac:dyDescent="0.3">
      <c r="A1374" s="263">
        <v>525908</v>
      </c>
      <c r="B1374" s="268" t="s">
        <v>918</v>
      </c>
      <c r="C1374" s="263" t="s">
        <v>4120</v>
      </c>
      <c r="D1374" s="263" t="s">
        <v>4120</v>
      </c>
      <c r="E1374" s="263" t="s">
        <v>4120</v>
      </c>
      <c r="F1374" s="263" t="s">
        <v>4120</v>
      </c>
      <c r="G1374" s="263" t="s">
        <v>4120</v>
      </c>
      <c r="H1374" s="263" t="s">
        <v>4120</v>
      </c>
      <c r="I1374" s="263" t="s">
        <v>4120</v>
      </c>
      <c r="J1374" s="263" t="s">
        <v>4120</v>
      </c>
      <c r="K1374" s="263" t="s">
        <v>4120</v>
      </c>
      <c r="L1374" s="263" t="s">
        <v>4120</v>
      </c>
      <c r="M1374" s="263" t="s">
        <v>4120</v>
      </c>
      <c r="N1374" s="263" t="s">
        <v>4120</v>
      </c>
      <c r="O1374" s="263" t="s">
        <v>4120</v>
      </c>
      <c r="P1374" s="263" t="s">
        <v>4120</v>
      </c>
      <c r="Q1374" s="263" t="s">
        <v>4120</v>
      </c>
      <c r="R1374" s="263" t="s">
        <v>4120</v>
      </c>
      <c r="S1374" s="263" t="s">
        <v>4120</v>
      </c>
      <c r="T1374" s="263" t="s">
        <v>4120</v>
      </c>
      <c r="U1374" s="263" t="s">
        <v>4120</v>
      </c>
      <c r="V1374" s="263" t="s">
        <v>4120</v>
      </c>
      <c r="W1374" s="263" t="s">
        <v>4120</v>
      </c>
      <c r="X1374" s="263" t="s">
        <v>4120</v>
      </c>
      <c r="Y1374" s="263" t="s">
        <v>4120</v>
      </c>
      <c r="Z1374" s="263" t="s">
        <v>4120</v>
      </c>
      <c r="AA1374" s="263" t="s">
        <v>4120</v>
      </c>
    </row>
    <row r="1375" spans="1:27" x14ac:dyDescent="0.3">
      <c r="A1375" s="263">
        <v>525909</v>
      </c>
      <c r="B1375" s="268" t="s">
        <v>918</v>
      </c>
      <c r="C1375" s="263" t="s">
        <v>4120</v>
      </c>
      <c r="D1375" s="263" t="s">
        <v>4120</v>
      </c>
      <c r="E1375" s="263" t="s">
        <v>4120</v>
      </c>
      <c r="F1375" s="263" t="s">
        <v>4120</v>
      </c>
      <c r="G1375" s="263" t="s">
        <v>4120</v>
      </c>
      <c r="H1375" s="263" t="s">
        <v>4120</v>
      </c>
      <c r="I1375" s="263" t="s">
        <v>4120</v>
      </c>
      <c r="J1375" s="263" t="s">
        <v>4120</v>
      </c>
      <c r="K1375" s="263" t="s">
        <v>4120</v>
      </c>
      <c r="L1375" s="263" t="s">
        <v>4120</v>
      </c>
      <c r="M1375" s="263" t="s">
        <v>4120</v>
      </c>
      <c r="N1375" s="263" t="s">
        <v>4120</v>
      </c>
      <c r="O1375" s="263" t="s">
        <v>4120</v>
      </c>
      <c r="P1375" s="263" t="s">
        <v>4120</v>
      </c>
      <c r="Q1375" s="263" t="s">
        <v>4120</v>
      </c>
      <c r="R1375" s="263" t="s">
        <v>4120</v>
      </c>
      <c r="S1375" s="263" t="s">
        <v>4120</v>
      </c>
      <c r="T1375" s="263" t="s">
        <v>4120</v>
      </c>
      <c r="U1375" s="263" t="s">
        <v>4120</v>
      </c>
      <c r="V1375" s="263" t="s">
        <v>4120</v>
      </c>
      <c r="W1375" s="263" t="s">
        <v>4120</v>
      </c>
      <c r="X1375" s="263" t="s">
        <v>4120</v>
      </c>
      <c r="Y1375" s="263" t="s">
        <v>4120</v>
      </c>
      <c r="Z1375" s="263" t="s">
        <v>4120</v>
      </c>
      <c r="AA1375" s="263" t="s">
        <v>4120</v>
      </c>
    </row>
    <row r="1376" spans="1:27" x14ac:dyDescent="0.3">
      <c r="A1376" s="263">
        <v>525916</v>
      </c>
      <c r="B1376" s="268" t="s">
        <v>918</v>
      </c>
      <c r="C1376" s="263" t="s">
        <v>4120</v>
      </c>
      <c r="D1376" s="263" t="s">
        <v>4120</v>
      </c>
      <c r="E1376" s="263" t="s">
        <v>4120</v>
      </c>
      <c r="F1376" s="263" t="s">
        <v>4120</v>
      </c>
      <c r="G1376" s="263" t="s">
        <v>4120</v>
      </c>
      <c r="H1376" s="263" t="s">
        <v>4120</v>
      </c>
      <c r="I1376" s="263" t="s">
        <v>4120</v>
      </c>
      <c r="J1376" s="263" t="s">
        <v>4120</v>
      </c>
      <c r="K1376" s="263" t="s">
        <v>4120</v>
      </c>
      <c r="L1376" s="263" t="s">
        <v>4120</v>
      </c>
      <c r="M1376" s="263" t="s">
        <v>4120</v>
      </c>
      <c r="N1376" s="263" t="s">
        <v>4120</v>
      </c>
      <c r="O1376" s="263" t="s">
        <v>4120</v>
      </c>
      <c r="P1376" s="263" t="s">
        <v>4120</v>
      </c>
      <c r="Q1376" s="263" t="s">
        <v>4120</v>
      </c>
      <c r="R1376" s="263" t="s">
        <v>4120</v>
      </c>
      <c r="S1376" s="263" t="s">
        <v>4120</v>
      </c>
      <c r="T1376" s="263" t="s">
        <v>4120</v>
      </c>
      <c r="U1376" s="263" t="s">
        <v>4120</v>
      </c>
      <c r="V1376" s="263" t="s">
        <v>4120</v>
      </c>
      <c r="W1376" s="263" t="s">
        <v>4120</v>
      </c>
      <c r="X1376" s="263" t="s">
        <v>4120</v>
      </c>
      <c r="Y1376" s="263" t="s">
        <v>4120</v>
      </c>
      <c r="Z1376" s="263" t="s">
        <v>4120</v>
      </c>
      <c r="AA1376" s="263" t="s">
        <v>4120</v>
      </c>
    </row>
    <row r="1377" spans="1:27" x14ac:dyDescent="0.3">
      <c r="A1377" s="263">
        <v>525918</v>
      </c>
      <c r="B1377" s="268" t="s">
        <v>918</v>
      </c>
      <c r="C1377" s="263" t="s">
        <v>4120</v>
      </c>
      <c r="D1377" s="263" t="s">
        <v>4120</v>
      </c>
      <c r="E1377" s="263" t="s">
        <v>4120</v>
      </c>
      <c r="F1377" s="263" t="s">
        <v>4120</v>
      </c>
      <c r="G1377" s="263" t="s">
        <v>4120</v>
      </c>
      <c r="H1377" s="263" t="s">
        <v>4120</v>
      </c>
      <c r="I1377" s="263" t="s">
        <v>4120</v>
      </c>
      <c r="J1377" s="263" t="s">
        <v>4120</v>
      </c>
      <c r="K1377" s="263" t="s">
        <v>4120</v>
      </c>
      <c r="L1377" s="263" t="s">
        <v>4120</v>
      </c>
      <c r="M1377" s="263" t="s">
        <v>4120</v>
      </c>
      <c r="N1377" s="263" t="s">
        <v>4120</v>
      </c>
      <c r="O1377" s="263" t="s">
        <v>4120</v>
      </c>
      <c r="P1377" s="263" t="s">
        <v>4120</v>
      </c>
      <c r="Q1377" s="263" t="s">
        <v>4120</v>
      </c>
      <c r="R1377" s="263" t="s">
        <v>4120</v>
      </c>
      <c r="S1377" s="263" t="s">
        <v>4120</v>
      </c>
      <c r="T1377" s="263" t="s">
        <v>4120</v>
      </c>
      <c r="U1377" s="263" t="s">
        <v>4120</v>
      </c>
      <c r="V1377" s="263" t="s">
        <v>4120</v>
      </c>
      <c r="W1377" s="263" t="s">
        <v>4120</v>
      </c>
      <c r="X1377" s="263" t="s">
        <v>4120</v>
      </c>
      <c r="Y1377" s="263" t="s">
        <v>4120</v>
      </c>
      <c r="Z1377" s="263" t="s">
        <v>4120</v>
      </c>
      <c r="AA1377" s="263" t="s">
        <v>4120</v>
      </c>
    </row>
    <row r="1378" spans="1:27" x14ac:dyDescent="0.3">
      <c r="A1378" s="263">
        <v>525921</v>
      </c>
      <c r="B1378" s="268" t="s">
        <v>918</v>
      </c>
      <c r="C1378" s="263" t="s">
        <v>4120</v>
      </c>
      <c r="D1378" s="263" t="s">
        <v>4120</v>
      </c>
      <c r="E1378" s="263" t="s">
        <v>4120</v>
      </c>
      <c r="F1378" s="263" t="s">
        <v>4120</v>
      </c>
      <c r="G1378" s="263" t="s">
        <v>4120</v>
      </c>
      <c r="H1378" s="263" t="s">
        <v>4120</v>
      </c>
      <c r="I1378" s="263" t="s">
        <v>4120</v>
      </c>
      <c r="J1378" s="263" t="s">
        <v>4120</v>
      </c>
      <c r="K1378" s="263" t="s">
        <v>4120</v>
      </c>
      <c r="L1378" s="263" t="s">
        <v>4120</v>
      </c>
      <c r="M1378" s="263" t="s">
        <v>4120</v>
      </c>
      <c r="N1378" s="263" t="s">
        <v>4120</v>
      </c>
      <c r="O1378" s="263" t="s">
        <v>4120</v>
      </c>
      <c r="P1378" s="263" t="s">
        <v>4120</v>
      </c>
      <c r="Q1378" s="263" t="s">
        <v>4120</v>
      </c>
      <c r="R1378" s="263" t="s">
        <v>4120</v>
      </c>
      <c r="S1378" s="263" t="s">
        <v>4120</v>
      </c>
      <c r="T1378" s="263" t="s">
        <v>4120</v>
      </c>
      <c r="U1378" s="263" t="s">
        <v>4120</v>
      </c>
      <c r="V1378" s="263" t="s">
        <v>4120</v>
      </c>
      <c r="W1378" s="263" t="s">
        <v>4120</v>
      </c>
      <c r="X1378" s="263" t="s">
        <v>4120</v>
      </c>
      <c r="Y1378" s="263" t="s">
        <v>4120</v>
      </c>
      <c r="Z1378" s="263" t="s">
        <v>4120</v>
      </c>
      <c r="AA1378" s="263" t="s">
        <v>4120</v>
      </c>
    </row>
    <row r="1379" spans="1:27" x14ac:dyDescent="0.3">
      <c r="A1379" s="263">
        <v>525923</v>
      </c>
      <c r="B1379" s="268" t="s">
        <v>918</v>
      </c>
      <c r="C1379" s="263" t="s">
        <v>4120</v>
      </c>
      <c r="D1379" s="263" t="s">
        <v>4120</v>
      </c>
      <c r="E1379" s="263" t="s">
        <v>4120</v>
      </c>
      <c r="F1379" s="263" t="s">
        <v>4120</v>
      </c>
      <c r="G1379" s="263" t="s">
        <v>4120</v>
      </c>
      <c r="H1379" s="263" t="s">
        <v>4120</v>
      </c>
      <c r="I1379" s="263" t="s">
        <v>4120</v>
      </c>
      <c r="J1379" s="263" t="s">
        <v>4120</v>
      </c>
      <c r="K1379" s="263" t="s">
        <v>4120</v>
      </c>
      <c r="L1379" s="263" t="s">
        <v>4120</v>
      </c>
      <c r="M1379" s="263" t="s">
        <v>4120</v>
      </c>
      <c r="N1379" s="263" t="s">
        <v>4120</v>
      </c>
      <c r="O1379" s="263" t="s">
        <v>4120</v>
      </c>
      <c r="P1379" s="263" t="s">
        <v>4120</v>
      </c>
      <c r="Q1379" s="263" t="s">
        <v>4120</v>
      </c>
      <c r="R1379" s="263" t="s">
        <v>4120</v>
      </c>
      <c r="S1379" s="263" t="s">
        <v>4120</v>
      </c>
      <c r="T1379" s="263" t="s">
        <v>4120</v>
      </c>
      <c r="U1379" s="263" t="s">
        <v>4120</v>
      </c>
      <c r="V1379" s="263" t="s">
        <v>4120</v>
      </c>
      <c r="W1379" s="263" t="s">
        <v>4120</v>
      </c>
      <c r="X1379" s="263" t="s">
        <v>4120</v>
      </c>
      <c r="Y1379" s="263" t="s">
        <v>4120</v>
      </c>
      <c r="Z1379" s="263" t="s">
        <v>4120</v>
      </c>
      <c r="AA1379" s="263" t="s">
        <v>4120</v>
      </c>
    </row>
    <row r="1380" spans="1:27" x14ac:dyDescent="0.3">
      <c r="A1380" s="263">
        <v>525924</v>
      </c>
      <c r="B1380" s="268" t="s">
        <v>918</v>
      </c>
      <c r="C1380" s="263" t="s">
        <v>4120</v>
      </c>
      <c r="D1380" s="263" t="s">
        <v>4120</v>
      </c>
      <c r="E1380" s="263" t="s">
        <v>4120</v>
      </c>
      <c r="F1380" s="263" t="s">
        <v>4120</v>
      </c>
      <c r="G1380" s="263" t="s">
        <v>4120</v>
      </c>
      <c r="H1380" s="263" t="s">
        <v>4120</v>
      </c>
      <c r="I1380" s="263" t="s">
        <v>4120</v>
      </c>
      <c r="J1380" s="263" t="s">
        <v>4120</v>
      </c>
      <c r="K1380" s="263" t="s">
        <v>4120</v>
      </c>
      <c r="L1380" s="263" t="s">
        <v>4120</v>
      </c>
      <c r="M1380" s="263" t="s">
        <v>4120</v>
      </c>
      <c r="N1380" s="263" t="s">
        <v>4120</v>
      </c>
      <c r="O1380" s="263" t="s">
        <v>4120</v>
      </c>
      <c r="P1380" s="263" t="s">
        <v>4120</v>
      </c>
      <c r="Q1380" s="263" t="s">
        <v>4120</v>
      </c>
      <c r="R1380" s="263" t="s">
        <v>4120</v>
      </c>
      <c r="S1380" s="263" t="s">
        <v>4120</v>
      </c>
      <c r="T1380" s="263" t="s">
        <v>4120</v>
      </c>
      <c r="U1380" s="263" t="s">
        <v>4120</v>
      </c>
      <c r="V1380" s="263" t="s">
        <v>4120</v>
      </c>
      <c r="W1380" s="263" t="s">
        <v>4120</v>
      </c>
      <c r="X1380" s="263" t="s">
        <v>4120</v>
      </c>
      <c r="Y1380" s="263" t="s">
        <v>4120</v>
      </c>
      <c r="Z1380" s="263" t="s">
        <v>4120</v>
      </c>
      <c r="AA1380" s="263" t="s">
        <v>4120</v>
      </c>
    </row>
    <row r="1381" spans="1:27" x14ac:dyDescent="0.3">
      <c r="A1381" s="263">
        <v>525925</v>
      </c>
      <c r="B1381" s="268" t="s">
        <v>918</v>
      </c>
      <c r="C1381" s="263" t="s">
        <v>4120</v>
      </c>
      <c r="D1381" s="263" t="s">
        <v>4120</v>
      </c>
      <c r="E1381" s="263" t="s">
        <v>4120</v>
      </c>
      <c r="F1381" s="263" t="s">
        <v>4120</v>
      </c>
      <c r="G1381" s="263" t="s">
        <v>4120</v>
      </c>
      <c r="H1381" s="263" t="s">
        <v>4120</v>
      </c>
      <c r="I1381" s="263" t="s">
        <v>4120</v>
      </c>
      <c r="J1381" s="263" t="s">
        <v>4120</v>
      </c>
      <c r="K1381" s="263" t="s">
        <v>4120</v>
      </c>
      <c r="L1381" s="263" t="s">
        <v>4120</v>
      </c>
      <c r="M1381" s="263" t="s">
        <v>4120</v>
      </c>
      <c r="N1381" s="263" t="s">
        <v>4120</v>
      </c>
      <c r="O1381" s="263" t="s">
        <v>4120</v>
      </c>
      <c r="P1381" s="263" t="s">
        <v>4120</v>
      </c>
      <c r="Q1381" s="263" t="s">
        <v>4120</v>
      </c>
      <c r="R1381" s="263" t="s">
        <v>4120</v>
      </c>
      <c r="S1381" s="263" t="s">
        <v>4120</v>
      </c>
      <c r="T1381" s="263" t="s">
        <v>4120</v>
      </c>
      <c r="U1381" s="263" t="s">
        <v>4120</v>
      </c>
      <c r="V1381" s="263" t="s">
        <v>4120</v>
      </c>
      <c r="W1381" s="263" t="s">
        <v>4120</v>
      </c>
      <c r="X1381" s="263" t="s">
        <v>4120</v>
      </c>
      <c r="Y1381" s="263" t="s">
        <v>4120</v>
      </c>
      <c r="Z1381" s="263" t="s">
        <v>4120</v>
      </c>
      <c r="AA1381" s="263" t="s">
        <v>4120</v>
      </c>
    </row>
    <row r="1382" spans="1:27" x14ac:dyDescent="0.3">
      <c r="A1382" s="263">
        <v>525928</v>
      </c>
      <c r="B1382" s="268" t="s">
        <v>918</v>
      </c>
      <c r="C1382" s="263" t="s">
        <v>4120</v>
      </c>
      <c r="D1382" s="263" t="s">
        <v>4120</v>
      </c>
      <c r="E1382" s="263" t="s">
        <v>4120</v>
      </c>
      <c r="F1382" s="263" t="s">
        <v>4120</v>
      </c>
      <c r="G1382" s="263" t="s">
        <v>4120</v>
      </c>
      <c r="H1382" s="263" t="s">
        <v>4120</v>
      </c>
      <c r="I1382" s="263" t="s">
        <v>4120</v>
      </c>
      <c r="J1382" s="263" t="s">
        <v>4120</v>
      </c>
      <c r="K1382" s="263" t="s">
        <v>4120</v>
      </c>
      <c r="L1382" s="263" t="s">
        <v>4120</v>
      </c>
      <c r="M1382" s="263" t="s">
        <v>4120</v>
      </c>
      <c r="N1382" s="263" t="s">
        <v>4120</v>
      </c>
      <c r="O1382" s="263" t="s">
        <v>4120</v>
      </c>
      <c r="P1382" s="263" t="s">
        <v>4120</v>
      </c>
      <c r="Q1382" s="263" t="s">
        <v>4120</v>
      </c>
      <c r="R1382" s="263" t="s">
        <v>4120</v>
      </c>
      <c r="S1382" s="263" t="s">
        <v>4120</v>
      </c>
      <c r="T1382" s="263" t="s">
        <v>4120</v>
      </c>
      <c r="U1382" s="263" t="s">
        <v>4120</v>
      </c>
      <c r="V1382" s="263" t="s">
        <v>4120</v>
      </c>
      <c r="W1382" s="263" t="s">
        <v>4120</v>
      </c>
      <c r="X1382" s="263" t="s">
        <v>4120</v>
      </c>
      <c r="Y1382" s="263" t="s">
        <v>4120</v>
      </c>
      <c r="Z1382" s="263" t="s">
        <v>4120</v>
      </c>
      <c r="AA1382" s="263" t="s">
        <v>4120</v>
      </c>
    </row>
    <row r="1383" spans="1:27" x14ac:dyDescent="0.3">
      <c r="A1383" s="263">
        <v>525929</v>
      </c>
      <c r="B1383" s="268" t="s">
        <v>918</v>
      </c>
      <c r="C1383" s="263" t="s">
        <v>4120</v>
      </c>
      <c r="D1383" s="263" t="s">
        <v>4120</v>
      </c>
      <c r="E1383" s="263" t="s">
        <v>4120</v>
      </c>
      <c r="F1383" s="263" t="s">
        <v>4120</v>
      </c>
      <c r="G1383" s="263" t="s">
        <v>4120</v>
      </c>
      <c r="H1383" s="263" t="s">
        <v>4120</v>
      </c>
      <c r="I1383" s="263" t="s">
        <v>4120</v>
      </c>
      <c r="J1383" s="263" t="s">
        <v>4120</v>
      </c>
      <c r="K1383" s="263" t="s">
        <v>4120</v>
      </c>
      <c r="L1383" s="263" t="s">
        <v>4120</v>
      </c>
      <c r="M1383" s="263" t="s">
        <v>4120</v>
      </c>
      <c r="N1383" s="263" t="s">
        <v>4120</v>
      </c>
      <c r="O1383" s="263" t="s">
        <v>4120</v>
      </c>
      <c r="P1383" s="263" t="s">
        <v>4120</v>
      </c>
      <c r="Q1383" s="263" t="s">
        <v>4120</v>
      </c>
      <c r="R1383" s="263" t="s">
        <v>4120</v>
      </c>
      <c r="S1383" s="263" t="s">
        <v>4120</v>
      </c>
      <c r="T1383" s="263" t="s">
        <v>4120</v>
      </c>
      <c r="U1383" s="263" t="s">
        <v>4120</v>
      </c>
      <c r="V1383" s="263" t="s">
        <v>4120</v>
      </c>
      <c r="W1383" s="263" t="s">
        <v>4120</v>
      </c>
      <c r="X1383" s="263" t="s">
        <v>4120</v>
      </c>
      <c r="Y1383" s="263" t="s">
        <v>4120</v>
      </c>
      <c r="Z1383" s="263" t="s">
        <v>4120</v>
      </c>
      <c r="AA1383" s="263" t="s">
        <v>4120</v>
      </c>
    </row>
    <row r="1384" spans="1:27" x14ac:dyDescent="0.3">
      <c r="A1384" s="263">
        <v>525931</v>
      </c>
      <c r="B1384" s="268" t="s">
        <v>918</v>
      </c>
      <c r="C1384" s="263" t="s">
        <v>4120</v>
      </c>
      <c r="D1384" s="263" t="s">
        <v>4120</v>
      </c>
      <c r="E1384" s="263" t="s">
        <v>4120</v>
      </c>
      <c r="F1384" s="263" t="s">
        <v>4120</v>
      </c>
      <c r="G1384" s="263" t="s">
        <v>4120</v>
      </c>
      <c r="H1384" s="263" t="s">
        <v>4120</v>
      </c>
      <c r="I1384" s="263" t="s">
        <v>4120</v>
      </c>
      <c r="J1384" s="263" t="s">
        <v>4120</v>
      </c>
      <c r="K1384" s="263" t="s">
        <v>4120</v>
      </c>
      <c r="L1384" s="263" t="s">
        <v>4120</v>
      </c>
      <c r="M1384" s="263" t="s">
        <v>4120</v>
      </c>
      <c r="N1384" s="263" t="s">
        <v>4120</v>
      </c>
      <c r="O1384" s="263" t="s">
        <v>4120</v>
      </c>
      <c r="P1384" s="263" t="s">
        <v>4120</v>
      </c>
      <c r="Q1384" s="263" t="s">
        <v>4120</v>
      </c>
      <c r="R1384" s="263" t="s">
        <v>4120</v>
      </c>
      <c r="S1384" s="263" t="s">
        <v>4120</v>
      </c>
      <c r="T1384" s="263" t="s">
        <v>4120</v>
      </c>
      <c r="U1384" s="263" t="s">
        <v>4120</v>
      </c>
      <c r="V1384" s="263" t="s">
        <v>4120</v>
      </c>
      <c r="W1384" s="263" t="s">
        <v>4120</v>
      </c>
      <c r="X1384" s="263" t="s">
        <v>4120</v>
      </c>
      <c r="Y1384" s="263" t="s">
        <v>4120</v>
      </c>
      <c r="Z1384" s="263" t="s">
        <v>4120</v>
      </c>
      <c r="AA1384" s="263" t="s">
        <v>4120</v>
      </c>
    </row>
    <row r="1385" spans="1:27" x14ac:dyDescent="0.3">
      <c r="A1385" s="263">
        <v>525932</v>
      </c>
      <c r="B1385" s="268" t="s">
        <v>918</v>
      </c>
      <c r="C1385" s="263" t="s">
        <v>4120</v>
      </c>
      <c r="D1385" s="263" t="s">
        <v>4120</v>
      </c>
      <c r="E1385" s="263" t="s">
        <v>4120</v>
      </c>
      <c r="F1385" s="263" t="s">
        <v>4120</v>
      </c>
      <c r="G1385" s="263" t="s">
        <v>4120</v>
      </c>
      <c r="H1385" s="263" t="s">
        <v>4120</v>
      </c>
      <c r="I1385" s="263" t="s">
        <v>4120</v>
      </c>
      <c r="J1385" s="263" t="s">
        <v>4120</v>
      </c>
      <c r="K1385" s="263" t="s">
        <v>4120</v>
      </c>
      <c r="L1385" s="263" t="s">
        <v>4120</v>
      </c>
      <c r="M1385" s="263" t="s">
        <v>4120</v>
      </c>
      <c r="N1385" s="263" t="s">
        <v>4120</v>
      </c>
      <c r="O1385" s="263" t="s">
        <v>4120</v>
      </c>
      <c r="P1385" s="263" t="s">
        <v>4120</v>
      </c>
      <c r="Q1385" s="263" t="s">
        <v>4120</v>
      </c>
      <c r="R1385" s="263" t="s">
        <v>4120</v>
      </c>
      <c r="S1385" s="263" t="s">
        <v>4120</v>
      </c>
      <c r="T1385" s="263" t="s">
        <v>4120</v>
      </c>
      <c r="U1385" s="263" t="s">
        <v>4120</v>
      </c>
      <c r="V1385" s="263" t="s">
        <v>4120</v>
      </c>
      <c r="W1385" s="263" t="s">
        <v>4120</v>
      </c>
      <c r="X1385" s="263" t="s">
        <v>4120</v>
      </c>
      <c r="Y1385" s="263" t="s">
        <v>4120</v>
      </c>
      <c r="Z1385" s="263" t="s">
        <v>4120</v>
      </c>
      <c r="AA1385" s="263" t="s">
        <v>4120</v>
      </c>
    </row>
    <row r="1386" spans="1:27" x14ac:dyDescent="0.3">
      <c r="A1386" s="263">
        <v>525936</v>
      </c>
      <c r="B1386" s="268" t="s">
        <v>918</v>
      </c>
      <c r="C1386" s="263" t="s">
        <v>4120</v>
      </c>
      <c r="D1386" s="263" t="s">
        <v>4120</v>
      </c>
      <c r="E1386" s="263" t="s">
        <v>4120</v>
      </c>
      <c r="F1386" s="263" t="s">
        <v>4120</v>
      </c>
      <c r="G1386" s="263" t="s">
        <v>4120</v>
      </c>
      <c r="H1386" s="263" t="s">
        <v>4120</v>
      </c>
      <c r="I1386" s="263" t="s">
        <v>4120</v>
      </c>
      <c r="J1386" s="263" t="s">
        <v>4120</v>
      </c>
      <c r="K1386" s="263" t="s">
        <v>4120</v>
      </c>
      <c r="L1386" s="263" t="s">
        <v>4120</v>
      </c>
      <c r="M1386" s="263" t="s">
        <v>4120</v>
      </c>
      <c r="N1386" s="263" t="s">
        <v>4120</v>
      </c>
      <c r="O1386" s="263" t="s">
        <v>4120</v>
      </c>
      <c r="P1386" s="263" t="s">
        <v>4120</v>
      </c>
      <c r="Q1386" s="263" t="s">
        <v>4120</v>
      </c>
      <c r="R1386" s="263" t="s">
        <v>4120</v>
      </c>
      <c r="S1386" s="263" t="s">
        <v>4120</v>
      </c>
      <c r="T1386" s="263" t="s">
        <v>4120</v>
      </c>
      <c r="U1386" s="263" t="s">
        <v>4120</v>
      </c>
      <c r="V1386" s="263" t="s">
        <v>4120</v>
      </c>
      <c r="W1386" s="263" t="s">
        <v>4120</v>
      </c>
      <c r="X1386" s="263" t="s">
        <v>4120</v>
      </c>
      <c r="Y1386" s="263" t="s">
        <v>4120</v>
      </c>
      <c r="Z1386" s="263" t="s">
        <v>4120</v>
      </c>
      <c r="AA1386" s="263" t="s">
        <v>4120</v>
      </c>
    </row>
    <row r="1387" spans="1:27" x14ac:dyDescent="0.3">
      <c r="A1387" s="263">
        <v>525937</v>
      </c>
      <c r="B1387" s="268" t="s">
        <v>918</v>
      </c>
      <c r="C1387" s="263" t="s">
        <v>4120</v>
      </c>
      <c r="D1387" s="263" t="s">
        <v>4120</v>
      </c>
      <c r="E1387" s="263" t="s">
        <v>4120</v>
      </c>
      <c r="F1387" s="263" t="s">
        <v>4120</v>
      </c>
      <c r="G1387" s="263" t="s">
        <v>4120</v>
      </c>
      <c r="H1387" s="263" t="s">
        <v>4120</v>
      </c>
      <c r="I1387" s="263" t="s">
        <v>4120</v>
      </c>
      <c r="J1387" s="263" t="s">
        <v>4120</v>
      </c>
      <c r="K1387" s="263" t="s">
        <v>4120</v>
      </c>
      <c r="L1387" s="263" t="s">
        <v>4120</v>
      </c>
      <c r="M1387" s="263" t="s">
        <v>4120</v>
      </c>
      <c r="N1387" s="263" t="s">
        <v>4120</v>
      </c>
      <c r="O1387" s="263" t="s">
        <v>4120</v>
      </c>
      <c r="P1387" s="263" t="s">
        <v>4120</v>
      </c>
      <c r="Q1387" s="263" t="s">
        <v>4120</v>
      </c>
      <c r="R1387" s="263" t="s">
        <v>4120</v>
      </c>
      <c r="S1387" s="263" t="s">
        <v>4120</v>
      </c>
      <c r="T1387" s="263" t="s">
        <v>4120</v>
      </c>
      <c r="U1387" s="263" t="s">
        <v>4120</v>
      </c>
      <c r="V1387" s="263" t="s">
        <v>4120</v>
      </c>
      <c r="W1387" s="263" t="s">
        <v>4120</v>
      </c>
      <c r="X1387" s="263" t="s">
        <v>4120</v>
      </c>
      <c r="Y1387" s="263" t="s">
        <v>4120</v>
      </c>
      <c r="Z1387" s="263" t="s">
        <v>4120</v>
      </c>
      <c r="AA1387" s="263" t="s">
        <v>4120</v>
      </c>
    </row>
    <row r="1388" spans="1:27" x14ac:dyDescent="0.3">
      <c r="A1388" s="263">
        <v>525939</v>
      </c>
      <c r="B1388" s="268" t="s">
        <v>918</v>
      </c>
      <c r="C1388" s="263" t="s">
        <v>4120</v>
      </c>
      <c r="D1388" s="263" t="s">
        <v>4120</v>
      </c>
      <c r="E1388" s="263" t="s">
        <v>4120</v>
      </c>
      <c r="F1388" s="263" t="s">
        <v>4120</v>
      </c>
      <c r="G1388" s="263" t="s">
        <v>4120</v>
      </c>
      <c r="H1388" s="263" t="s">
        <v>4120</v>
      </c>
      <c r="I1388" s="263" t="s">
        <v>4120</v>
      </c>
      <c r="J1388" s="263" t="s">
        <v>4120</v>
      </c>
      <c r="K1388" s="263" t="s">
        <v>4120</v>
      </c>
      <c r="L1388" s="263" t="s">
        <v>4120</v>
      </c>
      <c r="M1388" s="263" t="s">
        <v>4120</v>
      </c>
      <c r="N1388" s="263" t="s">
        <v>4120</v>
      </c>
      <c r="O1388" s="263" t="s">
        <v>4120</v>
      </c>
      <c r="P1388" s="263" t="s">
        <v>4120</v>
      </c>
      <c r="Q1388" s="263" t="s">
        <v>4120</v>
      </c>
      <c r="R1388" s="263" t="s">
        <v>4120</v>
      </c>
      <c r="S1388" s="263" t="s">
        <v>4120</v>
      </c>
      <c r="T1388" s="263" t="s">
        <v>4120</v>
      </c>
      <c r="U1388" s="263" t="s">
        <v>4120</v>
      </c>
      <c r="V1388" s="263" t="s">
        <v>4120</v>
      </c>
      <c r="W1388" s="263" t="s">
        <v>4120</v>
      </c>
      <c r="X1388" s="263" t="s">
        <v>4120</v>
      </c>
      <c r="Y1388" s="263" t="s">
        <v>4120</v>
      </c>
      <c r="Z1388" s="263" t="s">
        <v>4120</v>
      </c>
      <c r="AA1388" s="263" t="s">
        <v>4120</v>
      </c>
    </row>
    <row r="1389" spans="1:27" x14ac:dyDescent="0.3">
      <c r="A1389" s="263">
        <v>525940</v>
      </c>
      <c r="B1389" s="268" t="s">
        <v>918</v>
      </c>
      <c r="C1389" s="263" t="s">
        <v>4120</v>
      </c>
      <c r="D1389" s="263" t="s">
        <v>4120</v>
      </c>
      <c r="E1389" s="263" t="s">
        <v>4120</v>
      </c>
      <c r="F1389" s="263" t="s">
        <v>4120</v>
      </c>
      <c r="G1389" s="263" t="s">
        <v>4120</v>
      </c>
      <c r="H1389" s="263" t="s">
        <v>4120</v>
      </c>
      <c r="I1389" s="263" t="s">
        <v>4120</v>
      </c>
      <c r="J1389" s="263" t="s">
        <v>4120</v>
      </c>
      <c r="K1389" s="263" t="s">
        <v>4120</v>
      </c>
      <c r="L1389" s="263" t="s">
        <v>4120</v>
      </c>
      <c r="M1389" s="263" t="s">
        <v>4120</v>
      </c>
      <c r="N1389" s="263" t="s">
        <v>4120</v>
      </c>
      <c r="O1389" s="263" t="s">
        <v>4120</v>
      </c>
      <c r="P1389" s="263" t="s">
        <v>4120</v>
      </c>
      <c r="Q1389" s="263" t="s">
        <v>4120</v>
      </c>
      <c r="R1389" s="263" t="s">
        <v>4120</v>
      </c>
      <c r="S1389" s="263" t="s">
        <v>4120</v>
      </c>
      <c r="T1389" s="263" t="s">
        <v>4120</v>
      </c>
      <c r="U1389" s="263" t="s">
        <v>4120</v>
      </c>
      <c r="V1389" s="263" t="s">
        <v>4120</v>
      </c>
      <c r="W1389" s="263" t="s">
        <v>4120</v>
      </c>
      <c r="X1389" s="263" t="s">
        <v>4120</v>
      </c>
      <c r="Y1389" s="263" t="s">
        <v>4120</v>
      </c>
      <c r="Z1389" s="263" t="s">
        <v>4120</v>
      </c>
      <c r="AA1389" s="263" t="s">
        <v>4120</v>
      </c>
    </row>
    <row r="1390" spans="1:27" x14ac:dyDescent="0.3">
      <c r="A1390" s="263">
        <v>525941</v>
      </c>
      <c r="B1390" s="268" t="s">
        <v>918</v>
      </c>
      <c r="C1390" s="263" t="s">
        <v>4120</v>
      </c>
      <c r="D1390" s="263" t="s">
        <v>4120</v>
      </c>
      <c r="E1390" s="263" t="s">
        <v>4120</v>
      </c>
      <c r="F1390" s="263" t="s">
        <v>4120</v>
      </c>
      <c r="G1390" s="263" t="s">
        <v>4120</v>
      </c>
      <c r="H1390" s="263" t="s">
        <v>4120</v>
      </c>
      <c r="I1390" s="263" t="s">
        <v>4120</v>
      </c>
      <c r="J1390" s="263" t="s">
        <v>4120</v>
      </c>
      <c r="K1390" s="263" t="s">
        <v>4120</v>
      </c>
      <c r="L1390" s="263" t="s">
        <v>4120</v>
      </c>
      <c r="M1390" s="263" t="s">
        <v>4120</v>
      </c>
      <c r="N1390" s="263" t="s">
        <v>4120</v>
      </c>
      <c r="O1390" s="263" t="s">
        <v>4120</v>
      </c>
      <c r="P1390" s="263" t="s">
        <v>4120</v>
      </c>
      <c r="Q1390" s="263" t="s">
        <v>4120</v>
      </c>
      <c r="R1390" s="263" t="s">
        <v>4120</v>
      </c>
      <c r="S1390" s="263" t="s">
        <v>4120</v>
      </c>
      <c r="T1390" s="263" t="s">
        <v>4120</v>
      </c>
      <c r="U1390" s="263" t="s">
        <v>4120</v>
      </c>
      <c r="V1390" s="263" t="s">
        <v>4120</v>
      </c>
      <c r="W1390" s="263" t="s">
        <v>4120</v>
      </c>
      <c r="X1390" s="263" t="s">
        <v>4120</v>
      </c>
      <c r="Y1390" s="263" t="s">
        <v>4120</v>
      </c>
      <c r="Z1390" s="263" t="s">
        <v>4120</v>
      </c>
      <c r="AA1390" s="263" t="s">
        <v>4120</v>
      </c>
    </row>
    <row r="1391" spans="1:27" x14ac:dyDescent="0.3">
      <c r="A1391" s="263">
        <v>525942</v>
      </c>
      <c r="B1391" s="268" t="s">
        <v>918</v>
      </c>
      <c r="C1391" s="263" t="s">
        <v>4120</v>
      </c>
      <c r="D1391" s="263" t="s">
        <v>4120</v>
      </c>
      <c r="E1391" s="263" t="s">
        <v>4120</v>
      </c>
      <c r="F1391" s="263" t="s">
        <v>4120</v>
      </c>
      <c r="G1391" s="263" t="s">
        <v>4120</v>
      </c>
      <c r="H1391" s="263" t="s">
        <v>4120</v>
      </c>
      <c r="I1391" s="263" t="s">
        <v>4120</v>
      </c>
      <c r="J1391" s="263" t="s">
        <v>4120</v>
      </c>
      <c r="K1391" s="263" t="s">
        <v>4120</v>
      </c>
      <c r="L1391" s="263" t="s">
        <v>4120</v>
      </c>
      <c r="M1391" s="263" t="s">
        <v>4120</v>
      </c>
      <c r="N1391" s="263" t="s">
        <v>4120</v>
      </c>
      <c r="O1391" s="263" t="s">
        <v>4120</v>
      </c>
      <c r="P1391" s="263" t="s">
        <v>4120</v>
      </c>
      <c r="Q1391" s="263" t="s">
        <v>4120</v>
      </c>
      <c r="R1391" s="263" t="s">
        <v>4120</v>
      </c>
      <c r="S1391" s="263" t="s">
        <v>4120</v>
      </c>
      <c r="T1391" s="263" t="s">
        <v>4120</v>
      </c>
      <c r="U1391" s="263" t="s">
        <v>4120</v>
      </c>
      <c r="V1391" s="263" t="s">
        <v>4120</v>
      </c>
      <c r="W1391" s="263" t="s">
        <v>4120</v>
      </c>
      <c r="X1391" s="263" t="s">
        <v>4120</v>
      </c>
      <c r="Y1391" s="263" t="s">
        <v>4120</v>
      </c>
      <c r="Z1391" s="263" t="s">
        <v>4120</v>
      </c>
      <c r="AA1391" s="263" t="s">
        <v>4120</v>
      </c>
    </row>
    <row r="1392" spans="1:27" x14ac:dyDescent="0.3">
      <c r="A1392" s="263">
        <v>525944</v>
      </c>
      <c r="B1392" s="268" t="s">
        <v>918</v>
      </c>
      <c r="C1392" s="263" t="s">
        <v>4120</v>
      </c>
      <c r="D1392" s="263" t="s">
        <v>4120</v>
      </c>
      <c r="E1392" s="263" t="s">
        <v>4120</v>
      </c>
      <c r="F1392" s="263" t="s">
        <v>4120</v>
      </c>
      <c r="G1392" s="263" t="s">
        <v>4120</v>
      </c>
      <c r="H1392" s="263" t="s">
        <v>4120</v>
      </c>
      <c r="I1392" s="263" t="s">
        <v>4120</v>
      </c>
      <c r="J1392" s="263" t="s">
        <v>4120</v>
      </c>
      <c r="K1392" s="263" t="s">
        <v>4120</v>
      </c>
      <c r="L1392" s="263" t="s">
        <v>4120</v>
      </c>
      <c r="M1392" s="263" t="s">
        <v>4120</v>
      </c>
      <c r="N1392" s="263" t="s">
        <v>4120</v>
      </c>
      <c r="O1392" s="263" t="s">
        <v>4120</v>
      </c>
      <c r="P1392" s="263" t="s">
        <v>4120</v>
      </c>
      <c r="Q1392" s="263" t="s">
        <v>4120</v>
      </c>
      <c r="R1392" s="263" t="s">
        <v>4120</v>
      </c>
      <c r="S1392" s="263" t="s">
        <v>4120</v>
      </c>
      <c r="T1392" s="263" t="s">
        <v>4120</v>
      </c>
      <c r="U1392" s="263" t="s">
        <v>4120</v>
      </c>
      <c r="V1392" s="263" t="s">
        <v>4120</v>
      </c>
      <c r="W1392" s="263" t="s">
        <v>4120</v>
      </c>
      <c r="X1392" s="263" t="s">
        <v>4120</v>
      </c>
      <c r="Y1392" s="263" t="s">
        <v>4120</v>
      </c>
      <c r="Z1392" s="263" t="s">
        <v>4120</v>
      </c>
      <c r="AA1392" s="263" t="s">
        <v>4120</v>
      </c>
    </row>
    <row r="1393" spans="1:27" x14ac:dyDescent="0.3">
      <c r="A1393" s="263">
        <v>525949</v>
      </c>
      <c r="B1393" s="268" t="s">
        <v>918</v>
      </c>
      <c r="C1393" s="263" t="s">
        <v>4120</v>
      </c>
      <c r="D1393" s="263" t="s">
        <v>4120</v>
      </c>
      <c r="E1393" s="263" t="s">
        <v>4120</v>
      </c>
      <c r="F1393" s="263" t="s">
        <v>4120</v>
      </c>
      <c r="G1393" s="263" t="s">
        <v>4120</v>
      </c>
      <c r="H1393" s="263" t="s">
        <v>4120</v>
      </c>
      <c r="I1393" s="263" t="s">
        <v>4120</v>
      </c>
      <c r="J1393" s="263" t="s">
        <v>4120</v>
      </c>
      <c r="K1393" s="263" t="s">
        <v>4120</v>
      </c>
      <c r="L1393" s="263" t="s">
        <v>4120</v>
      </c>
      <c r="M1393" s="263" t="s">
        <v>4120</v>
      </c>
      <c r="N1393" s="263" t="s">
        <v>4120</v>
      </c>
      <c r="O1393" s="263" t="s">
        <v>4120</v>
      </c>
      <c r="P1393" s="263" t="s">
        <v>4120</v>
      </c>
      <c r="Q1393" s="263" t="s">
        <v>4120</v>
      </c>
      <c r="R1393" s="263" t="s">
        <v>4120</v>
      </c>
      <c r="S1393" s="263" t="s">
        <v>4120</v>
      </c>
      <c r="T1393" s="263" t="s">
        <v>4120</v>
      </c>
      <c r="U1393" s="263" t="s">
        <v>4120</v>
      </c>
      <c r="V1393" s="263" t="s">
        <v>4120</v>
      </c>
      <c r="W1393" s="263" t="s">
        <v>4120</v>
      </c>
      <c r="X1393" s="263" t="s">
        <v>4120</v>
      </c>
      <c r="Y1393" s="263" t="s">
        <v>4120</v>
      </c>
      <c r="Z1393" s="263" t="s">
        <v>4120</v>
      </c>
      <c r="AA1393" s="263" t="s">
        <v>4120</v>
      </c>
    </row>
    <row r="1394" spans="1:27" x14ac:dyDescent="0.3">
      <c r="A1394" s="263">
        <v>525956</v>
      </c>
      <c r="B1394" s="268" t="s">
        <v>918</v>
      </c>
      <c r="C1394" s="263" t="s">
        <v>4120</v>
      </c>
      <c r="D1394" s="263" t="s">
        <v>4120</v>
      </c>
      <c r="E1394" s="263" t="s">
        <v>4120</v>
      </c>
      <c r="F1394" s="263" t="s">
        <v>4120</v>
      </c>
      <c r="G1394" s="263" t="s">
        <v>4120</v>
      </c>
      <c r="H1394" s="263" t="s">
        <v>4120</v>
      </c>
      <c r="I1394" s="263" t="s">
        <v>4120</v>
      </c>
      <c r="J1394" s="263" t="s">
        <v>4120</v>
      </c>
      <c r="K1394" s="263" t="s">
        <v>4120</v>
      </c>
      <c r="L1394" s="263" t="s">
        <v>4120</v>
      </c>
      <c r="M1394" s="263" t="s">
        <v>4120</v>
      </c>
      <c r="N1394" s="263" t="s">
        <v>4120</v>
      </c>
      <c r="O1394" s="263" t="s">
        <v>4120</v>
      </c>
      <c r="P1394" s="263" t="s">
        <v>4120</v>
      </c>
      <c r="Q1394" s="263" t="s">
        <v>4120</v>
      </c>
      <c r="R1394" s="263" t="s">
        <v>4120</v>
      </c>
      <c r="S1394" s="263" t="s">
        <v>4120</v>
      </c>
      <c r="T1394" s="263" t="s">
        <v>4120</v>
      </c>
      <c r="U1394" s="263" t="s">
        <v>4120</v>
      </c>
      <c r="V1394" s="263" t="s">
        <v>4120</v>
      </c>
      <c r="W1394" s="263" t="s">
        <v>4120</v>
      </c>
      <c r="X1394" s="263" t="s">
        <v>4120</v>
      </c>
      <c r="Y1394" s="263" t="s">
        <v>4120</v>
      </c>
      <c r="Z1394" s="263" t="s">
        <v>4120</v>
      </c>
      <c r="AA1394" s="263" t="s">
        <v>4120</v>
      </c>
    </row>
    <row r="1395" spans="1:27" x14ac:dyDescent="0.3">
      <c r="A1395" s="263">
        <v>525959</v>
      </c>
      <c r="B1395" s="268" t="s">
        <v>918</v>
      </c>
      <c r="C1395" s="263" t="s">
        <v>4120</v>
      </c>
      <c r="D1395" s="263" t="s">
        <v>4120</v>
      </c>
      <c r="E1395" s="263" t="s">
        <v>4120</v>
      </c>
      <c r="F1395" s="263" t="s">
        <v>4120</v>
      </c>
      <c r="G1395" s="263" t="s">
        <v>4120</v>
      </c>
      <c r="H1395" s="263" t="s">
        <v>4120</v>
      </c>
      <c r="I1395" s="263" t="s">
        <v>4120</v>
      </c>
      <c r="J1395" s="263" t="s">
        <v>4120</v>
      </c>
      <c r="K1395" s="263" t="s">
        <v>4120</v>
      </c>
      <c r="L1395" s="263" t="s">
        <v>4120</v>
      </c>
      <c r="M1395" s="263" t="s">
        <v>4120</v>
      </c>
      <c r="N1395" s="263" t="s">
        <v>4120</v>
      </c>
      <c r="O1395" s="263" t="s">
        <v>4120</v>
      </c>
      <c r="P1395" s="263" t="s">
        <v>4120</v>
      </c>
      <c r="Q1395" s="263" t="s">
        <v>4120</v>
      </c>
      <c r="R1395" s="263" t="s">
        <v>4120</v>
      </c>
      <c r="S1395" s="263" t="s">
        <v>4120</v>
      </c>
      <c r="T1395" s="263" t="s">
        <v>4120</v>
      </c>
      <c r="U1395" s="263" t="s">
        <v>4120</v>
      </c>
      <c r="V1395" s="263" t="s">
        <v>4120</v>
      </c>
      <c r="W1395" s="263" t="s">
        <v>4120</v>
      </c>
      <c r="X1395" s="263" t="s">
        <v>4120</v>
      </c>
      <c r="Y1395" s="263" t="s">
        <v>4120</v>
      </c>
      <c r="Z1395" s="263" t="s">
        <v>4120</v>
      </c>
      <c r="AA1395" s="263" t="s">
        <v>4120</v>
      </c>
    </row>
    <row r="1396" spans="1:27" x14ac:dyDescent="0.3">
      <c r="A1396" s="263">
        <v>525960</v>
      </c>
      <c r="B1396" s="268" t="s">
        <v>918</v>
      </c>
      <c r="C1396" s="263" t="s">
        <v>4120</v>
      </c>
      <c r="D1396" s="263" t="s">
        <v>4120</v>
      </c>
      <c r="E1396" s="263" t="s">
        <v>4120</v>
      </c>
      <c r="F1396" s="263" t="s">
        <v>4120</v>
      </c>
      <c r="G1396" s="263" t="s">
        <v>4120</v>
      </c>
      <c r="H1396" s="263" t="s">
        <v>4120</v>
      </c>
      <c r="I1396" s="263" t="s">
        <v>4120</v>
      </c>
      <c r="J1396" s="263" t="s">
        <v>4120</v>
      </c>
      <c r="K1396" s="263" t="s">
        <v>4120</v>
      </c>
      <c r="L1396" s="263" t="s">
        <v>4120</v>
      </c>
      <c r="M1396" s="263" t="s">
        <v>4120</v>
      </c>
      <c r="N1396" s="263" t="s">
        <v>4120</v>
      </c>
      <c r="O1396" s="263" t="s">
        <v>4120</v>
      </c>
      <c r="P1396" s="263" t="s">
        <v>4120</v>
      </c>
      <c r="Q1396" s="263" t="s">
        <v>4120</v>
      </c>
      <c r="R1396" s="263" t="s">
        <v>4120</v>
      </c>
      <c r="S1396" s="263" t="s">
        <v>4120</v>
      </c>
      <c r="T1396" s="263" t="s">
        <v>4120</v>
      </c>
      <c r="U1396" s="263" t="s">
        <v>4120</v>
      </c>
      <c r="V1396" s="263" t="s">
        <v>4120</v>
      </c>
      <c r="W1396" s="263" t="s">
        <v>4120</v>
      </c>
      <c r="X1396" s="263" t="s">
        <v>4120</v>
      </c>
      <c r="Y1396" s="263" t="s">
        <v>4120</v>
      </c>
      <c r="Z1396" s="263" t="s">
        <v>4120</v>
      </c>
      <c r="AA1396" s="263" t="s">
        <v>4120</v>
      </c>
    </row>
    <row r="1397" spans="1:27" x14ac:dyDescent="0.3">
      <c r="A1397" s="263">
        <v>525966</v>
      </c>
      <c r="B1397" s="268" t="s">
        <v>918</v>
      </c>
      <c r="C1397" s="263" t="s">
        <v>4120</v>
      </c>
      <c r="D1397" s="263" t="s">
        <v>4120</v>
      </c>
      <c r="E1397" s="263" t="s">
        <v>4120</v>
      </c>
      <c r="F1397" s="263" t="s">
        <v>4120</v>
      </c>
      <c r="G1397" s="263" t="s">
        <v>4120</v>
      </c>
      <c r="H1397" s="263" t="s">
        <v>4120</v>
      </c>
      <c r="I1397" s="263" t="s">
        <v>4120</v>
      </c>
      <c r="J1397" s="263" t="s">
        <v>4120</v>
      </c>
      <c r="K1397" s="263" t="s">
        <v>4120</v>
      </c>
      <c r="L1397" s="263" t="s">
        <v>4120</v>
      </c>
      <c r="M1397" s="263" t="s">
        <v>4120</v>
      </c>
      <c r="N1397" s="263" t="s">
        <v>4120</v>
      </c>
      <c r="O1397" s="263" t="s">
        <v>4120</v>
      </c>
      <c r="P1397" s="263" t="s">
        <v>4120</v>
      </c>
      <c r="Q1397" s="263" t="s">
        <v>4120</v>
      </c>
      <c r="R1397" s="263" t="s">
        <v>4120</v>
      </c>
      <c r="S1397" s="263" t="s">
        <v>4120</v>
      </c>
      <c r="T1397" s="263" t="s">
        <v>4120</v>
      </c>
      <c r="U1397" s="263" t="s">
        <v>4120</v>
      </c>
      <c r="V1397" s="263" t="s">
        <v>4120</v>
      </c>
      <c r="W1397" s="263" t="s">
        <v>4120</v>
      </c>
      <c r="X1397" s="263" t="s">
        <v>4120</v>
      </c>
      <c r="Y1397" s="263" t="s">
        <v>4120</v>
      </c>
      <c r="Z1397" s="263" t="s">
        <v>4120</v>
      </c>
      <c r="AA1397" s="263" t="s">
        <v>4120</v>
      </c>
    </row>
    <row r="1398" spans="1:27" x14ac:dyDescent="0.3">
      <c r="A1398" s="263">
        <v>525970</v>
      </c>
      <c r="B1398" s="268" t="s">
        <v>918</v>
      </c>
      <c r="C1398" s="263" t="s">
        <v>4120</v>
      </c>
      <c r="D1398" s="263" t="s">
        <v>4120</v>
      </c>
      <c r="E1398" s="263" t="s">
        <v>4120</v>
      </c>
      <c r="F1398" s="263" t="s">
        <v>4120</v>
      </c>
      <c r="G1398" s="263" t="s">
        <v>4120</v>
      </c>
      <c r="H1398" s="263" t="s">
        <v>4120</v>
      </c>
      <c r="I1398" s="263" t="s">
        <v>4120</v>
      </c>
      <c r="J1398" s="263" t="s">
        <v>4120</v>
      </c>
      <c r="K1398" s="263" t="s">
        <v>4120</v>
      </c>
      <c r="L1398" s="263" t="s">
        <v>4120</v>
      </c>
      <c r="M1398" s="263" t="s">
        <v>4120</v>
      </c>
      <c r="N1398" s="263" t="s">
        <v>4120</v>
      </c>
      <c r="O1398" s="263" t="s">
        <v>4120</v>
      </c>
      <c r="P1398" s="263" t="s">
        <v>4120</v>
      </c>
      <c r="Q1398" s="263" t="s">
        <v>4120</v>
      </c>
      <c r="R1398" s="263" t="s">
        <v>4120</v>
      </c>
      <c r="S1398" s="263" t="s">
        <v>4120</v>
      </c>
      <c r="T1398" s="263" t="s">
        <v>4120</v>
      </c>
      <c r="U1398" s="263" t="s">
        <v>4120</v>
      </c>
      <c r="V1398" s="263" t="s">
        <v>4120</v>
      </c>
      <c r="W1398" s="263" t="s">
        <v>4120</v>
      </c>
      <c r="X1398" s="263" t="s">
        <v>4120</v>
      </c>
      <c r="Y1398" s="263" t="s">
        <v>4120</v>
      </c>
      <c r="Z1398" s="263" t="s">
        <v>4120</v>
      </c>
      <c r="AA1398" s="263" t="s">
        <v>4120</v>
      </c>
    </row>
    <row r="1399" spans="1:27" x14ac:dyDescent="0.3">
      <c r="A1399" s="263">
        <v>525971</v>
      </c>
      <c r="B1399" s="268" t="s">
        <v>918</v>
      </c>
      <c r="C1399" s="263" t="s">
        <v>4120</v>
      </c>
      <c r="D1399" s="263" t="s">
        <v>4120</v>
      </c>
      <c r="E1399" s="263" t="s">
        <v>4120</v>
      </c>
      <c r="F1399" s="263" t="s">
        <v>4120</v>
      </c>
      <c r="G1399" s="263" t="s">
        <v>4120</v>
      </c>
      <c r="H1399" s="263" t="s">
        <v>4120</v>
      </c>
      <c r="I1399" s="263" t="s">
        <v>4120</v>
      </c>
      <c r="J1399" s="263" t="s">
        <v>4120</v>
      </c>
      <c r="K1399" s="263" t="s">
        <v>4120</v>
      </c>
      <c r="L1399" s="263" t="s">
        <v>4120</v>
      </c>
      <c r="M1399" s="263" t="s">
        <v>4120</v>
      </c>
      <c r="N1399" s="263" t="s">
        <v>4120</v>
      </c>
      <c r="O1399" s="263" t="s">
        <v>4120</v>
      </c>
      <c r="P1399" s="263" t="s">
        <v>4120</v>
      </c>
      <c r="Q1399" s="263" t="s">
        <v>4120</v>
      </c>
      <c r="R1399" s="263" t="s">
        <v>4120</v>
      </c>
      <c r="S1399" s="263" t="s">
        <v>4120</v>
      </c>
      <c r="T1399" s="263" t="s">
        <v>4120</v>
      </c>
      <c r="U1399" s="263" t="s">
        <v>4120</v>
      </c>
      <c r="V1399" s="263" t="s">
        <v>4120</v>
      </c>
      <c r="W1399" s="263" t="s">
        <v>4120</v>
      </c>
      <c r="X1399" s="263" t="s">
        <v>4120</v>
      </c>
      <c r="Y1399" s="263" t="s">
        <v>4120</v>
      </c>
      <c r="Z1399" s="263" t="s">
        <v>4120</v>
      </c>
      <c r="AA1399" s="263" t="s">
        <v>4120</v>
      </c>
    </row>
    <row r="1400" spans="1:27" x14ac:dyDescent="0.3">
      <c r="A1400" s="263">
        <v>525975</v>
      </c>
      <c r="B1400" s="268" t="s">
        <v>918</v>
      </c>
      <c r="C1400" s="263" t="s">
        <v>4120</v>
      </c>
      <c r="D1400" s="263" t="s">
        <v>4120</v>
      </c>
      <c r="E1400" s="263" t="s">
        <v>4120</v>
      </c>
      <c r="F1400" s="263" t="s">
        <v>4120</v>
      </c>
      <c r="G1400" s="263" t="s">
        <v>4120</v>
      </c>
      <c r="H1400" s="263" t="s">
        <v>4120</v>
      </c>
      <c r="I1400" s="263" t="s">
        <v>4120</v>
      </c>
      <c r="J1400" s="263" t="s">
        <v>4120</v>
      </c>
      <c r="K1400" s="263" t="s">
        <v>4120</v>
      </c>
      <c r="L1400" s="263" t="s">
        <v>4120</v>
      </c>
      <c r="M1400" s="263" t="s">
        <v>4120</v>
      </c>
      <c r="N1400" s="263" t="s">
        <v>4120</v>
      </c>
      <c r="O1400" s="263" t="s">
        <v>4120</v>
      </c>
      <c r="P1400" s="263" t="s">
        <v>4120</v>
      </c>
      <c r="Q1400" s="263" t="s">
        <v>4120</v>
      </c>
      <c r="R1400" s="263" t="s">
        <v>4120</v>
      </c>
      <c r="S1400" s="263" t="s">
        <v>4120</v>
      </c>
      <c r="T1400" s="263" t="s">
        <v>4120</v>
      </c>
      <c r="U1400" s="263" t="s">
        <v>4120</v>
      </c>
      <c r="V1400" s="263" t="s">
        <v>4120</v>
      </c>
      <c r="W1400" s="263" t="s">
        <v>4120</v>
      </c>
      <c r="X1400" s="263" t="s">
        <v>4120</v>
      </c>
      <c r="Y1400" s="263" t="s">
        <v>4120</v>
      </c>
      <c r="Z1400" s="263" t="s">
        <v>4120</v>
      </c>
      <c r="AA1400" s="263" t="s">
        <v>4120</v>
      </c>
    </row>
    <row r="1401" spans="1:27" x14ac:dyDescent="0.3">
      <c r="A1401" s="263">
        <v>525978</v>
      </c>
      <c r="B1401" s="268" t="s">
        <v>918</v>
      </c>
      <c r="C1401" s="263" t="s">
        <v>4120</v>
      </c>
      <c r="D1401" s="263" t="s">
        <v>4120</v>
      </c>
      <c r="E1401" s="263" t="s">
        <v>4120</v>
      </c>
      <c r="F1401" s="263" t="s">
        <v>4120</v>
      </c>
      <c r="G1401" s="263" t="s">
        <v>4120</v>
      </c>
      <c r="H1401" s="263" t="s">
        <v>4120</v>
      </c>
      <c r="I1401" s="263" t="s">
        <v>4120</v>
      </c>
      <c r="J1401" s="263" t="s">
        <v>4120</v>
      </c>
      <c r="K1401" s="263" t="s">
        <v>4120</v>
      </c>
      <c r="L1401" s="263" t="s">
        <v>4120</v>
      </c>
      <c r="M1401" s="263" t="s">
        <v>4120</v>
      </c>
      <c r="N1401" s="263" t="s">
        <v>4120</v>
      </c>
      <c r="O1401" s="263" t="s">
        <v>4120</v>
      </c>
      <c r="P1401" s="263" t="s">
        <v>4120</v>
      </c>
      <c r="Q1401" s="263" t="s">
        <v>4120</v>
      </c>
      <c r="R1401" s="263" t="s">
        <v>4120</v>
      </c>
      <c r="S1401" s="263" t="s">
        <v>4120</v>
      </c>
      <c r="T1401" s="263" t="s">
        <v>4120</v>
      </c>
      <c r="U1401" s="263" t="s">
        <v>4120</v>
      </c>
      <c r="V1401" s="263" t="s">
        <v>4120</v>
      </c>
      <c r="W1401" s="263" t="s">
        <v>4120</v>
      </c>
      <c r="X1401" s="263" t="s">
        <v>4120</v>
      </c>
      <c r="Y1401" s="263" t="s">
        <v>4120</v>
      </c>
      <c r="Z1401" s="263" t="s">
        <v>4120</v>
      </c>
      <c r="AA1401" s="263" t="s">
        <v>4120</v>
      </c>
    </row>
    <row r="1402" spans="1:27" x14ac:dyDescent="0.3">
      <c r="A1402" s="263">
        <v>525982</v>
      </c>
      <c r="B1402" s="268" t="s">
        <v>918</v>
      </c>
      <c r="C1402" s="263" t="s">
        <v>4120</v>
      </c>
      <c r="D1402" s="263" t="s">
        <v>4120</v>
      </c>
      <c r="E1402" s="263" t="s">
        <v>4120</v>
      </c>
      <c r="F1402" s="263" t="s">
        <v>4120</v>
      </c>
      <c r="G1402" s="263" t="s">
        <v>4120</v>
      </c>
      <c r="H1402" s="263" t="s">
        <v>4120</v>
      </c>
      <c r="I1402" s="263" t="s">
        <v>4120</v>
      </c>
      <c r="J1402" s="263" t="s">
        <v>4120</v>
      </c>
      <c r="K1402" s="263" t="s">
        <v>4120</v>
      </c>
      <c r="L1402" s="263" t="s">
        <v>4120</v>
      </c>
      <c r="M1402" s="263" t="s">
        <v>4120</v>
      </c>
      <c r="N1402" s="263" t="s">
        <v>4120</v>
      </c>
      <c r="O1402" s="263" t="s">
        <v>4120</v>
      </c>
      <c r="P1402" s="263" t="s">
        <v>4120</v>
      </c>
      <c r="Q1402" s="263" t="s">
        <v>4120</v>
      </c>
      <c r="R1402" s="263" t="s">
        <v>4120</v>
      </c>
      <c r="S1402" s="263" t="s">
        <v>4120</v>
      </c>
      <c r="T1402" s="263" t="s">
        <v>4120</v>
      </c>
      <c r="U1402" s="263" t="s">
        <v>4120</v>
      </c>
      <c r="V1402" s="263" t="s">
        <v>4120</v>
      </c>
      <c r="W1402" s="263" t="s">
        <v>4120</v>
      </c>
      <c r="X1402" s="263" t="s">
        <v>4120</v>
      </c>
      <c r="Y1402" s="263" t="s">
        <v>4120</v>
      </c>
      <c r="Z1402" s="263" t="s">
        <v>4120</v>
      </c>
      <c r="AA1402" s="263" t="s">
        <v>4120</v>
      </c>
    </row>
    <row r="1403" spans="1:27" x14ac:dyDescent="0.3">
      <c r="A1403" s="263">
        <v>525989</v>
      </c>
      <c r="B1403" s="268" t="s">
        <v>918</v>
      </c>
      <c r="C1403" s="263" t="s">
        <v>4120</v>
      </c>
      <c r="D1403" s="263" t="s">
        <v>4120</v>
      </c>
      <c r="E1403" s="263" t="s">
        <v>4120</v>
      </c>
      <c r="F1403" s="263" t="s">
        <v>4120</v>
      </c>
      <c r="G1403" s="263" t="s">
        <v>4120</v>
      </c>
      <c r="H1403" s="263" t="s">
        <v>4120</v>
      </c>
      <c r="I1403" s="263" t="s">
        <v>4120</v>
      </c>
      <c r="J1403" s="263" t="s">
        <v>4120</v>
      </c>
      <c r="K1403" s="263" t="s">
        <v>4120</v>
      </c>
      <c r="L1403" s="263" t="s">
        <v>4120</v>
      </c>
      <c r="M1403" s="263" t="s">
        <v>4120</v>
      </c>
      <c r="N1403" s="263" t="s">
        <v>4120</v>
      </c>
      <c r="O1403" s="263" t="s">
        <v>4120</v>
      </c>
      <c r="P1403" s="263" t="s">
        <v>4120</v>
      </c>
      <c r="Q1403" s="263" t="s">
        <v>4120</v>
      </c>
      <c r="R1403" s="263" t="s">
        <v>4120</v>
      </c>
      <c r="S1403" s="263" t="s">
        <v>4120</v>
      </c>
      <c r="T1403" s="263" t="s">
        <v>4120</v>
      </c>
      <c r="U1403" s="263" t="s">
        <v>4120</v>
      </c>
      <c r="V1403" s="263" t="s">
        <v>4120</v>
      </c>
      <c r="W1403" s="263" t="s">
        <v>4120</v>
      </c>
      <c r="X1403" s="263" t="s">
        <v>4120</v>
      </c>
      <c r="Y1403" s="263" t="s">
        <v>4120</v>
      </c>
      <c r="Z1403" s="263" t="s">
        <v>4120</v>
      </c>
      <c r="AA1403" s="263" t="s">
        <v>4120</v>
      </c>
    </row>
    <row r="1404" spans="1:27" x14ac:dyDescent="0.3">
      <c r="A1404" s="263">
        <v>525991</v>
      </c>
      <c r="B1404" s="268" t="s">
        <v>918</v>
      </c>
      <c r="C1404" s="263" t="s">
        <v>4120</v>
      </c>
      <c r="D1404" s="263" t="s">
        <v>4120</v>
      </c>
      <c r="E1404" s="263" t="s">
        <v>4120</v>
      </c>
      <c r="F1404" s="263" t="s">
        <v>4120</v>
      </c>
      <c r="G1404" s="263" t="s">
        <v>4120</v>
      </c>
      <c r="H1404" s="263" t="s">
        <v>4120</v>
      </c>
      <c r="I1404" s="263" t="s">
        <v>4120</v>
      </c>
      <c r="J1404" s="263" t="s">
        <v>4120</v>
      </c>
      <c r="K1404" s="263" t="s">
        <v>4120</v>
      </c>
      <c r="L1404" s="263" t="s">
        <v>4120</v>
      </c>
      <c r="M1404" s="263" t="s">
        <v>4120</v>
      </c>
      <c r="N1404" s="263" t="s">
        <v>4120</v>
      </c>
      <c r="O1404" s="263" t="s">
        <v>4120</v>
      </c>
      <c r="P1404" s="263" t="s">
        <v>4120</v>
      </c>
      <c r="Q1404" s="263" t="s">
        <v>4120</v>
      </c>
      <c r="R1404" s="263" t="s">
        <v>4120</v>
      </c>
      <c r="S1404" s="263" t="s">
        <v>4120</v>
      </c>
      <c r="T1404" s="263" t="s">
        <v>4120</v>
      </c>
      <c r="U1404" s="263" t="s">
        <v>4120</v>
      </c>
      <c r="V1404" s="263" t="s">
        <v>4120</v>
      </c>
      <c r="W1404" s="263" t="s">
        <v>4120</v>
      </c>
      <c r="X1404" s="263" t="s">
        <v>4120</v>
      </c>
      <c r="Y1404" s="263" t="s">
        <v>4120</v>
      </c>
      <c r="Z1404" s="263" t="s">
        <v>4120</v>
      </c>
      <c r="AA1404" s="263" t="s">
        <v>4120</v>
      </c>
    </row>
    <row r="1405" spans="1:27" x14ac:dyDescent="0.3">
      <c r="A1405" s="263">
        <v>525993</v>
      </c>
      <c r="B1405" s="268" t="s">
        <v>918</v>
      </c>
      <c r="C1405" s="263" t="s">
        <v>4120</v>
      </c>
      <c r="D1405" s="263" t="s">
        <v>4120</v>
      </c>
      <c r="E1405" s="263" t="s">
        <v>4120</v>
      </c>
      <c r="F1405" s="263" t="s">
        <v>4120</v>
      </c>
      <c r="G1405" s="263" t="s">
        <v>4120</v>
      </c>
      <c r="H1405" s="263" t="s">
        <v>4120</v>
      </c>
      <c r="I1405" s="263" t="s">
        <v>4120</v>
      </c>
      <c r="J1405" s="263" t="s">
        <v>4120</v>
      </c>
      <c r="K1405" s="263" t="s">
        <v>4120</v>
      </c>
      <c r="L1405" s="263" t="s">
        <v>4120</v>
      </c>
      <c r="M1405" s="263" t="s">
        <v>4120</v>
      </c>
      <c r="N1405" s="263" t="s">
        <v>4120</v>
      </c>
      <c r="O1405" s="263" t="s">
        <v>4120</v>
      </c>
      <c r="P1405" s="263" t="s">
        <v>4120</v>
      </c>
      <c r="Q1405" s="263" t="s">
        <v>4120</v>
      </c>
      <c r="R1405" s="263" t="s">
        <v>4120</v>
      </c>
      <c r="S1405" s="263" t="s">
        <v>4120</v>
      </c>
      <c r="T1405" s="263" t="s">
        <v>4120</v>
      </c>
      <c r="U1405" s="263" t="s">
        <v>4120</v>
      </c>
      <c r="V1405" s="263" t="s">
        <v>4120</v>
      </c>
      <c r="W1405" s="263" t="s">
        <v>4120</v>
      </c>
      <c r="X1405" s="263" t="s">
        <v>4120</v>
      </c>
      <c r="Y1405" s="263" t="s">
        <v>4120</v>
      </c>
      <c r="Z1405" s="263" t="s">
        <v>4120</v>
      </c>
      <c r="AA1405" s="263" t="s">
        <v>4120</v>
      </c>
    </row>
    <row r="1406" spans="1:27" x14ac:dyDescent="0.3">
      <c r="A1406" s="263">
        <v>525995</v>
      </c>
      <c r="B1406" s="268" t="s">
        <v>918</v>
      </c>
      <c r="C1406" s="263" t="s">
        <v>4120</v>
      </c>
      <c r="D1406" s="263" t="s">
        <v>4120</v>
      </c>
      <c r="E1406" s="263" t="s">
        <v>4120</v>
      </c>
      <c r="F1406" s="263" t="s">
        <v>4120</v>
      </c>
      <c r="G1406" s="263" t="s">
        <v>4120</v>
      </c>
      <c r="H1406" s="263" t="s">
        <v>4120</v>
      </c>
      <c r="I1406" s="263" t="s">
        <v>4120</v>
      </c>
      <c r="J1406" s="263" t="s">
        <v>4120</v>
      </c>
      <c r="K1406" s="263" t="s">
        <v>4120</v>
      </c>
      <c r="L1406" s="263" t="s">
        <v>4120</v>
      </c>
      <c r="M1406" s="263" t="s">
        <v>4120</v>
      </c>
      <c r="N1406" s="263" t="s">
        <v>4120</v>
      </c>
      <c r="O1406" s="263" t="s">
        <v>4120</v>
      </c>
      <c r="P1406" s="263" t="s">
        <v>4120</v>
      </c>
      <c r="Q1406" s="263" t="s">
        <v>4120</v>
      </c>
      <c r="R1406" s="263" t="s">
        <v>4120</v>
      </c>
      <c r="S1406" s="263" t="s">
        <v>4120</v>
      </c>
      <c r="T1406" s="263" t="s">
        <v>4120</v>
      </c>
      <c r="U1406" s="263" t="s">
        <v>4120</v>
      </c>
      <c r="V1406" s="263" t="s">
        <v>4120</v>
      </c>
      <c r="W1406" s="263" t="s">
        <v>4120</v>
      </c>
      <c r="X1406" s="263" t="s">
        <v>4120</v>
      </c>
      <c r="Y1406" s="263" t="s">
        <v>4120</v>
      </c>
      <c r="Z1406" s="263" t="s">
        <v>4120</v>
      </c>
      <c r="AA1406" s="263" t="s">
        <v>4120</v>
      </c>
    </row>
    <row r="1407" spans="1:27" x14ac:dyDescent="0.3">
      <c r="A1407" s="263">
        <v>526002</v>
      </c>
      <c r="B1407" s="268" t="s">
        <v>918</v>
      </c>
      <c r="C1407" s="263" t="s">
        <v>4120</v>
      </c>
      <c r="D1407" s="263" t="s">
        <v>4120</v>
      </c>
      <c r="E1407" s="263" t="s">
        <v>4120</v>
      </c>
      <c r="F1407" s="263" t="s">
        <v>4120</v>
      </c>
      <c r="G1407" s="263" t="s">
        <v>4120</v>
      </c>
      <c r="H1407" s="263" t="s">
        <v>4120</v>
      </c>
      <c r="I1407" s="263" t="s">
        <v>4120</v>
      </c>
      <c r="J1407" s="263" t="s">
        <v>4120</v>
      </c>
      <c r="K1407" s="263" t="s">
        <v>4120</v>
      </c>
      <c r="L1407" s="263" t="s">
        <v>4120</v>
      </c>
      <c r="M1407" s="263" t="s">
        <v>4120</v>
      </c>
      <c r="N1407" s="263" t="s">
        <v>4120</v>
      </c>
      <c r="O1407" s="263" t="s">
        <v>4120</v>
      </c>
      <c r="P1407" s="263" t="s">
        <v>4120</v>
      </c>
      <c r="Q1407" s="263" t="s">
        <v>4120</v>
      </c>
      <c r="R1407" s="263" t="s">
        <v>4120</v>
      </c>
      <c r="S1407" s="263" t="s">
        <v>4120</v>
      </c>
      <c r="T1407" s="263" t="s">
        <v>4120</v>
      </c>
      <c r="U1407" s="263" t="s">
        <v>4120</v>
      </c>
      <c r="V1407" s="263" t="s">
        <v>4120</v>
      </c>
      <c r="W1407" s="263" t="s">
        <v>4120</v>
      </c>
      <c r="X1407" s="263" t="s">
        <v>4120</v>
      </c>
      <c r="Y1407" s="263" t="s">
        <v>4120</v>
      </c>
      <c r="Z1407" s="263" t="s">
        <v>4120</v>
      </c>
      <c r="AA1407" s="263" t="s">
        <v>4120</v>
      </c>
    </row>
    <row r="1408" spans="1:27" x14ac:dyDescent="0.3">
      <c r="A1408" s="263">
        <v>526003</v>
      </c>
      <c r="B1408" s="268" t="s">
        <v>918</v>
      </c>
      <c r="C1408" s="263" t="s">
        <v>4120</v>
      </c>
      <c r="D1408" s="263" t="s">
        <v>4120</v>
      </c>
      <c r="E1408" s="263" t="s">
        <v>4120</v>
      </c>
      <c r="F1408" s="263" t="s">
        <v>4120</v>
      </c>
      <c r="G1408" s="263" t="s">
        <v>4120</v>
      </c>
      <c r="H1408" s="263" t="s">
        <v>4120</v>
      </c>
      <c r="I1408" s="263" t="s">
        <v>4120</v>
      </c>
      <c r="J1408" s="263" t="s">
        <v>4120</v>
      </c>
      <c r="K1408" s="263" t="s">
        <v>4120</v>
      </c>
      <c r="L1408" s="263" t="s">
        <v>4120</v>
      </c>
      <c r="M1408" s="263" t="s">
        <v>4120</v>
      </c>
      <c r="N1408" s="263" t="s">
        <v>4120</v>
      </c>
      <c r="O1408" s="263" t="s">
        <v>4120</v>
      </c>
      <c r="P1408" s="263" t="s">
        <v>4120</v>
      </c>
      <c r="Q1408" s="263" t="s">
        <v>4120</v>
      </c>
      <c r="R1408" s="263" t="s">
        <v>4120</v>
      </c>
      <c r="S1408" s="263" t="s">
        <v>4120</v>
      </c>
      <c r="T1408" s="263" t="s">
        <v>4120</v>
      </c>
      <c r="U1408" s="263" t="s">
        <v>4120</v>
      </c>
      <c r="V1408" s="263" t="s">
        <v>4120</v>
      </c>
      <c r="W1408" s="263" t="s">
        <v>4120</v>
      </c>
      <c r="X1408" s="263" t="s">
        <v>4120</v>
      </c>
      <c r="Y1408" s="263" t="s">
        <v>4120</v>
      </c>
      <c r="Z1408" s="263" t="s">
        <v>4120</v>
      </c>
      <c r="AA1408" s="263" t="s">
        <v>4120</v>
      </c>
    </row>
    <row r="1409" spans="1:27" x14ac:dyDescent="0.3">
      <c r="A1409" s="263">
        <v>526004</v>
      </c>
      <c r="B1409" s="268" t="s">
        <v>918</v>
      </c>
      <c r="C1409" s="263" t="s">
        <v>4120</v>
      </c>
      <c r="D1409" s="263" t="s">
        <v>4120</v>
      </c>
      <c r="E1409" s="263" t="s">
        <v>4120</v>
      </c>
      <c r="F1409" s="263" t="s">
        <v>4120</v>
      </c>
      <c r="G1409" s="263" t="s">
        <v>4120</v>
      </c>
      <c r="H1409" s="263" t="s">
        <v>4120</v>
      </c>
      <c r="I1409" s="263" t="s">
        <v>4120</v>
      </c>
      <c r="J1409" s="263" t="s">
        <v>4120</v>
      </c>
      <c r="K1409" s="263" t="s">
        <v>4120</v>
      </c>
      <c r="L1409" s="263" t="s">
        <v>4120</v>
      </c>
      <c r="M1409" s="263" t="s">
        <v>4120</v>
      </c>
      <c r="N1409" s="263" t="s">
        <v>4120</v>
      </c>
      <c r="O1409" s="263" t="s">
        <v>4120</v>
      </c>
      <c r="P1409" s="263" t="s">
        <v>4120</v>
      </c>
      <c r="Q1409" s="263" t="s">
        <v>4120</v>
      </c>
      <c r="R1409" s="263" t="s">
        <v>4120</v>
      </c>
      <c r="S1409" s="263" t="s">
        <v>4120</v>
      </c>
      <c r="T1409" s="263" t="s">
        <v>4120</v>
      </c>
      <c r="U1409" s="263" t="s">
        <v>4120</v>
      </c>
      <c r="V1409" s="263" t="s">
        <v>4120</v>
      </c>
      <c r="W1409" s="263" t="s">
        <v>4120</v>
      </c>
      <c r="X1409" s="263" t="s">
        <v>4120</v>
      </c>
      <c r="Y1409" s="263" t="s">
        <v>4120</v>
      </c>
      <c r="Z1409" s="263" t="s">
        <v>4120</v>
      </c>
      <c r="AA1409" s="263" t="s">
        <v>4120</v>
      </c>
    </row>
    <row r="1410" spans="1:27" x14ac:dyDescent="0.3">
      <c r="A1410" s="263">
        <v>526007</v>
      </c>
      <c r="B1410" s="268" t="s">
        <v>918</v>
      </c>
      <c r="C1410" s="263" t="s">
        <v>4120</v>
      </c>
      <c r="D1410" s="263" t="s">
        <v>4120</v>
      </c>
      <c r="E1410" s="263" t="s">
        <v>4120</v>
      </c>
      <c r="F1410" s="263" t="s">
        <v>4120</v>
      </c>
      <c r="G1410" s="263" t="s">
        <v>4120</v>
      </c>
      <c r="H1410" s="263" t="s">
        <v>4120</v>
      </c>
      <c r="I1410" s="263" t="s">
        <v>4120</v>
      </c>
      <c r="J1410" s="263" t="s">
        <v>4120</v>
      </c>
      <c r="K1410" s="263" t="s">
        <v>4120</v>
      </c>
      <c r="L1410" s="263" t="s">
        <v>4120</v>
      </c>
      <c r="M1410" s="263" t="s">
        <v>4120</v>
      </c>
      <c r="N1410" s="263" t="s">
        <v>4120</v>
      </c>
      <c r="O1410" s="263" t="s">
        <v>4120</v>
      </c>
      <c r="P1410" s="263" t="s">
        <v>4120</v>
      </c>
      <c r="Q1410" s="263" t="s">
        <v>4120</v>
      </c>
      <c r="R1410" s="263" t="s">
        <v>4120</v>
      </c>
      <c r="S1410" s="263" t="s">
        <v>4120</v>
      </c>
      <c r="T1410" s="263" t="s">
        <v>4120</v>
      </c>
      <c r="U1410" s="263" t="s">
        <v>4120</v>
      </c>
      <c r="V1410" s="263" t="s">
        <v>4120</v>
      </c>
      <c r="W1410" s="263" t="s">
        <v>4120</v>
      </c>
      <c r="X1410" s="263" t="s">
        <v>4120</v>
      </c>
      <c r="Y1410" s="263" t="s">
        <v>4120</v>
      </c>
      <c r="Z1410" s="263" t="s">
        <v>4120</v>
      </c>
      <c r="AA1410" s="263" t="s">
        <v>4120</v>
      </c>
    </row>
    <row r="1411" spans="1:27" x14ac:dyDescent="0.3">
      <c r="A1411" s="263">
        <v>526009</v>
      </c>
      <c r="B1411" s="268" t="s">
        <v>918</v>
      </c>
      <c r="C1411" s="263" t="s">
        <v>4120</v>
      </c>
      <c r="D1411" s="263" t="s">
        <v>4120</v>
      </c>
      <c r="E1411" s="263" t="s">
        <v>4120</v>
      </c>
      <c r="F1411" s="263" t="s">
        <v>4120</v>
      </c>
      <c r="G1411" s="263" t="s">
        <v>4120</v>
      </c>
      <c r="H1411" s="263" t="s">
        <v>4120</v>
      </c>
      <c r="I1411" s="263" t="s">
        <v>4120</v>
      </c>
      <c r="J1411" s="263" t="s">
        <v>4120</v>
      </c>
      <c r="K1411" s="263" t="s">
        <v>4120</v>
      </c>
      <c r="L1411" s="263" t="s">
        <v>4120</v>
      </c>
      <c r="M1411" s="263" t="s">
        <v>4120</v>
      </c>
      <c r="N1411" s="263" t="s">
        <v>4120</v>
      </c>
      <c r="O1411" s="263" t="s">
        <v>4120</v>
      </c>
      <c r="P1411" s="263" t="s">
        <v>4120</v>
      </c>
      <c r="Q1411" s="263" t="s">
        <v>4120</v>
      </c>
      <c r="R1411" s="263" t="s">
        <v>4120</v>
      </c>
      <c r="S1411" s="263" t="s">
        <v>4120</v>
      </c>
      <c r="T1411" s="263" t="s">
        <v>4120</v>
      </c>
      <c r="U1411" s="263" t="s">
        <v>4120</v>
      </c>
      <c r="V1411" s="263" t="s">
        <v>4120</v>
      </c>
      <c r="W1411" s="263" t="s">
        <v>4120</v>
      </c>
      <c r="X1411" s="263" t="s">
        <v>4120</v>
      </c>
      <c r="Y1411" s="263" t="s">
        <v>4120</v>
      </c>
      <c r="Z1411" s="263" t="s">
        <v>4120</v>
      </c>
      <c r="AA1411" s="263" t="s">
        <v>4120</v>
      </c>
    </row>
    <row r="1412" spans="1:27" x14ac:dyDescent="0.3">
      <c r="A1412" s="263">
        <v>526012</v>
      </c>
      <c r="B1412" s="268" t="s">
        <v>918</v>
      </c>
      <c r="C1412" s="263" t="s">
        <v>4120</v>
      </c>
      <c r="D1412" s="263" t="s">
        <v>4120</v>
      </c>
      <c r="E1412" s="263" t="s">
        <v>4120</v>
      </c>
      <c r="F1412" s="263" t="s">
        <v>4120</v>
      </c>
      <c r="G1412" s="263" t="s">
        <v>4120</v>
      </c>
      <c r="H1412" s="263" t="s">
        <v>4120</v>
      </c>
      <c r="I1412" s="263" t="s">
        <v>4120</v>
      </c>
      <c r="J1412" s="263" t="s">
        <v>4120</v>
      </c>
      <c r="K1412" s="263" t="s">
        <v>4120</v>
      </c>
      <c r="L1412" s="263" t="s">
        <v>4120</v>
      </c>
      <c r="M1412" s="263" t="s">
        <v>4120</v>
      </c>
      <c r="N1412" s="263" t="s">
        <v>4120</v>
      </c>
      <c r="O1412" s="263" t="s">
        <v>4120</v>
      </c>
      <c r="P1412" s="263" t="s">
        <v>4120</v>
      </c>
      <c r="Q1412" s="263" t="s">
        <v>4120</v>
      </c>
      <c r="R1412" s="263" t="s">
        <v>4120</v>
      </c>
      <c r="S1412" s="263" t="s">
        <v>4120</v>
      </c>
      <c r="T1412" s="263" t="s">
        <v>4120</v>
      </c>
      <c r="U1412" s="263" t="s">
        <v>4120</v>
      </c>
      <c r="V1412" s="263" t="s">
        <v>4120</v>
      </c>
      <c r="W1412" s="263" t="s">
        <v>4120</v>
      </c>
      <c r="X1412" s="263" t="s">
        <v>4120</v>
      </c>
      <c r="Y1412" s="263" t="s">
        <v>4120</v>
      </c>
      <c r="Z1412" s="263" t="s">
        <v>4120</v>
      </c>
      <c r="AA1412" s="263" t="s">
        <v>4120</v>
      </c>
    </row>
    <row r="1413" spans="1:27" x14ac:dyDescent="0.3">
      <c r="A1413" s="263">
        <v>526015</v>
      </c>
      <c r="B1413" s="268" t="s">
        <v>918</v>
      </c>
      <c r="C1413" s="263" t="s">
        <v>4120</v>
      </c>
      <c r="D1413" s="263" t="s">
        <v>4120</v>
      </c>
      <c r="E1413" s="263" t="s">
        <v>4120</v>
      </c>
      <c r="F1413" s="263" t="s">
        <v>4120</v>
      </c>
      <c r="G1413" s="263" t="s">
        <v>4120</v>
      </c>
      <c r="H1413" s="263" t="s">
        <v>4120</v>
      </c>
      <c r="I1413" s="263" t="s">
        <v>4120</v>
      </c>
      <c r="J1413" s="263" t="s">
        <v>4120</v>
      </c>
      <c r="K1413" s="263" t="s">
        <v>4120</v>
      </c>
      <c r="L1413" s="263" t="s">
        <v>4120</v>
      </c>
      <c r="M1413" s="263" t="s">
        <v>4120</v>
      </c>
      <c r="N1413" s="263" t="s">
        <v>4120</v>
      </c>
      <c r="O1413" s="263" t="s">
        <v>4120</v>
      </c>
      <c r="P1413" s="263" t="s">
        <v>4120</v>
      </c>
      <c r="Q1413" s="263" t="s">
        <v>4120</v>
      </c>
      <c r="R1413" s="263" t="s">
        <v>4120</v>
      </c>
      <c r="S1413" s="263" t="s">
        <v>4120</v>
      </c>
      <c r="T1413" s="263" t="s">
        <v>4120</v>
      </c>
      <c r="U1413" s="263" t="s">
        <v>4120</v>
      </c>
      <c r="V1413" s="263" t="s">
        <v>4120</v>
      </c>
      <c r="W1413" s="263" t="s">
        <v>4120</v>
      </c>
      <c r="X1413" s="263" t="s">
        <v>4120</v>
      </c>
      <c r="Y1413" s="263" t="s">
        <v>4120</v>
      </c>
      <c r="Z1413" s="263" t="s">
        <v>4120</v>
      </c>
      <c r="AA1413" s="263" t="s">
        <v>4120</v>
      </c>
    </row>
    <row r="1414" spans="1:27" x14ac:dyDescent="0.3">
      <c r="A1414" s="263">
        <v>526016</v>
      </c>
      <c r="B1414" s="268" t="s">
        <v>918</v>
      </c>
      <c r="C1414" s="263" t="s">
        <v>4120</v>
      </c>
      <c r="D1414" s="263" t="s">
        <v>4120</v>
      </c>
      <c r="E1414" s="263" t="s">
        <v>4120</v>
      </c>
      <c r="F1414" s="263" t="s">
        <v>4120</v>
      </c>
      <c r="G1414" s="263" t="s">
        <v>4120</v>
      </c>
      <c r="H1414" s="263" t="s">
        <v>4120</v>
      </c>
      <c r="I1414" s="263" t="s">
        <v>4120</v>
      </c>
      <c r="J1414" s="263" t="s">
        <v>4120</v>
      </c>
      <c r="K1414" s="263" t="s">
        <v>4120</v>
      </c>
      <c r="L1414" s="263" t="s">
        <v>4120</v>
      </c>
      <c r="M1414" s="263" t="s">
        <v>4120</v>
      </c>
      <c r="N1414" s="263" t="s">
        <v>4120</v>
      </c>
      <c r="O1414" s="263" t="s">
        <v>4120</v>
      </c>
      <c r="P1414" s="263" t="s">
        <v>4120</v>
      </c>
      <c r="Q1414" s="263" t="s">
        <v>4120</v>
      </c>
      <c r="R1414" s="263" t="s">
        <v>4120</v>
      </c>
      <c r="S1414" s="263" t="s">
        <v>4120</v>
      </c>
      <c r="T1414" s="263" t="s">
        <v>4120</v>
      </c>
      <c r="U1414" s="263" t="s">
        <v>4120</v>
      </c>
      <c r="V1414" s="263" t="s">
        <v>4120</v>
      </c>
      <c r="W1414" s="263" t="s">
        <v>4120</v>
      </c>
      <c r="X1414" s="263" t="s">
        <v>4120</v>
      </c>
      <c r="Y1414" s="263" t="s">
        <v>4120</v>
      </c>
      <c r="Z1414" s="263" t="s">
        <v>4120</v>
      </c>
      <c r="AA1414" s="263" t="s">
        <v>4120</v>
      </c>
    </row>
    <row r="1415" spans="1:27" x14ac:dyDescent="0.3">
      <c r="A1415" s="263">
        <v>526022</v>
      </c>
      <c r="B1415" s="268" t="s">
        <v>918</v>
      </c>
      <c r="C1415" s="263" t="s">
        <v>4120</v>
      </c>
      <c r="D1415" s="263" t="s">
        <v>4120</v>
      </c>
      <c r="E1415" s="263" t="s">
        <v>4120</v>
      </c>
      <c r="F1415" s="263" t="s">
        <v>4120</v>
      </c>
      <c r="G1415" s="263" t="s">
        <v>4120</v>
      </c>
      <c r="H1415" s="263" t="s">
        <v>4120</v>
      </c>
      <c r="I1415" s="263" t="s">
        <v>4120</v>
      </c>
      <c r="J1415" s="263" t="s">
        <v>4120</v>
      </c>
      <c r="K1415" s="263" t="s">
        <v>4120</v>
      </c>
      <c r="L1415" s="263" t="s">
        <v>4120</v>
      </c>
      <c r="M1415" s="263" t="s">
        <v>4120</v>
      </c>
      <c r="N1415" s="263" t="s">
        <v>4120</v>
      </c>
      <c r="O1415" s="263" t="s">
        <v>4120</v>
      </c>
      <c r="P1415" s="263" t="s">
        <v>4120</v>
      </c>
      <c r="Q1415" s="263" t="s">
        <v>4120</v>
      </c>
      <c r="R1415" s="263" t="s">
        <v>4120</v>
      </c>
      <c r="S1415" s="263" t="s">
        <v>4120</v>
      </c>
      <c r="T1415" s="263" t="s">
        <v>4120</v>
      </c>
      <c r="U1415" s="263" t="s">
        <v>4120</v>
      </c>
      <c r="V1415" s="263" t="s">
        <v>4120</v>
      </c>
      <c r="W1415" s="263" t="s">
        <v>4120</v>
      </c>
      <c r="X1415" s="263" t="s">
        <v>4120</v>
      </c>
      <c r="Y1415" s="263" t="s">
        <v>4120</v>
      </c>
      <c r="Z1415" s="263" t="s">
        <v>4120</v>
      </c>
      <c r="AA1415" s="263" t="s">
        <v>4120</v>
      </c>
    </row>
    <row r="1416" spans="1:27" x14ac:dyDescent="0.3">
      <c r="A1416" s="263">
        <v>526023</v>
      </c>
      <c r="B1416" s="268" t="s">
        <v>918</v>
      </c>
      <c r="C1416" s="263" t="s">
        <v>4120</v>
      </c>
      <c r="D1416" s="263" t="s">
        <v>4120</v>
      </c>
      <c r="E1416" s="263" t="s">
        <v>4120</v>
      </c>
      <c r="F1416" s="263" t="s">
        <v>4120</v>
      </c>
      <c r="G1416" s="263" t="s">
        <v>4120</v>
      </c>
      <c r="H1416" s="263" t="s">
        <v>4120</v>
      </c>
      <c r="I1416" s="263" t="s">
        <v>4120</v>
      </c>
      <c r="J1416" s="263" t="s">
        <v>4120</v>
      </c>
      <c r="K1416" s="263" t="s">
        <v>4120</v>
      </c>
      <c r="L1416" s="263" t="s">
        <v>4120</v>
      </c>
      <c r="M1416" s="263" t="s">
        <v>4120</v>
      </c>
      <c r="N1416" s="263" t="s">
        <v>4120</v>
      </c>
      <c r="O1416" s="263" t="s">
        <v>4120</v>
      </c>
      <c r="P1416" s="263" t="s">
        <v>4120</v>
      </c>
      <c r="Q1416" s="263" t="s">
        <v>4120</v>
      </c>
      <c r="R1416" s="263" t="s">
        <v>4120</v>
      </c>
      <c r="S1416" s="263" t="s">
        <v>4120</v>
      </c>
      <c r="T1416" s="263" t="s">
        <v>4120</v>
      </c>
      <c r="U1416" s="263" t="s">
        <v>4120</v>
      </c>
      <c r="V1416" s="263" t="s">
        <v>4120</v>
      </c>
      <c r="W1416" s="263" t="s">
        <v>4120</v>
      </c>
      <c r="X1416" s="263" t="s">
        <v>4120</v>
      </c>
      <c r="Y1416" s="263" t="s">
        <v>4120</v>
      </c>
      <c r="Z1416" s="263" t="s">
        <v>4120</v>
      </c>
      <c r="AA1416" s="263" t="s">
        <v>4120</v>
      </c>
    </row>
    <row r="1417" spans="1:27" x14ac:dyDescent="0.3">
      <c r="A1417" s="263">
        <v>526027</v>
      </c>
      <c r="B1417" s="268" t="s">
        <v>918</v>
      </c>
      <c r="C1417" s="263" t="s">
        <v>4120</v>
      </c>
      <c r="D1417" s="263" t="s">
        <v>4120</v>
      </c>
      <c r="E1417" s="263" t="s">
        <v>4120</v>
      </c>
      <c r="F1417" s="263" t="s">
        <v>4120</v>
      </c>
      <c r="G1417" s="263" t="s">
        <v>4120</v>
      </c>
      <c r="H1417" s="263" t="s">
        <v>4120</v>
      </c>
      <c r="I1417" s="263" t="s">
        <v>4120</v>
      </c>
      <c r="J1417" s="263" t="s">
        <v>4120</v>
      </c>
      <c r="K1417" s="263" t="s">
        <v>4120</v>
      </c>
      <c r="L1417" s="263" t="s">
        <v>4120</v>
      </c>
      <c r="M1417" s="263" t="s">
        <v>4120</v>
      </c>
      <c r="N1417" s="263" t="s">
        <v>4120</v>
      </c>
      <c r="O1417" s="263" t="s">
        <v>4120</v>
      </c>
      <c r="P1417" s="263" t="s">
        <v>4120</v>
      </c>
      <c r="Q1417" s="263" t="s">
        <v>4120</v>
      </c>
      <c r="R1417" s="263" t="s">
        <v>4120</v>
      </c>
      <c r="S1417" s="263" t="s">
        <v>4120</v>
      </c>
      <c r="T1417" s="263" t="s">
        <v>4120</v>
      </c>
      <c r="U1417" s="263" t="s">
        <v>4120</v>
      </c>
      <c r="V1417" s="263" t="s">
        <v>4120</v>
      </c>
      <c r="W1417" s="263" t="s">
        <v>4120</v>
      </c>
      <c r="X1417" s="263" t="s">
        <v>4120</v>
      </c>
      <c r="Y1417" s="263" t="s">
        <v>4120</v>
      </c>
      <c r="Z1417" s="263" t="s">
        <v>4120</v>
      </c>
      <c r="AA1417" s="263" t="s">
        <v>4120</v>
      </c>
    </row>
    <row r="1418" spans="1:27" x14ac:dyDescent="0.3">
      <c r="A1418" s="263">
        <v>526029</v>
      </c>
      <c r="B1418" s="268" t="s">
        <v>918</v>
      </c>
      <c r="C1418" s="263" t="s">
        <v>4120</v>
      </c>
      <c r="D1418" s="263" t="s">
        <v>4120</v>
      </c>
      <c r="E1418" s="263" t="s">
        <v>4120</v>
      </c>
      <c r="F1418" s="263" t="s">
        <v>4120</v>
      </c>
      <c r="G1418" s="263" t="s">
        <v>4120</v>
      </c>
      <c r="H1418" s="263" t="s">
        <v>4120</v>
      </c>
      <c r="I1418" s="263" t="s">
        <v>4120</v>
      </c>
      <c r="J1418" s="263" t="s">
        <v>4120</v>
      </c>
      <c r="K1418" s="263" t="s">
        <v>4120</v>
      </c>
      <c r="L1418" s="263" t="s">
        <v>4120</v>
      </c>
      <c r="M1418" s="263" t="s">
        <v>4120</v>
      </c>
      <c r="N1418" s="263" t="s">
        <v>4120</v>
      </c>
      <c r="O1418" s="263" t="s">
        <v>4120</v>
      </c>
      <c r="P1418" s="263" t="s">
        <v>4120</v>
      </c>
      <c r="Q1418" s="263" t="s">
        <v>4120</v>
      </c>
      <c r="R1418" s="263" t="s">
        <v>4120</v>
      </c>
      <c r="S1418" s="263" t="s">
        <v>4120</v>
      </c>
      <c r="T1418" s="263" t="s">
        <v>4120</v>
      </c>
      <c r="U1418" s="263" t="s">
        <v>4120</v>
      </c>
      <c r="V1418" s="263" t="s">
        <v>4120</v>
      </c>
      <c r="W1418" s="263" t="s">
        <v>4120</v>
      </c>
      <c r="X1418" s="263" t="s">
        <v>4120</v>
      </c>
      <c r="Y1418" s="263" t="s">
        <v>4120</v>
      </c>
      <c r="Z1418" s="263" t="s">
        <v>4120</v>
      </c>
      <c r="AA1418" s="263" t="s">
        <v>4120</v>
      </c>
    </row>
    <row r="1419" spans="1:27" x14ac:dyDescent="0.3">
      <c r="A1419" s="263">
        <v>526030</v>
      </c>
      <c r="B1419" s="268" t="s">
        <v>918</v>
      </c>
      <c r="C1419" s="263" t="s">
        <v>4120</v>
      </c>
      <c r="D1419" s="263" t="s">
        <v>4120</v>
      </c>
      <c r="E1419" s="263" t="s">
        <v>4120</v>
      </c>
      <c r="F1419" s="263" t="s">
        <v>4120</v>
      </c>
      <c r="G1419" s="263" t="s">
        <v>4120</v>
      </c>
      <c r="H1419" s="263" t="s">
        <v>4120</v>
      </c>
      <c r="I1419" s="263" t="s">
        <v>4120</v>
      </c>
      <c r="J1419" s="263" t="s">
        <v>4120</v>
      </c>
      <c r="K1419" s="263" t="s">
        <v>4120</v>
      </c>
      <c r="L1419" s="263" t="s">
        <v>4120</v>
      </c>
      <c r="M1419" s="263" t="s">
        <v>4120</v>
      </c>
      <c r="N1419" s="263" t="s">
        <v>4120</v>
      </c>
      <c r="O1419" s="263" t="s">
        <v>4120</v>
      </c>
      <c r="P1419" s="263" t="s">
        <v>4120</v>
      </c>
      <c r="Q1419" s="263" t="s">
        <v>4120</v>
      </c>
      <c r="R1419" s="263" t="s">
        <v>4120</v>
      </c>
      <c r="S1419" s="263" t="s">
        <v>4120</v>
      </c>
      <c r="T1419" s="263" t="s">
        <v>4120</v>
      </c>
      <c r="U1419" s="263" t="s">
        <v>4120</v>
      </c>
      <c r="V1419" s="263" t="s">
        <v>4120</v>
      </c>
      <c r="W1419" s="263" t="s">
        <v>4120</v>
      </c>
      <c r="X1419" s="263" t="s">
        <v>4120</v>
      </c>
      <c r="Y1419" s="263" t="s">
        <v>4120</v>
      </c>
      <c r="Z1419" s="263" t="s">
        <v>4120</v>
      </c>
      <c r="AA1419" s="263" t="s">
        <v>4120</v>
      </c>
    </row>
    <row r="1420" spans="1:27" x14ac:dyDescent="0.3">
      <c r="A1420" s="263">
        <v>526034</v>
      </c>
      <c r="B1420" s="268" t="s">
        <v>918</v>
      </c>
      <c r="C1420" s="263" t="s">
        <v>4120</v>
      </c>
      <c r="D1420" s="263" t="s">
        <v>4120</v>
      </c>
      <c r="E1420" s="263" t="s">
        <v>4120</v>
      </c>
      <c r="F1420" s="263" t="s">
        <v>4120</v>
      </c>
      <c r="G1420" s="263" t="s">
        <v>4120</v>
      </c>
      <c r="H1420" s="263" t="s">
        <v>4120</v>
      </c>
      <c r="I1420" s="263" t="s">
        <v>4120</v>
      </c>
      <c r="J1420" s="263" t="s">
        <v>4120</v>
      </c>
      <c r="K1420" s="263" t="s">
        <v>4120</v>
      </c>
      <c r="L1420" s="263" t="s">
        <v>4120</v>
      </c>
      <c r="M1420" s="263" t="s">
        <v>4120</v>
      </c>
      <c r="N1420" s="263" t="s">
        <v>4120</v>
      </c>
      <c r="O1420" s="263" t="s">
        <v>4120</v>
      </c>
      <c r="P1420" s="263" t="s">
        <v>4120</v>
      </c>
      <c r="Q1420" s="263" t="s">
        <v>4120</v>
      </c>
      <c r="R1420" s="263" t="s">
        <v>4120</v>
      </c>
      <c r="S1420" s="263" t="s">
        <v>4120</v>
      </c>
      <c r="T1420" s="263" t="s">
        <v>4120</v>
      </c>
      <c r="U1420" s="263" t="s">
        <v>4120</v>
      </c>
      <c r="V1420" s="263" t="s">
        <v>4120</v>
      </c>
      <c r="W1420" s="263" t="s">
        <v>4120</v>
      </c>
      <c r="X1420" s="263" t="s">
        <v>4120</v>
      </c>
      <c r="Y1420" s="263" t="s">
        <v>4120</v>
      </c>
      <c r="Z1420" s="263" t="s">
        <v>4120</v>
      </c>
      <c r="AA1420" s="263" t="s">
        <v>4120</v>
      </c>
    </row>
    <row r="1421" spans="1:27" x14ac:dyDescent="0.3">
      <c r="A1421" s="263">
        <v>526037</v>
      </c>
      <c r="B1421" s="268" t="s">
        <v>918</v>
      </c>
      <c r="C1421" s="263" t="s">
        <v>4120</v>
      </c>
      <c r="D1421" s="263" t="s">
        <v>4120</v>
      </c>
      <c r="E1421" s="263" t="s">
        <v>4120</v>
      </c>
      <c r="F1421" s="263" t="s">
        <v>4120</v>
      </c>
      <c r="G1421" s="263" t="s">
        <v>4120</v>
      </c>
      <c r="H1421" s="263" t="s">
        <v>4120</v>
      </c>
      <c r="I1421" s="263" t="s">
        <v>4120</v>
      </c>
      <c r="J1421" s="263" t="s">
        <v>4120</v>
      </c>
      <c r="K1421" s="263" t="s">
        <v>4120</v>
      </c>
      <c r="L1421" s="263" t="s">
        <v>4120</v>
      </c>
      <c r="M1421" s="263" t="s">
        <v>4120</v>
      </c>
      <c r="N1421" s="263" t="s">
        <v>4120</v>
      </c>
      <c r="O1421" s="263" t="s">
        <v>4120</v>
      </c>
      <c r="P1421" s="263" t="s">
        <v>4120</v>
      </c>
      <c r="Q1421" s="263" t="s">
        <v>4120</v>
      </c>
      <c r="R1421" s="263" t="s">
        <v>4120</v>
      </c>
      <c r="S1421" s="263" t="s">
        <v>4120</v>
      </c>
      <c r="T1421" s="263" t="s">
        <v>4120</v>
      </c>
      <c r="U1421" s="263" t="s">
        <v>4120</v>
      </c>
      <c r="V1421" s="263" t="s">
        <v>4120</v>
      </c>
      <c r="W1421" s="263" t="s">
        <v>4120</v>
      </c>
      <c r="X1421" s="263" t="s">
        <v>4120</v>
      </c>
      <c r="Y1421" s="263" t="s">
        <v>4120</v>
      </c>
      <c r="Z1421" s="263" t="s">
        <v>4120</v>
      </c>
      <c r="AA1421" s="263" t="s">
        <v>4120</v>
      </c>
    </row>
    <row r="1422" spans="1:27" x14ac:dyDescent="0.3">
      <c r="A1422" s="263">
        <v>526038</v>
      </c>
      <c r="B1422" s="268" t="s">
        <v>918</v>
      </c>
      <c r="C1422" s="263" t="s">
        <v>4120</v>
      </c>
      <c r="D1422" s="263" t="s">
        <v>4120</v>
      </c>
      <c r="E1422" s="263" t="s">
        <v>4120</v>
      </c>
      <c r="F1422" s="263" t="s">
        <v>4120</v>
      </c>
      <c r="G1422" s="263" t="s">
        <v>4120</v>
      </c>
      <c r="H1422" s="263" t="s">
        <v>4120</v>
      </c>
      <c r="I1422" s="263" t="s">
        <v>4120</v>
      </c>
      <c r="J1422" s="263" t="s">
        <v>4120</v>
      </c>
      <c r="K1422" s="263" t="s">
        <v>4120</v>
      </c>
      <c r="L1422" s="263" t="s">
        <v>4120</v>
      </c>
      <c r="M1422" s="263" t="s">
        <v>4120</v>
      </c>
      <c r="N1422" s="263" t="s">
        <v>4120</v>
      </c>
      <c r="O1422" s="263" t="s">
        <v>4120</v>
      </c>
      <c r="P1422" s="263" t="s">
        <v>4120</v>
      </c>
      <c r="Q1422" s="263" t="s">
        <v>4120</v>
      </c>
      <c r="R1422" s="263" t="s">
        <v>4120</v>
      </c>
      <c r="S1422" s="263" t="s">
        <v>4120</v>
      </c>
      <c r="T1422" s="263" t="s">
        <v>4120</v>
      </c>
      <c r="U1422" s="263" t="s">
        <v>4120</v>
      </c>
      <c r="V1422" s="263" t="s">
        <v>4120</v>
      </c>
      <c r="W1422" s="263" t="s">
        <v>4120</v>
      </c>
      <c r="X1422" s="263" t="s">
        <v>4120</v>
      </c>
      <c r="Y1422" s="263" t="s">
        <v>4120</v>
      </c>
      <c r="Z1422" s="263" t="s">
        <v>4120</v>
      </c>
      <c r="AA1422" s="263" t="s">
        <v>4120</v>
      </c>
    </row>
    <row r="1423" spans="1:27" x14ac:dyDescent="0.3">
      <c r="A1423" s="263">
        <v>526039</v>
      </c>
      <c r="B1423" s="268" t="s">
        <v>918</v>
      </c>
      <c r="C1423" s="263" t="s">
        <v>4120</v>
      </c>
      <c r="D1423" s="263" t="s">
        <v>4120</v>
      </c>
      <c r="E1423" s="263" t="s">
        <v>4120</v>
      </c>
      <c r="F1423" s="263" t="s">
        <v>4120</v>
      </c>
      <c r="G1423" s="263" t="s">
        <v>4120</v>
      </c>
      <c r="H1423" s="263" t="s">
        <v>4120</v>
      </c>
      <c r="I1423" s="263" t="s">
        <v>4120</v>
      </c>
      <c r="J1423" s="263" t="s">
        <v>4120</v>
      </c>
      <c r="K1423" s="263" t="s">
        <v>4120</v>
      </c>
      <c r="L1423" s="263" t="s">
        <v>4120</v>
      </c>
      <c r="M1423" s="263" t="s">
        <v>4120</v>
      </c>
      <c r="N1423" s="263" t="s">
        <v>4120</v>
      </c>
      <c r="O1423" s="263" t="s">
        <v>4120</v>
      </c>
      <c r="P1423" s="263" t="s">
        <v>4120</v>
      </c>
      <c r="Q1423" s="263" t="s">
        <v>4120</v>
      </c>
      <c r="R1423" s="263" t="s">
        <v>4120</v>
      </c>
      <c r="S1423" s="263" t="s">
        <v>4120</v>
      </c>
      <c r="T1423" s="263" t="s">
        <v>4120</v>
      </c>
      <c r="U1423" s="263" t="s">
        <v>4120</v>
      </c>
      <c r="V1423" s="263" t="s">
        <v>4120</v>
      </c>
      <c r="W1423" s="263" t="s">
        <v>4120</v>
      </c>
      <c r="X1423" s="263" t="s">
        <v>4120</v>
      </c>
      <c r="Y1423" s="263" t="s">
        <v>4120</v>
      </c>
      <c r="Z1423" s="263" t="s">
        <v>4120</v>
      </c>
      <c r="AA1423" s="263" t="s">
        <v>4120</v>
      </c>
    </row>
    <row r="1424" spans="1:27" x14ac:dyDescent="0.3">
      <c r="A1424" s="263">
        <v>526043</v>
      </c>
      <c r="B1424" s="268" t="s">
        <v>918</v>
      </c>
      <c r="C1424" s="263" t="s">
        <v>4120</v>
      </c>
      <c r="D1424" s="263" t="s">
        <v>4120</v>
      </c>
      <c r="E1424" s="263" t="s">
        <v>4120</v>
      </c>
      <c r="F1424" s="263" t="s">
        <v>4120</v>
      </c>
      <c r="G1424" s="263" t="s">
        <v>4120</v>
      </c>
      <c r="H1424" s="263" t="s">
        <v>4120</v>
      </c>
      <c r="I1424" s="263" t="s">
        <v>4120</v>
      </c>
      <c r="J1424" s="263" t="s">
        <v>4120</v>
      </c>
      <c r="K1424" s="263" t="s">
        <v>4120</v>
      </c>
      <c r="L1424" s="263" t="s">
        <v>4120</v>
      </c>
      <c r="M1424" s="263" t="s">
        <v>4120</v>
      </c>
      <c r="N1424" s="263" t="s">
        <v>4120</v>
      </c>
      <c r="O1424" s="263" t="s">
        <v>4120</v>
      </c>
      <c r="P1424" s="263" t="s">
        <v>4120</v>
      </c>
      <c r="Q1424" s="263" t="s">
        <v>4120</v>
      </c>
      <c r="R1424" s="263" t="s">
        <v>4120</v>
      </c>
      <c r="S1424" s="263" t="s">
        <v>4120</v>
      </c>
      <c r="T1424" s="263" t="s">
        <v>4120</v>
      </c>
      <c r="U1424" s="263" t="s">
        <v>4120</v>
      </c>
      <c r="V1424" s="263" t="s">
        <v>4120</v>
      </c>
      <c r="W1424" s="263" t="s">
        <v>4120</v>
      </c>
      <c r="X1424" s="263" t="s">
        <v>4120</v>
      </c>
      <c r="Y1424" s="263" t="s">
        <v>4120</v>
      </c>
      <c r="Z1424" s="263" t="s">
        <v>4120</v>
      </c>
      <c r="AA1424" s="263" t="s">
        <v>4120</v>
      </c>
    </row>
    <row r="1425" spans="1:27" x14ac:dyDescent="0.3">
      <c r="A1425" s="263">
        <v>526044</v>
      </c>
      <c r="B1425" s="268" t="s">
        <v>918</v>
      </c>
      <c r="C1425" s="263" t="s">
        <v>4120</v>
      </c>
      <c r="D1425" s="263" t="s">
        <v>4120</v>
      </c>
      <c r="E1425" s="263" t="s">
        <v>4120</v>
      </c>
      <c r="F1425" s="263" t="s">
        <v>4120</v>
      </c>
      <c r="G1425" s="263" t="s">
        <v>4120</v>
      </c>
      <c r="H1425" s="263" t="s">
        <v>4120</v>
      </c>
      <c r="I1425" s="263" t="s">
        <v>4120</v>
      </c>
      <c r="J1425" s="263" t="s">
        <v>4120</v>
      </c>
      <c r="K1425" s="263" t="s">
        <v>4120</v>
      </c>
      <c r="L1425" s="263" t="s">
        <v>4120</v>
      </c>
      <c r="M1425" s="263" t="s">
        <v>4120</v>
      </c>
      <c r="N1425" s="263" t="s">
        <v>4120</v>
      </c>
      <c r="O1425" s="263" t="s">
        <v>4120</v>
      </c>
      <c r="P1425" s="263" t="s">
        <v>4120</v>
      </c>
      <c r="Q1425" s="263" t="s">
        <v>4120</v>
      </c>
      <c r="R1425" s="263" t="s">
        <v>4120</v>
      </c>
      <c r="S1425" s="263" t="s">
        <v>4120</v>
      </c>
      <c r="T1425" s="263" t="s">
        <v>4120</v>
      </c>
      <c r="U1425" s="263" t="s">
        <v>4120</v>
      </c>
      <c r="V1425" s="263" t="s">
        <v>4120</v>
      </c>
      <c r="W1425" s="263" t="s">
        <v>4120</v>
      </c>
      <c r="X1425" s="263" t="s">
        <v>4120</v>
      </c>
      <c r="Y1425" s="263" t="s">
        <v>4120</v>
      </c>
      <c r="Z1425" s="263" t="s">
        <v>4120</v>
      </c>
      <c r="AA1425" s="263" t="s">
        <v>4120</v>
      </c>
    </row>
    <row r="1426" spans="1:27" x14ac:dyDescent="0.3">
      <c r="A1426" s="263">
        <v>526045</v>
      </c>
      <c r="B1426" s="268" t="s">
        <v>918</v>
      </c>
      <c r="C1426" s="263" t="s">
        <v>4120</v>
      </c>
      <c r="D1426" s="263" t="s">
        <v>4120</v>
      </c>
      <c r="E1426" s="263" t="s">
        <v>4120</v>
      </c>
      <c r="F1426" s="263" t="s">
        <v>4120</v>
      </c>
      <c r="G1426" s="263" t="s">
        <v>4120</v>
      </c>
      <c r="H1426" s="263" t="s">
        <v>4120</v>
      </c>
      <c r="I1426" s="263" t="s">
        <v>4120</v>
      </c>
      <c r="J1426" s="263" t="s">
        <v>4120</v>
      </c>
      <c r="K1426" s="263" t="s">
        <v>4120</v>
      </c>
      <c r="L1426" s="263" t="s">
        <v>4120</v>
      </c>
      <c r="M1426" s="263" t="s">
        <v>4120</v>
      </c>
      <c r="N1426" s="263" t="s">
        <v>4120</v>
      </c>
      <c r="O1426" s="263" t="s">
        <v>4120</v>
      </c>
      <c r="P1426" s="263" t="s">
        <v>4120</v>
      </c>
      <c r="Q1426" s="263" t="s">
        <v>4120</v>
      </c>
      <c r="R1426" s="263" t="s">
        <v>4120</v>
      </c>
      <c r="S1426" s="263" t="s">
        <v>4120</v>
      </c>
      <c r="T1426" s="263" t="s">
        <v>4120</v>
      </c>
      <c r="U1426" s="263" t="s">
        <v>4120</v>
      </c>
      <c r="V1426" s="263" t="s">
        <v>4120</v>
      </c>
      <c r="W1426" s="263" t="s">
        <v>4120</v>
      </c>
      <c r="X1426" s="263" t="s">
        <v>4120</v>
      </c>
      <c r="Y1426" s="263" t="s">
        <v>4120</v>
      </c>
      <c r="Z1426" s="263" t="s">
        <v>4120</v>
      </c>
      <c r="AA1426" s="263" t="s">
        <v>4120</v>
      </c>
    </row>
    <row r="1427" spans="1:27" x14ac:dyDescent="0.3">
      <c r="A1427" s="263">
        <v>526046</v>
      </c>
      <c r="B1427" s="268" t="s">
        <v>918</v>
      </c>
      <c r="C1427" s="263" t="s">
        <v>4120</v>
      </c>
      <c r="D1427" s="263" t="s">
        <v>4120</v>
      </c>
      <c r="E1427" s="263" t="s">
        <v>4120</v>
      </c>
      <c r="F1427" s="263" t="s">
        <v>4120</v>
      </c>
      <c r="G1427" s="263" t="s">
        <v>4120</v>
      </c>
      <c r="H1427" s="263" t="s">
        <v>4120</v>
      </c>
      <c r="I1427" s="263" t="s">
        <v>4120</v>
      </c>
      <c r="J1427" s="263" t="s">
        <v>4120</v>
      </c>
      <c r="K1427" s="263" t="s">
        <v>4120</v>
      </c>
      <c r="L1427" s="263" t="s">
        <v>4120</v>
      </c>
      <c r="M1427" s="263" t="s">
        <v>4120</v>
      </c>
      <c r="N1427" s="263" t="s">
        <v>4120</v>
      </c>
      <c r="O1427" s="263" t="s">
        <v>4120</v>
      </c>
      <c r="P1427" s="263" t="s">
        <v>4120</v>
      </c>
      <c r="Q1427" s="263" t="s">
        <v>4120</v>
      </c>
      <c r="R1427" s="263" t="s">
        <v>4120</v>
      </c>
      <c r="S1427" s="263" t="s">
        <v>4120</v>
      </c>
      <c r="T1427" s="263" t="s">
        <v>4120</v>
      </c>
      <c r="U1427" s="263" t="s">
        <v>4120</v>
      </c>
      <c r="V1427" s="263" t="s">
        <v>4120</v>
      </c>
      <c r="W1427" s="263" t="s">
        <v>4120</v>
      </c>
      <c r="X1427" s="263" t="s">
        <v>4120</v>
      </c>
      <c r="Y1427" s="263" t="s">
        <v>4120</v>
      </c>
      <c r="Z1427" s="263" t="s">
        <v>4120</v>
      </c>
      <c r="AA1427" s="263" t="s">
        <v>4120</v>
      </c>
    </row>
    <row r="1428" spans="1:27" x14ac:dyDescent="0.3">
      <c r="A1428" s="263">
        <v>526051</v>
      </c>
      <c r="B1428" s="268" t="s">
        <v>918</v>
      </c>
      <c r="C1428" s="263" t="s">
        <v>4120</v>
      </c>
      <c r="D1428" s="263" t="s">
        <v>4120</v>
      </c>
      <c r="E1428" s="263" t="s">
        <v>4120</v>
      </c>
      <c r="F1428" s="263" t="s">
        <v>4120</v>
      </c>
      <c r="G1428" s="263" t="s">
        <v>4120</v>
      </c>
      <c r="H1428" s="263" t="s">
        <v>4120</v>
      </c>
      <c r="I1428" s="263" t="s">
        <v>4120</v>
      </c>
      <c r="J1428" s="263" t="s">
        <v>4120</v>
      </c>
      <c r="K1428" s="263" t="s">
        <v>4120</v>
      </c>
      <c r="L1428" s="263" t="s">
        <v>4120</v>
      </c>
      <c r="M1428" s="263" t="s">
        <v>4120</v>
      </c>
      <c r="N1428" s="263" t="s">
        <v>4120</v>
      </c>
      <c r="O1428" s="263" t="s">
        <v>4120</v>
      </c>
      <c r="P1428" s="263" t="s">
        <v>4120</v>
      </c>
      <c r="Q1428" s="263" t="s">
        <v>4120</v>
      </c>
      <c r="R1428" s="263" t="s">
        <v>4120</v>
      </c>
      <c r="S1428" s="263" t="s">
        <v>4120</v>
      </c>
      <c r="T1428" s="263" t="s">
        <v>4120</v>
      </c>
      <c r="U1428" s="263" t="s">
        <v>4120</v>
      </c>
      <c r="V1428" s="263" t="s">
        <v>4120</v>
      </c>
      <c r="W1428" s="263" t="s">
        <v>4120</v>
      </c>
      <c r="X1428" s="263" t="s">
        <v>4120</v>
      </c>
      <c r="Y1428" s="263" t="s">
        <v>4120</v>
      </c>
      <c r="Z1428" s="263" t="s">
        <v>4120</v>
      </c>
      <c r="AA1428" s="263" t="s">
        <v>4120</v>
      </c>
    </row>
    <row r="1429" spans="1:27" x14ac:dyDescent="0.3">
      <c r="A1429" s="263">
        <v>526052</v>
      </c>
      <c r="B1429" s="268" t="s">
        <v>918</v>
      </c>
      <c r="C1429" s="263" t="s">
        <v>4120</v>
      </c>
      <c r="D1429" s="263" t="s">
        <v>4120</v>
      </c>
      <c r="E1429" s="263" t="s">
        <v>4120</v>
      </c>
      <c r="F1429" s="263" t="s">
        <v>4120</v>
      </c>
      <c r="G1429" s="263" t="s">
        <v>4120</v>
      </c>
      <c r="H1429" s="263" t="s">
        <v>4120</v>
      </c>
      <c r="I1429" s="263" t="s">
        <v>4120</v>
      </c>
      <c r="J1429" s="263" t="s">
        <v>4120</v>
      </c>
      <c r="K1429" s="263" t="s">
        <v>4120</v>
      </c>
      <c r="L1429" s="263" t="s">
        <v>4120</v>
      </c>
      <c r="M1429" s="263" t="s">
        <v>4120</v>
      </c>
      <c r="N1429" s="263" t="s">
        <v>4120</v>
      </c>
      <c r="O1429" s="263" t="s">
        <v>4120</v>
      </c>
      <c r="P1429" s="263" t="s">
        <v>4120</v>
      </c>
      <c r="Q1429" s="263" t="s">
        <v>4120</v>
      </c>
      <c r="R1429" s="263" t="s">
        <v>4120</v>
      </c>
      <c r="S1429" s="263" t="s">
        <v>4120</v>
      </c>
      <c r="T1429" s="263" t="s">
        <v>4120</v>
      </c>
      <c r="U1429" s="263" t="s">
        <v>4120</v>
      </c>
      <c r="V1429" s="263" t="s">
        <v>4120</v>
      </c>
      <c r="W1429" s="263" t="s">
        <v>4120</v>
      </c>
      <c r="X1429" s="263" t="s">
        <v>4120</v>
      </c>
      <c r="Y1429" s="263" t="s">
        <v>4120</v>
      </c>
      <c r="Z1429" s="263" t="s">
        <v>4120</v>
      </c>
      <c r="AA1429" s="263" t="s">
        <v>4120</v>
      </c>
    </row>
    <row r="1430" spans="1:27" x14ac:dyDescent="0.3">
      <c r="A1430" s="263">
        <v>526053</v>
      </c>
      <c r="B1430" s="268" t="s">
        <v>918</v>
      </c>
      <c r="C1430" s="263" t="s">
        <v>4120</v>
      </c>
      <c r="D1430" s="263" t="s">
        <v>4120</v>
      </c>
      <c r="E1430" s="263" t="s">
        <v>4120</v>
      </c>
      <c r="F1430" s="263" t="s">
        <v>4120</v>
      </c>
      <c r="G1430" s="263" t="s">
        <v>4120</v>
      </c>
      <c r="H1430" s="263" t="s">
        <v>4120</v>
      </c>
      <c r="I1430" s="263" t="s">
        <v>4120</v>
      </c>
      <c r="J1430" s="263" t="s">
        <v>4120</v>
      </c>
      <c r="K1430" s="263" t="s">
        <v>4120</v>
      </c>
      <c r="L1430" s="263" t="s">
        <v>4120</v>
      </c>
      <c r="M1430" s="263" t="s">
        <v>4120</v>
      </c>
      <c r="N1430" s="263" t="s">
        <v>4120</v>
      </c>
      <c r="O1430" s="263" t="s">
        <v>4120</v>
      </c>
      <c r="P1430" s="263" t="s">
        <v>4120</v>
      </c>
      <c r="Q1430" s="263" t="s">
        <v>4120</v>
      </c>
      <c r="R1430" s="263" t="s">
        <v>4120</v>
      </c>
      <c r="S1430" s="263" t="s">
        <v>4120</v>
      </c>
      <c r="T1430" s="263" t="s">
        <v>4120</v>
      </c>
      <c r="U1430" s="263" t="s">
        <v>4120</v>
      </c>
      <c r="V1430" s="263" t="s">
        <v>4120</v>
      </c>
      <c r="W1430" s="263" t="s">
        <v>4120</v>
      </c>
      <c r="X1430" s="263" t="s">
        <v>4120</v>
      </c>
      <c r="Y1430" s="263" t="s">
        <v>4120</v>
      </c>
      <c r="Z1430" s="263" t="s">
        <v>4120</v>
      </c>
      <c r="AA1430" s="263" t="s">
        <v>4120</v>
      </c>
    </row>
    <row r="1431" spans="1:27" x14ac:dyDescent="0.3">
      <c r="A1431" s="263">
        <v>526056</v>
      </c>
      <c r="B1431" s="268" t="s">
        <v>918</v>
      </c>
      <c r="C1431" s="263" t="s">
        <v>4120</v>
      </c>
      <c r="D1431" s="263" t="s">
        <v>4120</v>
      </c>
      <c r="E1431" s="263" t="s">
        <v>4120</v>
      </c>
      <c r="F1431" s="263" t="s">
        <v>4120</v>
      </c>
      <c r="G1431" s="263" t="s">
        <v>4120</v>
      </c>
      <c r="H1431" s="263" t="s">
        <v>4120</v>
      </c>
      <c r="I1431" s="263" t="s">
        <v>4120</v>
      </c>
      <c r="J1431" s="263" t="s">
        <v>4120</v>
      </c>
      <c r="K1431" s="263" t="s">
        <v>4120</v>
      </c>
      <c r="L1431" s="263" t="s">
        <v>4120</v>
      </c>
      <c r="M1431" s="263" t="s">
        <v>4120</v>
      </c>
      <c r="N1431" s="263" t="s">
        <v>4120</v>
      </c>
      <c r="O1431" s="263" t="s">
        <v>4120</v>
      </c>
      <c r="P1431" s="263" t="s">
        <v>4120</v>
      </c>
      <c r="Q1431" s="263" t="s">
        <v>4120</v>
      </c>
      <c r="R1431" s="263" t="s">
        <v>4120</v>
      </c>
      <c r="S1431" s="263" t="s">
        <v>4120</v>
      </c>
      <c r="T1431" s="263" t="s">
        <v>4120</v>
      </c>
      <c r="U1431" s="263" t="s">
        <v>4120</v>
      </c>
      <c r="V1431" s="263" t="s">
        <v>4120</v>
      </c>
      <c r="W1431" s="263" t="s">
        <v>4120</v>
      </c>
      <c r="X1431" s="263" t="s">
        <v>4120</v>
      </c>
      <c r="Y1431" s="263" t="s">
        <v>4120</v>
      </c>
      <c r="Z1431" s="263" t="s">
        <v>4120</v>
      </c>
      <c r="AA1431" s="263" t="s">
        <v>4120</v>
      </c>
    </row>
    <row r="1432" spans="1:27" x14ac:dyDescent="0.3">
      <c r="A1432" s="263">
        <v>526057</v>
      </c>
      <c r="B1432" s="268" t="s">
        <v>918</v>
      </c>
      <c r="C1432" s="263" t="s">
        <v>4120</v>
      </c>
      <c r="D1432" s="263" t="s">
        <v>4120</v>
      </c>
      <c r="E1432" s="263" t="s">
        <v>4120</v>
      </c>
      <c r="F1432" s="263" t="s">
        <v>4120</v>
      </c>
      <c r="G1432" s="263" t="s">
        <v>4120</v>
      </c>
      <c r="H1432" s="263" t="s">
        <v>4120</v>
      </c>
      <c r="I1432" s="263" t="s">
        <v>4120</v>
      </c>
      <c r="J1432" s="263" t="s">
        <v>4120</v>
      </c>
      <c r="K1432" s="263" t="s">
        <v>4120</v>
      </c>
      <c r="L1432" s="263" t="s">
        <v>4120</v>
      </c>
      <c r="M1432" s="263" t="s">
        <v>4120</v>
      </c>
      <c r="N1432" s="263" t="s">
        <v>4120</v>
      </c>
      <c r="O1432" s="263" t="s">
        <v>4120</v>
      </c>
      <c r="P1432" s="263" t="s">
        <v>4120</v>
      </c>
      <c r="Q1432" s="263" t="s">
        <v>4120</v>
      </c>
      <c r="R1432" s="263" t="s">
        <v>4120</v>
      </c>
      <c r="S1432" s="263" t="s">
        <v>4120</v>
      </c>
      <c r="T1432" s="263" t="s">
        <v>4120</v>
      </c>
      <c r="U1432" s="263" t="s">
        <v>4120</v>
      </c>
      <c r="V1432" s="263" t="s">
        <v>4120</v>
      </c>
      <c r="W1432" s="263" t="s">
        <v>4120</v>
      </c>
      <c r="X1432" s="263" t="s">
        <v>4120</v>
      </c>
      <c r="Y1432" s="263" t="s">
        <v>4120</v>
      </c>
      <c r="Z1432" s="263" t="s">
        <v>4120</v>
      </c>
      <c r="AA1432" s="263" t="s">
        <v>4120</v>
      </c>
    </row>
    <row r="1433" spans="1:27" x14ac:dyDescent="0.3">
      <c r="A1433" s="263">
        <v>526058</v>
      </c>
      <c r="B1433" s="268" t="s">
        <v>918</v>
      </c>
      <c r="C1433" s="263" t="s">
        <v>4120</v>
      </c>
      <c r="D1433" s="263" t="s">
        <v>4120</v>
      </c>
      <c r="E1433" s="263" t="s">
        <v>4120</v>
      </c>
      <c r="F1433" s="263" t="s">
        <v>4120</v>
      </c>
      <c r="G1433" s="263" t="s">
        <v>4120</v>
      </c>
      <c r="H1433" s="263" t="s">
        <v>4120</v>
      </c>
      <c r="I1433" s="263" t="s">
        <v>4120</v>
      </c>
      <c r="J1433" s="263" t="s">
        <v>4120</v>
      </c>
      <c r="K1433" s="263" t="s">
        <v>4120</v>
      </c>
      <c r="L1433" s="263" t="s">
        <v>4120</v>
      </c>
      <c r="M1433" s="263" t="s">
        <v>4120</v>
      </c>
      <c r="N1433" s="263" t="s">
        <v>4120</v>
      </c>
      <c r="O1433" s="263" t="s">
        <v>4120</v>
      </c>
      <c r="P1433" s="263" t="s">
        <v>4120</v>
      </c>
      <c r="Q1433" s="263" t="s">
        <v>4120</v>
      </c>
      <c r="R1433" s="263" t="s">
        <v>4120</v>
      </c>
      <c r="S1433" s="263" t="s">
        <v>4120</v>
      </c>
      <c r="T1433" s="263" t="s">
        <v>4120</v>
      </c>
      <c r="U1433" s="263" t="s">
        <v>4120</v>
      </c>
      <c r="V1433" s="263" t="s">
        <v>4120</v>
      </c>
      <c r="W1433" s="263" t="s">
        <v>4120</v>
      </c>
      <c r="X1433" s="263" t="s">
        <v>4120</v>
      </c>
      <c r="Y1433" s="263" t="s">
        <v>4120</v>
      </c>
      <c r="Z1433" s="263" t="s">
        <v>4120</v>
      </c>
      <c r="AA1433" s="263" t="s">
        <v>4120</v>
      </c>
    </row>
    <row r="1434" spans="1:27" x14ac:dyDescent="0.3">
      <c r="A1434" s="263">
        <v>526059</v>
      </c>
      <c r="B1434" s="268" t="s">
        <v>918</v>
      </c>
      <c r="C1434" s="263" t="s">
        <v>4120</v>
      </c>
      <c r="D1434" s="263" t="s">
        <v>4120</v>
      </c>
      <c r="E1434" s="263" t="s">
        <v>4120</v>
      </c>
      <c r="F1434" s="263" t="s">
        <v>4120</v>
      </c>
      <c r="G1434" s="263" t="s">
        <v>4120</v>
      </c>
      <c r="H1434" s="263" t="s">
        <v>4120</v>
      </c>
      <c r="I1434" s="263" t="s">
        <v>4120</v>
      </c>
      <c r="J1434" s="263" t="s">
        <v>4120</v>
      </c>
      <c r="K1434" s="263" t="s">
        <v>4120</v>
      </c>
      <c r="L1434" s="263" t="s">
        <v>4120</v>
      </c>
      <c r="M1434" s="263" t="s">
        <v>4120</v>
      </c>
      <c r="N1434" s="263" t="s">
        <v>4120</v>
      </c>
      <c r="O1434" s="263" t="s">
        <v>4120</v>
      </c>
      <c r="P1434" s="263" t="s">
        <v>4120</v>
      </c>
      <c r="Q1434" s="263" t="s">
        <v>4120</v>
      </c>
      <c r="R1434" s="263" t="s">
        <v>4120</v>
      </c>
      <c r="S1434" s="263" t="s">
        <v>4120</v>
      </c>
      <c r="T1434" s="263" t="s">
        <v>4120</v>
      </c>
      <c r="U1434" s="263" t="s">
        <v>4120</v>
      </c>
      <c r="V1434" s="263" t="s">
        <v>4120</v>
      </c>
      <c r="W1434" s="263" t="s">
        <v>4120</v>
      </c>
      <c r="X1434" s="263" t="s">
        <v>4120</v>
      </c>
      <c r="Y1434" s="263" t="s">
        <v>4120</v>
      </c>
      <c r="Z1434" s="263" t="s">
        <v>4120</v>
      </c>
      <c r="AA1434" s="263" t="s">
        <v>4120</v>
      </c>
    </row>
    <row r="1435" spans="1:27" x14ac:dyDescent="0.3">
      <c r="A1435" s="263">
        <v>526065</v>
      </c>
      <c r="B1435" s="268" t="s">
        <v>918</v>
      </c>
      <c r="C1435" s="263" t="s">
        <v>4120</v>
      </c>
      <c r="D1435" s="263" t="s">
        <v>4120</v>
      </c>
      <c r="E1435" s="263" t="s">
        <v>4120</v>
      </c>
      <c r="F1435" s="263" t="s">
        <v>4120</v>
      </c>
      <c r="G1435" s="263" t="s">
        <v>4120</v>
      </c>
      <c r="H1435" s="263" t="s">
        <v>4120</v>
      </c>
      <c r="I1435" s="263" t="s">
        <v>4120</v>
      </c>
      <c r="J1435" s="263" t="s">
        <v>4120</v>
      </c>
      <c r="K1435" s="263" t="s">
        <v>4120</v>
      </c>
      <c r="L1435" s="263" t="s">
        <v>4120</v>
      </c>
      <c r="M1435" s="263" t="s">
        <v>4120</v>
      </c>
      <c r="N1435" s="263" t="s">
        <v>4120</v>
      </c>
      <c r="O1435" s="263" t="s">
        <v>4120</v>
      </c>
      <c r="P1435" s="263" t="s">
        <v>4120</v>
      </c>
      <c r="Q1435" s="263" t="s">
        <v>4120</v>
      </c>
      <c r="R1435" s="263" t="s">
        <v>4120</v>
      </c>
      <c r="S1435" s="263" t="s">
        <v>4120</v>
      </c>
      <c r="T1435" s="263" t="s">
        <v>4120</v>
      </c>
      <c r="U1435" s="263" t="s">
        <v>4120</v>
      </c>
      <c r="V1435" s="263" t="s">
        <v>4120</v>
      </c>
      <c r="W1435" s="263" t="s">
        <v>4120</v>
      </c>
      <c r="X1435" s="263" t="s">
        <v>4120</v>
      </c>
      <c r="Y1435" s="263" t="s">
        <v>4120</v>
      </c>
      <c r="Z1435" s="263" t="s">
        <v>4120</v>
      </c>
      <c r="AA1435" s="263" t="s">
        <v>4120</v>
      </c>
    </row>
    <row r="1436" spans="1:27" x14ac:dyDescent="0.3">
      <c r="A1436" s="263">
        <v>526067</v>
      </c>
      <c r="B1436" s="268" t="s">
        <v>918</v>
      </c>
      <c r="C1436" s="263" t="s">
        <v>4120</v>
      </c>
      <c r="D1436" s="263" t="s">
        <v>4120</v>
      </c>
      <c r="E1436" s="263" t="s">
        <v>4120</v>
      </c>
      <c r="F1436" s="263" t="s">
        <v>4120</v>
      </c>
      <c r="G1436" s="263" t="s">
        <v>4120</v>
      </c>
      <c r="H1436" s="263" t="s">
        <v>4120</v>
      </c>
      <c r="I1436" s="263" t="s">
        <v>4120</v>
      </c>
      <c r="J1436" s="263" t="s">
        <v>4120</v>
      </c>
      <c r="K1436" s="263" t="s">
        <v>4120</v>
      </c>
      <c r="L1436" s="263" t="s">
        <v>4120</v>
      </c>
      <c r="M1436" s="263" t="s">
        <v>4120</v>
      </c>
      <c r="N1436" s="263" t="s">
        <v>4120</v>
      </c>
      <c r="O1436" s="263" t="s">
        <v>4120</v>
      </c>
      <c r="P1436" s="263" t="s">
        <v>4120</v>
      </c>
      <c r="Q1436" s="263" t="s">
        <v>4120</v>
      </c>
      <c r="R1436" s="263" t="s">
        <v>4120</v>
      </c>
      <c r="S1436" s="263" t="s">
        <v>4120</v>
      </c>
      <c r="T1436" s="263" t="s">
        <v>4120</v>
      </c>
      <c r="U1436" s="263" t="s">
        <v>4120</v>
      </c>
      <c r="V1436" s="263" t="s">
        <v>4120</v>
      </c>
      <c r="W1436" s="263" t="s">
        <v>4120</v>
      </c>
      <c r="X1436" s="263" t="s">
        <v>4120</v>
      </c>
      <c r="Y1436" s="263" t="s">
        <v>4120</v>
      </c>
      <c r="Z1436" s="263" t="s">
        <v>4120</v>
      </c>
      <c r="AA1436" s="263" t="s">
        <v>4120</v>
      </c>
    </row>
    <row r="1437" spans="1:27" x14ac:dyDescent="0.3">
      <c r="A1437" s="263">
        <v>526070</v>
      </c>
      <c r="B1437" s="268" t="s">
        <v>918</v>
      </c>
      <c r="C1437" s="263" t="s">
        <v>4120</v>
      </c>
      <c r="D1437" s="263" t="s">
        <v>4120</v>
      </c>
      <c r="E1437" s="263" t="s">
        <v>4120</v>
      </c>
      <c r="F1437" s="263" t="s">
        <v>4120</v>
      </c>
      <c r="G1437" s="263" t="s">
        <v>4120</v>
      </c>
      <c r="H1437" s="263" t="s">
        <v>4120</v>
      </c>
      <c r="I1437" s="263" t="s">
        <v>4120</v>
      </c>
      <c r="J1437" s="263" t="s">
        <v>4120</v>
      </c>
      <c r="K1437" s="263" t="s">
        <v>4120</v>
      </c>
      <c r="L1437" s="263" t="s">
        <v>4120</v>
      </c>
      <c r="M1437" s="263" t="s">
        <v>4120</v>
      </c>
      <c r="N1437" s="263" t="s">
        <v>4120</v>
      </c>
      <c r="O1437" s="263" t="s">
        <v>4120</v>
      </c>
      <c r="P1437" s="263" t="s">
        <v>4120</v>
      </c>
      <c r="Q1437" s="263" t="s">
        <v>4120</v>
      </c>
      <c r="R1437" s="263" t="s">
        <v>4120</v>
      </c>
      <c r="S1437" s="263" t="s">
        <v>4120</v>
      </c>
      <c r="T1437" s="263" t="s">
        <v>4120</v>
      </c>
      <c r="U1437" s="263" t="s">
        <v>4120</v>
      </c>
      <c r="V1437" s="263" t="s">
        <v>4120</v>
      </c>
      <c r="W1437" s="263" t="s">
        <v>4120</v>
      </c>
      <c r="X1437" s="263" t="s">
        <v>4120</v>
      </c>
      <c r="Y1437" s="263" t="s">
        <v>4120</v>
      </c>
      <c r="Z1437" s="263" t="s">
        <v>4120</v>
      </c>
      <c r="AA1437" s="263" t="s">
        <v>4120</v>
      </c>
    </row>
    <row r="1438" spans="1:27" x14ac:dyDescent="0.3">
      <c r="A1438" s="263">
        <v>526073</v>
      </c>
      <c r="B1438" s="268" t="s">
        <v>918</v>
      </c>
      <c r="C1438" s="263" t="s">
        <v>4120</v>
      </c>
      <c r="D1438" s="263" t="s">
        <v>4120</v>
      </c>
      <c r="E1438" s="263" t="s">
        <v>4120</v>
      </c>
      <c r="F1438" s="263" t="s">
        <v>4120</v>
      </c>
      <c r="G1438" s="263" t="s">
        <v>4120</v>
      </c>
      <c r="H1438" s="263" t="s">
        <v>4120</v>
      </c>
      <c r="I1438" s="263" t="s">
        <v>4120</v>
      </c>
      <c r="J1438" s="263" t="s">
        <v>4120</v>
      </c>
      <c r="K1438" s="263" t="s">
        <v>4120</v>
      </c>
      <c r="L1438" s="263" t="s">
        <v>4120</v>
      </c>
      <c r="M1438" s="263" t="s">
        <v>4120</v>
      </c>
      <c r="N1438" s="263" t="s">
        <v>4120</v>
      </c>
      <c r="O1438" s="263" t="s">
        <v>4120</v>
      </c>
      <c r="P1438" s="263" t="s">
        <v>4120</v>
      </c>
      <c r="Q1438" s="263" t="s">
        <v>4120</v>
      </c>
      <c r="R1438" s="263" t="s">
        <v>4120</v>
      </c>
      <c r="S1438" s="263" t="s">
        <v>4120</v>
      </c>
      <c r="T1438" s="263" t="s">
        <v>4120</v>
      </c>
      <c r="U1438" s="263" t="s">
        <v>4120</v>
      </c>
      <c r="V1438" s="263" t="s">
        <v>4120</v>
      </c>
      <c r="W1438" s="263" t="s">
        <v>4120</v>
      </c>
      <c r="X1438" s="263" t="s">
        <v>4120</v>
      </c>
      <c r="Y1438" s="263" t="s">
        <v>4120</v>
      </c>
      <c r="Z1438" s="263" t="s">
        <v>4120</v>
      </c>
      <c r="AA1438" s="263" t="s">
        <v>4120</v>
      </c>
    </row>
    <row r="1439" spans="1:27" x14ac:dyDescent="0.3">
      <c r="A1439" s="263">
        <v>526078</v>
      </c>
      <c r="B1439" s="268" t="s">
        <v>918</v>
      </c>
      <c r="C1439" s="263" t="s">
        <v>4120</v>
      </c>
      <c r="D1439" s="263" t="s">
        <v>4120</v>
      </c>
      <c r="E1439" s="263" t="s">
        <v>4120</v>
      </c>
      <c r="F1439" s="263" t="s">
        <v>4120</v>
      </c>
      <c r="G1439" s="263" t="s">
        <v>4120</v>
      </c>
      <c r="H1439" s="263" t="s">
        <v>4120</v>
      </c>
      <c r="I1439" s="263" t="s">
        <v>4120</v>
      </c>
      <c r="J1439" s="263" t="s">
        <v>4120</v>
      </c>
      <c r="K1439" s="263" t="s">
        <v>4120</v>
      </c>
      <c r="L1439" s="263" t="s">
        <v>4120</v>
      </c>
      <c r="M1439" s="263" t="s">
        <v>4120</v>
      </c>
      <c r="N1439" s="263" t="s">
        <v>4120</v>
      </c>
      <c r="O1439" s="263" t="s">
        <v>4120</v>
      </c>
      <c r="P1439" s="263" t="s">
        <v>4120</v>
      </c>
      <c r="Q1439" s="263" t="s">
        <v>4120</v>
      </c>
      <c r="R1439" s="263" t="s">
        <v>4120</v>
      </c>
      <c r="S1439" s="263" t="s">
        <v>4120</v>
      </c>
      <c r="T1439" s="263" t="s">
        <v>4120</v>
      </c>
      <c r="U1439" s="263" t="s">
        <v>4120</v>
      </c>
      <c r="V1439" s="263" t="s">
        <v>4120</v>
      </c>
      <c r="W1439" s="263" t="s">
        <v>4120</v>
      </c>
      <c r="X1439" s="263" t="s">
        <v>4120</v>
      </c>
      <c r="Y1439" s="263" t="s">
        <v>4120</v>
      </c>
      <c r="Z1439" s="263" t="s">
        <v>4120</v>
      </c>
      <c r="AA1439" s="263" t="s">
        <v>4120</v>
      </c>
    </row>
    <row r="1440" spans="1:27" x14ac:dyDescent="0.3">
      <c r="A1440" s="263">
        <v>526083</v>
      </c>
      <c r="B1440" s="268" t="s">
        <v>918</v>
      </c>
      <c r="C1440" s="263" t="s">
        <v>4120</v>
      </c>
      <c r="D1440" s="263" t="s">
        <v>4120</v>
      </c>
      <c r="E1440" s="263" t="s">
        <v>4120</v>
      </c>
      <c r="F1440" s="263" t="s">
        <v>4120</v>
      </c>
      <c r="G1440" s="263" t="s">
        <v>4120</v>
      </c>
      <c r="H1440" s="263" t="s">
        <v>4120</v>
      </c>
      <c r="I1440" s="263" t="s">
        <v>4120</v>
      </c>
      <c r="J1440" s="263" t="s">
        <v>4120</v>
      </c>
      <c r="K1440" s="263" t="s">
        <v>4120</v>
      </c>
      <c r="L1440" s="263" t="s">
        <v>4120</v>
      </c>
      <c r="M1440" s="263" t="s">
        <v>4120</v>
      </c>
      <c r="N1440" s="263" t="s">
        <v>4120</v>
      </c>
      <c r="O1440" s="263" t="s">
        <v>4120</v>
      </c>
      <c r="P1440" s="263" t="s">
        <v>4120</v>
      </c>
      <c r="Q1440" s="263" t="s">
        <v>4120</v>
      </c>
      <c r="R1440" s="263" t="s">
        <v>4120</v>
      </c>
      <c r="S1440" s="263" t="s">
        <v>4120</v>
      </c>
      <c r="T1440" s="263" t="s">
        <v>4120</v>
      </c>
      <c r="U1440" s="263" t="s">
        <v>4120</v>
      </c>
      <c r="V1440" s="263" t="s">
        <v>4120</v>
      </c>
      <c r="W1440" s="263" t="s">
        <v>4120</v>
      </c>
      <c r="X1440" s="263" t="s">
        <v>4120</v>
      </c>
      <c r="Y1440" s="263" t="s">
        <v>4120</v>
      </c>
      <c r="Z1440" s="263" t="s">
        <v>4120</v>
      </c>
      <c r="AA1440" s="263" t="s">
        <v>4120</v>
      </c>
    </row>
    <row r="1441" spans="1:27" x14ac:dyDescent="0.3">
      <c r="A1441" s="263">
        <v>526086</v>
      </c>
      <c r="B1441" s="268" t="s">
        <v>918</v>
      </c>
      <c r="C1441" s="263" t="s">
        <v>4120</v>
      </c>
      <c r="D1441" s="263" t="s">
        <v>4120</v>
      </c>
      <c r="E1441" s="263" t="s">
        <v>4120</v>
      </c>
      <c r="F1441" s="263" t="s">
        <v>4120</v>
      </c>
      <c r="G1441" s="263" t="s">
        <v>4120</v>
      </c>
      <c r="H1441" s="263" t="s">
        <v>4120</v>
      </c>
      <c r="I1441" s="263" t="s">
        <v>4120</v>
      </c>
      <c r="J1441" s="263" t="s">
        <v>4120</v>
      </c>
      <c r="K1441" s="263" t="s">
        <v>4120</v>
      </c>
      <c r="L1441" s="263" t="s">
        <v>4120</v>
      </c>
      <c r="M1441" s="263" t="s">
        <v>4120</v>
      </c>
      <c r="N1441" s="263" t="s">
        <v>4120</v>
      </c>
      <c r="O1441" s="263" t="s">
        <v>4120</v>
      </c>
      <c r="P1441" s="263" t="s">
        <v>4120</v>
      </c>
      <c r="Q1441" s="263" t="s">
        <v>4120</v>
      </c>
      <c r="R1441" s="263" t="s">
        <v>4120</v>
      </c>
      <c r="S1441" s="263" t="s">
        <v>4120</v>
      </c>
      <c r="T1441" s="263" t="s">
        <v>4120</v>
      </c>
      <c r="U1441" s="263" t="s">
        <v>4120</v>
      </c>
      <c r="V1441" s="263" t="s">
        <v>4120</v>
      </c>
      <c r="W1441" s="263" t="s">
        <v>4120</v>
      </c>
      <c r="X1441" s="263" t="s">
        <v>4120</v>
      </c>
      <c r="Y1441" s="263" t="s">
        <v>4120</v>
      </c>
      <c r="Z1441" s="263" t="s">
        <v>4120</v>
      </c>
      <c r="AA1441" s="263" t="s">
        <v>4120</v>
      </c>
    </row>
    <row r="1442" spans="1:27" x14ac:dyDescent="0.3">
      <c r="A1442" s="263">
        <v>526087</v>
      </c>
      <c r="B1442" s="268" t="s">
        <v>918</v>
      </c>
      <c r="C1442" s="263" t="s">
        <v>4120</v>
      </c>
      <c r="D1442" s="263" t="s">
        <v>4120</v>
      </c>
      <c r="E1442" s="263" t="s">
        <v>4120</v>
      </c>
      <c r="F1442" s="263" t="s">
        <v>4120</v>
      </c>
      <c r="G1442" s="263" t="s">
        <v>4120</v>
      </c>
      <c r="H1442" s="263" t="s">
        <v>4120</v>
      </c>
      <c r="I1442" s="263" t="s">
        <v>4120</v>
      </c>
      <c r="J1442" s="263" t="s">
        <v>4120</v>
      </c>
      <c r="K1442" s="263" t="s">
        <v>4120</v>
      </c>
      <c r="L1442" s="263" t="s">
        <v>4120</v>
      </c>
      <c r="M1442" s="263" t="s">
        <v>4120</v>
      </c>
      <c r="N1442" s="263" t="s">
        <v>4120</v>
      </c>
      <c r="O1442" s="263" t="s">
        <v>4120</v>
      </c>
      <c r="P1442" s="263" t="s">
        <v>4120</v>
      </c>
      <c r="Q1442" s="263" t="s">
        <v>4120</v>
      </c>
      <c r="R1442" s="263" t="s">
        <v>4120</v>
      </c>
      <c r="S1442" s="263" t="s">
        <v>4120</v>
      </c>
      <c r="T1442" s="263" t="s">
        <v>4120</v>
      </c>
      <c r="U1442" s="263" t="s">
        <v>4120</v>
      </c>
      <c r="V1442" s="263" t="s">
        <v>4120</v>
      </c>
      <c r="W1442" s="263" t="s">
        <v>4120</v>
      </c>
      <c r="X1442" s="263" t="s">
        <v>4120</v>
      </c>
      <c r="Y1442" s="263" t="s">
        <v>4120</v>
      </c>
      <c r="Z1442" s="263" t="s">
        <v>4120</v>
      </c>
      <c r="AA1442" s="263" t="s">
        <v>4120</v>
      </c>
    </row>
    <row r="1443" spans="1:27" x14ac:dyDescent="0.3">
      <c r="A1443" s="263">
        <v>526093</v>
      </c>
      <c r="B1443" s="268" t="s">
        <v>918</v>
      </c>
      <c r="C1443" s="263" t="s">
        <v>4120</v>
      </c>
      <c r="D1443" s="263" t="s">
        <v>4120</v>
      </c>
      <c r="E1443" s="263" t="s">
        <v>4120</v>
      </c>
      <c r="F1443" s="263" t="s">
        <v>4120</v>
      </c>
      <c r="G1443" s="263" t="s">
        <v>4120</v>
      </c>
      <c r="H1443" s="263" t="s">
        <v>4120</v>
      </c>
      <c r="I1443" s="263" t="s">
        <v>4120</v>
      </c>
      <c r="J1443" s="263" t="s">
        <v>4120</v>
      </c>
      <c r="K1443" s="263" t="s">
        <v>4120</v>
      </c>
      <c r="L1443" s="263" t="s">
        <v>4120</v>
      </c>
      <c r="M1443" s="263" t="s">
        <v>4120</v>
      </c>
      <c r="N1443" s="263" t="s">
        <v>4120</v>
      </c>
      <c r="O1443" s="263" t="s">
        <v>4120</v>
      </c>
      <c r="P1443" s="263" t="s">
        <v>4120</v>
      </c>
      <c r="Q1443" s="263" t="s">
        <v>4120</v>
      </c>
      <c r="R1443" s="263" t="s">
        <v>4120</v>
      </c>
      <c r="S1443" s="263" t="s">
        <v>4120</v>
      </c>
      <c r="T1443" s="263" t="s">
        <v>4120</v>
      </c>
      <c r="U1443" s="263" t="s">
        <v>4120</v>
      </c>
      <c r="V1443" s="263" t="s">
        <v>4120</v>
      </c>
      <c r="W1443" s="263" t="s">
        <v>4120</v>
      </c>
      <c r="X1443" s="263" t="s">
        <v>4120</v>
      </c>
      <c r="Y1443" s="263" t="s">
        <v>4120</v>
      </c>
      <c r="Z1443" s="263" t="s">
        <v>4120</v>
      </c>
      <c r="AA1443" s="263" t="s">
        <v>4120</v>
      </c>
    </row>
    <row r="1444" spans="1:27" x14ac:dyDescent="0.3">
      <c r="A1444" s="263">
        <v>526094</v>
      </c>
      <c r="B1444" s="268" t="s">
        <v>918</v>
      </c>
      <c r="C1444" s="263" t="s">
        <v>4120</v>
      </c>
      <c r="D1444" s="263" t="s">
        <v>4120</v>
      </c>
      <c r="E1444" s="263" t="s">
        <v>4120</v>
      </c>
      <c r="F1444" s="263" t="s">
        <v>4120</v>
      </c>
      <c r="G1444" s="263" t="s">
        <v>4120</v>
      </c>
      <c r="H1444" s="263" t="s">
        <v>4120</v>
      </c>
      <c r="I1444" s="263" t="s">
        <v>4120</v>
      </c>
      <c r="J1444" s="263" t="s">
        <v>4120</v>
      </c>
      <c r="K1444" s="263" t="s">
        <v>4120</v>
      </c>
      <c r="L1444" s="263" t="s">
        <v>4120</v>
      </c>
      <c r="M1444" s="263" t="s">
        <v>4120</v>
      </c>
      <c r="N1444" s="263" t="s">
        <v>4120</v>
      </c>
      <c r="O1444" s="263" t="s">
        <v>4120</v>
      </c>
      <c r="P1444" s="263" t="s">
        <v>4120</v>
      </c>
      <c r="Q1444" s="263" t="s">
        <v>4120</v>
      </c>
      <c r="R1444" s="263" t="s">
        <v>4120</v>
      </c>
      <c r="S1444" s="263" t="s">
        <v>4120</v>
      </c>
      <c r="T1444" s="263" t="s">
        <v>4120</v>
      </c>
      <c r="U1444" s="263" t="s">
        <v>4120</v>
      </c>
      <c r="V1444" s="263" t="s">
        <v>4120</v>
      </c>
      <c r="W1444" s="263" t="s">
        <v>4120</v>
      </c>
      <c r="X1444" s="263" t="s">
        <v>4120</v>
      </c>
      <c r="Y1444" s="263" t="s">
        <v>4120</v>
      </c>
      <c r="Z1444" s="263" t="s">
        <v>4120</v>
      </c>
      <c r="AA1444" s="263" t="s">
        <v>4120</v>
      </c>
    </row>
    <row r="1445" spans="1:27" x14ac:dyDescent="0.3">
      <c r="A1445" s="263">
        <v>526095</v>
      </c>
      <c r="B1445" s="268" t="s">
        <v>918</v>
      </c>
      <c r="C1445" s="263" t="s">
        <v>4120</v>
      </c>
      <c r="D1445" s="263" t="s">
        <v>4120</v>
      </c>
      <c r="E1445" s="263" t="s">
        <v>4120</v>
      </c>
      <c r="F1445" s="263" t="s">
        <v>4120</v>
      </c>
      <c r="G1445" s="263" t="s">
        <v>4120</v>
      </c>
      <c r="H1445" s="263" t="s">
        <v>4120</v>
      </c>
      <c r="I1445" s="263" t="s">
        <v>4120</v>
      </c>
      <c r="J1445" s="263" t="s">
        <v>4120</v>
      </c>
      <c r="K1445" s="263" t="s">
        <v>4120</v>
      </c>
      <c r="L1445" s="263" t="s">
        <v>4120</v>
      </c>
      <c r="M1445" s="263" t="s">
        <v>4120</v>
      </c>
      <c r="N1445" s="263" t="s">
        <v>4120</v>
      </c>
      <c r="O1445" s="263" t="s">
        <v>4120</v>
      </c>
      <c r="P1445" s="263" t="s">
        <v>4120</v>
      </c>
      <c r="Q1445" s="263" t="s">
        <v>4120</v>
      </c>
      <c r="R1445" s="263" t="s">
        <v>4120</v>
      </c>
      <c r="S1445" s="263" t="s">
        <v>4120</v>
      </c>
      <c r="T1445" s="263" t="s">
        <v>4120</v>
      </c>
      <c r="U1445" s="263" t="s">
        <v>4120</v>
      </c>
      <c r="V1445" s="263" t="s">
        <v>4120</v>
      </c>
      <c r="W1445" s="263" t="s">
        <v>4120</v>
      </c>
      <c r="X1445" s="263" t="s">
        <v>4120</v>
      </c>
      <c r="Y1445" s="263" t="s">
        <v>4120</v>
      </c>
      <c r="Z1445" s="263" t="s">
        <v>4120</v>
      </c>
      <c r="AA1445" s="263" t="s">
        <v>4120</v>
      </c>
    </row>
    <row r="1446" spans="1:27" x14ac:dyDescent="0.3">
      <c r="A1446" s="263">
        <v>526096</v>
      </c>
      <c r="B1446" s="268" t="s">
        <v>918</v>
      </c>
      <c r="C1446" s="263" t="s">
        <v>4120</v>
      </c>
      <c r="D1446" s="263" t="s">
        <v>4120</v>
      </c>
      <c r="E1446" s="263" t="s">
        <v>4120</v>
      </c>
      <c r="F1446" s="263" t="s">
        <v>4120</v>
      </c>
      <c r="G1446" s="263" t="s">
        <v>4120</v>
      </c>
      <c r="H1446" s="263" t="s">
        <v>4120</v>
      </c>
      <c r="I1446" s="263" t="s">
        <v>4120</v>
      </c>
      <c r="J1446" s="263" t="s">
        <v>4120</v>
      </c>
      <c r="K1446" s="263" t="s">
        <v>4120</v>
      </c>
      <c r="L1446" s="263" t="s">
        <v>4120</v>
      </c>
      <c r="M1446" s="263" t="s">
        <v>4120</v>
      </c>
      <c r="N1446" s="263" t="s">
        <v>4120</v>
      </c>
      <c r="O1446" s="263" t="s">
        <v>4120</v>
      </c>
      <c r="P1446" s="263" t="s">
        <v>4120</v>
      </c>
      <c r="Q1446" s="263" t="s">
        <v>4120</v>
      </c>
      <c r="R1446" s="263" t="s">
        <v>4120</v>
      </c>
      <c r="S1446" s="263" t="s">
        <v>4120</v>
      </c>
      <c r="T1446" s="263" t="s">
        <v>4120</v>
      </c>
      <c r="U1446" s="263" t="s">
        <v>4120</v>
      </c>
      <c r="V1446" s="263" t="s">
        <v>4120</v>
      </c>
      <c r="W1446" s="263" t="s">
        <v>4120</v>
      </c>
      <c r="X1446" s="263" t="s">
        <v>4120</v>
      </c>
      <c r="Y1446" s="263" t="s">
        <v>4120</v>
      </c>
      <c r="Z1446" s="263" t="s">
        <v>4120</v>
      </c>
      <c r="AA1446" s="263" t="s">
        <v>4120</v>
      </c>
    </row>
    <row r="1447" spans="1:27" x14ac:dyDescent="0.3">
      <c r="A1447" s="263">
        <v>526100</v>
      </c>
      <c r="B1447" s="268" t="s">
        <v>918</v>
      </c>
      <c r="C1447" s="263" t="s">
        <v>4120</v>
      </c>
      <c r="D1447" s="263" t="s">
        <v>4120</v>
      </c>
      <c r="E1447" s="263" t="s">
        <v>4120</v>
      </c>
      <c r="F1447" s="263" t="s">
        <v>4120</v>
      </c>
      <c r="G1447" s="263" t="s">
        <v>4120</v>
      </c>
      <c r="H1447" s="263" t="s">
        <v>4120</v>
      </c>
      <c r="I1447" s="263" t="s">
        <v>4120</v>
      </c>
      <c r="J1447" s="263" t="s">
        <v>4120</v>
      </c>
      <c r="K1447" s="263" t="s">
        <v>4120</v>
      </c>
      <c r="L1447" s="263" t="s">
        <v>4120</v>
      </c>
      <c r="M1447" s="263" t="s">
        <v>4120</v>
      </c>
      <c r="N1447" s="263" t="s">
        <v>4120</v>
      </c>
      <c r="O1447" s="263" t="s">
        <v>4120</v>
      </c>
      <c r="P1447" s="263" t="s">
        <v>4120</v>
      </c>
      <c r="Q1447" s="263" t="s">
        <v>4120</v>
      </c>
      <c r="R1447" s="263" t="s">
        <v>4120</v>
      </c>
      <c r="S1447" s="263" t="s">
        <v>4120</v>
      </c>
      <c r="T1447" s="263" t="s">
        <v>4120</v>
      </c>
      <c r="U1447" s="263" t="s">
        <v>4120</v>
      </c>
      <c r="V1447" s="263" t="s">
        <v>4120</v>
      </c>
      <c r="W1447" s="263" t="s">
        <v>4120</v>
      </c>
      <c r="X1447" s="263" t="s">
        <v>4120</v>
      </c>
      <c r="Y1447" s="263" t="s">
        <v>4120</v>
      </c>
      <c r="Z1447" s="263" t="s">
        <v>4120</v>
      </c>
      <c r="AA1447" s="263" t="s">
        <v>4120</v>
      </c>
    </row>
    <row r="1448" spans="1:27" x14ac:dyDescent="0.3">
      <c r="A1448" s="263">
        <v>526105</v>
      </c>
      <c r="B1448" s="268" t="s">
        <v>918</v>
      </c>
      <c r="C1448" s="263" t="s">
        <v>4120</v>
      </c>
      <c r="D1448" s="263" t="s">
        <v>4120</v>
      </c>
      <c r="E1448" s="263" t="s">
        <v>4120</v>
      </c>
      <c r="F1448" s="263" t="s">
        <v>4120</v>
      </c>
      <c r="G1448" s="263" t="s">
        <v>4120</v>
      </c>
      <c r="H1448" s="263" t="s">
        <v>4120</v>
      </c>
      <c r="I1448" s="263" t="s">
        <v>4120</v>
      </c>
      <c r="J1448" s="263" t="s">
        <v>4120</v>
      </c>
      <c r="K1448" s="263" t="s">
        <v>4120</v>
      </c>
      <c r="L1448" s="263" t="s">
        <v>4120</v>
      </c>
      <c r="M1448" s="263" t="s">
        <v>4120</v>
      </c>
      <c r="N1448" s="263" t="s">
        <v>4120</v>
      </c>
      <c r="O1448" s="263" t="s">
        <v>4120</v>
      </c>
      <c r="P1448" s="263" t="s">
        <v>4120</v>
      </c>
      <c r="Q1448" s="263" t="s">
        <v>4120</v>
      </c>
      <c r="R1448" s="263" t="s">
        <v>4120</v>
      </c>
      <c r="S1448" s="263" t="s">
        <v>4120</v>
      </c>
      <c r="T1448" s="263" t="s">
        <v>4120</v>
      </c>
      <c r="U1448" s="263" t="s">
        <v>4120</v>
      </c>
      <c r="V1448" s="263" t="s">
        <v>4120</v>
      </c>
      <c r="W1448" s="263" t="s">
        <v>4120</v>
      </c>
      <c r="X1448" s="263" t="s">
        <v>4120</v>
      </c>
      <c r="Y1448" s="263" t="s">
        <v>4120</v>
      </c>
      <c r="Z1448" s="263" t="s">
        <v>4120</v>
      </c>
      <c r="AA1448" s="263" t="s">
        <v>4120</v>
      </c>
    </row>
    <row r="1449" spans="1:27" x14ac:dyDescent="0.3">
      <c r="A1449" s="263">
        <v>526106</v>
      </c>
      <c r="B1449" s="268" t="s">
        <v>918</v>
      </c>
      <c r="C1449" s="263" t="s">
        <v>4120</v>
      </c>
      <c r="D1449" s="263" t="s">
        <v>4120</v>
      </c>
      <c r="E1449" s="263" t="s">
        <v>4120</v>
      </c>
      <c r="F1449" s="263" t="s">
        <v>4120</v>
      </c>
      <c r="G1449" s="263" t="s">
        <v>4120</v>
      </c>
      <c r="H1449" s="263" t="s">
        <v>4120</v>
      </c>
      <c r="I1449" s="263" t="s">
        <v>4120</v>
      </c>
      <c r="J1449" s="263" t="s">
        <v>4120</v>
      </c>
      <c r="K1449" s="263" t="s">
        <v>4120</v>
      </c>
      <c r="L1449" s="263" t="s">
        <v>4120</v>
      </c>
      <c r="M1449" s="263" t="s">
        <v>4120</v>
      </c>
      <c r="N1449" s="263" t="s">
        <v>4120</v>
      </c>
      <c r="O1449" s="263" t="s">
        <v>4120</v>
      </c>
      <c r="P1449" s="263" t="s">
        <v>4120</v>
      </c>
      <c r="Q1449" s="263" t="s">
        <v>4120</v>
      </c>
      <c r="R1449" s="263" t="s">
        <v>4120</v>
      </c>
      <c r="S1449" s="263" t="s">
        <v>4120</v>
      </c>
      <c r="T1449" s="263" t="s">
        <v>4120</v>
      </c>
      <c r="U1449" s="263" t="s">
        <v>4120</v>
      </c>
      <c r="V1449" s="263" t="s">
        <v>4120</v>
      </c>
      <c r="W1449" s="263" t="s">
        <v>4120</v>
      </c>
      <c r="X1449" s="263" t="s">
        <v>4120</v>
      </c>
      <c r="Y1449" s="263" t="s">
        <v>4120</v>
      </c>
      <c r="Z1449" s="263" t="s">
        <v>4120</v>
      </c>
      <c r="AA1449" s="263" t="s">
        <v>4120</v>
      </c>
    </row>
    <row r="1450" spans="1:27" x14ac:dyDescent="0.3">
      <c r="A1450" s="263">
        <v>526108</v>
      </c>
      <c r="B1450" s="268" t="s">
        <v>918</v>
      </c>
      <c r="C1450" s="263" t="s">
        <v>4120</v>
      </c>
      <c r="D1450" s="263" t="s">
        <v>4120</v>
      </c>
      <c r="E1450" s="263" t="s">
        <v>4120</v>
      </c>
      <c r="F1450" s="263" t="s">
        <v>4120</v>
      </c>
      <c r="G1450" s="263" t="s">
        <v>4120</v>
      </c>
      <c r="H1450" s="263" t="s">
        <v>4120</v>
      </c>
      <c r="I1450" s="263" t="s">
        <v>4120</v>
      </c>
      <c r="J1450" s="263" t="s">
        <v>4120</v>
      </c>
      <c r="K1450" s="263" t="s">
        <v>4120</v>
      </c>
      <c r="L1450" s="263" t="s">
        <v>4120</v>
      </c>
      <c r="M1450" s="263" t="s">
        <v>4120</v>
      </c>
      <c r="N1450" s="263" t="s">
        <v>4120</v>
      </c>
      <c r="O1450" s="263" t="s">
        <v>4120</v>
      </c>
      <c r="P1450" s="263" t="s">
        <v>4120</v>
      </c>
      <c r="Q1450" s="263" t="s">
        <v>4120</v>
      </c>
      <c r="R1450" s="263" t="s">
        <v>4120</v>
      </c>
      <c r="S1450" s="263" t="s">
        <v>4120</v>
      </c>
      <c r="T1450" s="263" t="s">
        <v>4120</v>
      </c>
      <c r="U1450" s="263" t="s">
        <v>4120</v>
      </c>
      <c r="V1450" s="263" t="s">
        <v>4120</v>
      </c>
      <c r="W1450" s="263" t="s">
        <v>4120</v>
      </c>
      <c r="X1450" s="263" t="s">
        <v>4120</v>
      </c>
      <c r="Y1450" s="263" t="s">
        <v>4120</v>
      </c>
      <c r="Z1450" s="263" t="s">
        <v>4120</v>
      </c>
      <c r="AA1450" s="263" t="s">
        <v>4120</v>
      </c>
    </row>
    <row r="1451" spans="1:27" x14ac:dyDescent="0.3">
      <c r="A1451" s="263">
        <v>526109</v>
      </c>
      <c r="B1451" s="268" t="s">
        <v>918</v>
      </c>
      <c r="C1451" s="263" t="s">
        <v>4120</v>
      </c>
      <c r="D1451" s="263" t="s">
        <v>4120</v>
      </c>
      <c r="E1451" s="263" t="s">
        <v>4120</v>
      </c>
      <c r="F1451" s="263" t="s">
        <v>4120</v>
      </c>
      <c r="G1451" s="263" t="s">
        <v>4120</v>
      </c>
      <c r="H1451" s="263" t="s">
        <v>4120</v>
      </c>
      <c r="I1451" s="263" t="s">
        <v>4120</v>
      </c>
      <c r="J1451" s="263" t="s">
        <v>4120</v>
      </c>
      <c r="K1451" s="263" t="s">
        <v>4120</v>
      </c>
      <c r="L1451" s="263" t="s">
        <v>4120</v>
      </c>
      <c r="M1451" s="263" t="s">
        <v>4120</v>
      </c>
      <c r="N1451" s="263" t="s">
        <v>4120</v>
      </c>
      <c r="O1451" s="263" t="s">
        <v>4120</v>
      </c>
      <c r="P1451" s="263" t="s">
        <v>4120</v>
      </c>
      <c r="Q1451" s="263" t="s">
        <v>4120</v>
      </c>
      <c r="R1451" s="263" t="s">
        <v>4120</v>
      </c>
      <c r="S1451" s="263" t="s">
        <v>4120</v>
      </c>
      <c r="T1451" s="263" t="s">
        <v>4120</v>
      </c>
      <c r="U1451" s="263" t="s">
        <v>4120</v>
      </c>
      <c r="V1451" s="263" t="s">
        <v>4120</v>
      </c>
      <c r="W1451" s="263" t="s">
        <v>4120</v>
      </c>
      <c r="X1451" s="263" t="s">
        <v>4120</v>
      </c>
      <c r="Y1451" s="263" t="s">
        <v>4120</v>
      </c>
      <c r="Z1451" s="263" t="s">
        <v>4120</v>
      </c>
      <c r="AA1451" s="263" t="s">
        <v>4120</v>
      </c>
    </row>
    <row r="1452" spans="1:27" x14ac:dyDescent="0.3">
      <c r="A1452" s="263">
        <v>526110</v>
      </c>
      <c r="B1452" s="268" t="s">
        <v>918</v>
      </c>
      <c r="C1452" s="263" t="s">
        <v>4120</v>
      </c>
      <c r="D1452" s="263" t="s">
        <v>4120</v>
      </c>
      <c r="E1452" s="263" t="s">
        <v>4120</v>
      </c>
      <c r="F1452" s="263" t="s">
        <v>4120</v>
      </c>
      <c r="G1452" s="263" t="s">
        <v>4120</v>
      </c>
      <c r="H1452" s="263" t="s">
        <v>4120</v>
      </c>
      <c r="I1452" s="263" t="s">
        <v>4120</v>
      </c>
      <c r="J1452" s="263" t="s">
        <v>4120</v>
      </c>
      <c r="K1452" s="263" t="s">
        <v>4120</v>
      </c>
      <c r="L1452" s="263" t="s">
        <v>4120</v>
      </c>
      <c r="M1452" s="263" t="s">
        <v>4120</v>
      </c>
      <c r="N1452" s="263" t="s">
        <v>4120</v>
      </c>
      <c r="O1452" s="263" t="s">
        <v>4120</v>
      </c>
      <c r="P1452" s="263" t="s">
        <v>4120</v>
      </c>
      <c r="Q1452" s="263" t="s">
        <v>4120</v>
      </c>
      <c r="R1452" s="263" t="s">
        <v>4120</v>
      </c>
      <c r="S1452" s="263" t="s">
        <v>4120</v>
      </c>
      <c r="T1452" s="263" t="s">
        <v>4120</v>
      </c>
      <c r="U1452" s="263" t="s">
        <v>4120</v>
      </c>
      <c r="V1452" s="263" t="s">
        <v>4120</v>
      </c>
      <c r="W1452" s="263" t="s">
        <v>4120</v>
      </c>
      <c r="X1452" s="263" t="s">
        <v>4120</v>
      </c>
      <c r="Y1452" s="263" t="s">
        <v>4120</v>
      </c>
      <c r="Z1452" s="263" t="s">
        <v>4120</v>
      </c>
      <c r="AA1452" s="263" t="s">
        <v>4120</v>
      </c>
    </row>
    <row r="1453" spans="1:27" x14ac:dyDescent="0.3">
      <c r="A1453" s="263">
        <v>526112</v>
      </c>
      <c r="B1453" s="268" t="s">
        <v>918</v>
      </c>
      <c r="C1453" s="263" t="s">
        <v>4120</v>
      </c>
      <c r="D1453" s="263" t="s">
        <v>4120</v>
      </c>
      <c r="E1453" s="263" t="s">
        <v>4120</v>
      </c>
      <c r="F1453" s="263" t="s">
        <v>4120</v>
      </c>
      <c r="G1453" s="263" t="s">
        <v>4120</v>
      </c>
      <c r="H1453" s="263" t="s">
        <v>4120</v>
      </c>
      <c r="I1453" s="263" t="s">
        <v>4120</v>
      </c>
      <c r="J1453" s="263" t="s">
        <v>4120</v>
      </c>
      <c r="K1453" s="263" t="s">
        <v>4120</v>
      </c>
      <c r="L1453" s="263" t="s">
        <v>4120</v>
      </c>
      <c r="M1453" s="263" t="s">
        <v>4120</v>
      </c>
      <c r="N1453" s="263" t="s">
        <v>4120</v>
      </c>
      <c r="O1453" s="263" t="s">
        <v>4120</v>
      </c>
      <c r="P1453" s="263" t="s">
        <v>4120</v>
      </c>
      <c r="Q1453" s="263" t="s">
        <v>4120</v>
      </c>
      <c r="R1453" s="263" t="s">
        <v>4120</v>
      </c>
      <c r="S1453" s="263" t="s">
        <v>4120</v>
      </c>
      <c r="T1453" s="263" t="s">
        <v>4120</v>
      </c>
      <c r="U1453" s="263" t="s">
        <v>4120</v>
      </c>
      <c r="V1453" s="263" t="s">
        <v>4120</v>
      </c>
      <c r="W1453" s="263" t="s">
        <v>4120</v>
      </c>
      <c r="X1453" s="263" t="s">
        <v>4120</v>
      </c>
      <c r="Y1453" s="263" t="s">
        <v>4120</v>
      </c>
      <c r="Z1453" s="263" t="s">
        <v>4120</v>
      </c>
      <c r="AA1453" s="263" t="s">
        <v>4120</v>
      </c>
    </row>
    <row r="1454" spans="1:27" x14ac:dyDescent="0.3">
      <c r="A1454" s="263">
        <v>526115</v>
      </c>
      <c r="B1454" s="268" t="s">
        <v>918</v>
      </c>
      <c r="C1454" s="263" t="s">
        <v>4120</v>
      </c>
      <c r="D1454" s="263" t="s">
        <v>4120</v>
      </c>
      <c r="E1454" s="263" t="s">
        <v>4120</v>
      </c>
      <c r="F1454" s="263" t="s">
        <v>4120</v>
      </c>
      <c r="G1454" s="263" t="s">
        <v>4120</v>
      </c>
      <c r="H1454" s="263" t="s">
        <v>4120</v>
      </c>
      <c r="I1454" s="263" t="s">
        <v>4120</v>
      </c>
      <c r="J1454" s="263" t="s">
        <v>4120</v>
      </c>
      <c r="K1454" s="263" t="s">
        <v>4120</v>
      </c>
      <c r="L1454" s="263" t="s">
        <v>4120</v>
      </c>
      <c r="M1454" s="263" t="s">
        <v>4120</v>
      </c>
      <c r="N1454" s="263" t="s">
        <v>4120</v>
      </c>
      <c r="O1454" s="263" t="s">
        <v>4120</v>
      </c>
      <c r="P1454" s="263" t="s">
        <v>4120</v>
      </c>
      <c r="Q1454" s="263" t="s">
        <v>4120</v>
      </c>
      <c r="R1454" s="263" t="s">
        <v>4120</v>
      </c>
      <c r="S1454" s="263" t="s">
        <v>4120</v>
      </c>
      <c r="T1454" s="263" t="s">
        <v>4120</v>
      </c>
      <c r="U1454" s="263" t="s">
        <v>4120</v>
      </c>
      <c r="V1454" s="263" t="s">
        <v>4120</v>
      </c>
      <c r="W1454" s="263" t="s">
        <v>4120</v>
      </c>
      <c r="X1454" s="263" t="s">
        <v>4120</v>
      </c>
      <c r="Y1454" s="263" t="s">
        <v>4120</v>
      </c>
      <c r="Z1454" s="263" t="s">
        <v>4120</v>
      </c>
      <c r="AA1454" s="263" t="s">
        <v>4120</v>
      </c>
    </row>
    <row r="1455" spans="1:27" x14ac:dyDescent="0.3">
      <c r="A1455" s="263">
        <v>526116</v>
      </c>
      <c r="B1455" s="268" t="s">
        <v>918</v>
      </c>
      <c r="C1455" s="263" t="s">
        <v>4120</v>
      </c>
      <c r="D1455" s="263" t="s">
        <v>4120</v>
      </c>
      <c r="E1455" s="263" t="s">
        <v>4120</v>
      </c>
      <c r="F1455" s="263" t="s">
        <v>4120</v>
      </c>
      <c r="G1455" s="263" t="s">
        <v>4120</v>
      </c>
      <c r="H1455" s="263" t="s">
        <v>4120</v>
      </c>
      <c r="I1455" s="263" t="s">
        <v>4120</v>
      </c>
      <c r="J1455" s="263" t="s">
        <v>4120</v>
      </c>
      <c r="K1455" s="263" t="s">
        <v>4120</v>
      </c>
      <c r="L1455" s="263" t="s">
        <v>4120</v>
      </c>
      <c r="M1455" s="263" t="s">
        <v>4120</v>
      </c>
      <c r="N1455" s="263" t="s">
        <v>4120</v>
      </c>
      <c r="O1455" s="263" t="s">
        <v>4120</v>
      </c>
      <c r="P1455" s="263" t="s">
        <v>4120</v>
      </c>
      <c r="Q1455" s="263" t="s">
        <v>4120</v>
      </c>
      <c r="R1455" s="263" t="s">
        <v>4120</v>
      </c>
      <c r="S1455" s="263" t="s">
        <v>4120</v>
      </c>
      <c r="T1455" s="263" t="s">
        <v>4120</v>
      </c>
      <c r="U1455" s="263" t="s">
        <v>4120</v>
      </c>
      <c r="V1455" s="263" t="s">
        <v>4120</v>
      </c>
      <c r="W1455" s="263" t="s">
        <v>4120</v>
      </c>
      <c r="X1455" s="263" t="s">
        <v>4120</v>
      </c>
      <c r="Y1455" s="263" t="s">
        <v>4120</v>
      </c>
      <c r="Z1455" s="263" t="s">
        <v>4120</v>
      </c>
      <c r="AA1455" s="263" t="s">
        <v>4120</v>
      </c>
    </row>
    <row r="1456" spans="1:27" x14ac:dyDescent="0.3">
      <c r="A1456" s="263">
        <v>526119</v>
      </c>
      <c r="B1456" s="268" t="s">
        <v>918</v>
      </c>
      <c r="C1456" s="263" t="s">
        <v>4120</v>
      </c>
      <c r="D1456" s="263" t="s">
        <v>4120</v>
      </c>
      <c r="E1456" s="263" t="s">
        <v>4120</v>
      </c>
      <c r="F1456" s="263" t="s">
        <v>4120</v>
      </c>
      <c r="G1456" s="263" t="s">
        <v>4120</v>
      </c>
      <c r="H1456" s="263" t="s">
        <v>4120</v>
      </c>
      <c r="I1456" s="263" t="s">
        <v>4120</v>
      </c>
      <c r="J1456" s="263" t="s">
        <v>4120</v>
      </c>
      <c r="K1456" s="263" t="s">
        <v>4120</v>
      </c>
      <c r="L1456" s="263" t="s">
        <v>4120</v>
      </c>
      <c r="M1456" s="263" t="s">
        <v>4120</v>
      </c>
      <c r="N1456" s="263" t="s">
        <v>4120</v>
      </c>
      <c r="O1456" s="263" t="s">
        <v>4120</v>
      </c>
      <c r="P1456" s="263" t="s">
        <v>4120</v>
      </c>
      <c r="Q1456" s="263" t="s">
        <v>4120</v>
      </c>
      <c r="R1456" s="263" t="s">
        <v>4120</v>
      </c>
      <c r="S1456" s="263" t="s">
        <v>4120</v>
      </c>
      <c r="T1456" s="263" t="s">
        <v>4120</v>
      </c>
      <c r="U1456" s="263" t="s">
        <v>4120</v>
      </c>
      <c r="V1456" s="263" t="s">
        <v>4120</v>
      </c>
      <c r="W1456" s="263" t="s">
        <v>4120</v>
      </c>
      <c r="X1456" s="263" t="s">
        <v>4120</v>
      </c>
      <c r="Y1456" s="263" t="s">
        <v>4120</v>
      </c>
      <c r="Z1456" s="263" t="s">
        <v>4120</v>
      </c>
      <c r="AA1456" s="263" t="s">
        <v>4120</v>
      </c>
    </row>
    <row r="1457" spans="1:27" x14ac:dyDescent="0.3">
      <c r="A1457" s="263">
        <v>526120</v>
      </c>
      <c r="B1457" s="268" t="s">
        <v>918</v>
      </c>
      <c r="C1457" s="263" t="s">
        <v>4120</v>
      </c>
      <c r="D1457" s="263" t="s">
        <v>4120</v>
      </c>
      <c r="E1457" s="263" t="s">
        <v>4120</v>
      </c>
      <c r="F1457" s="263" t="s">
        <v>4120</v>
      </c>
      <c r="G1457" s="263" t="s">
        <v>4120</v>
      </c>
      <c r="H1457" s="263" t="s">
        <v>4120</v>
      </c>
      <c r="I1457" s="263" t="s">
        <v>4120</v>
      </c>
      <c r="J1457" s="263" t="s">
        <v>4120</v>
      </c>
      <c r="K1457" s="263" t="s">
        <v>4120</v>
      </c>
      <c r="L1457" s="263" t="s">
        <v>4120</v>
      </c>
      <c r="M1457" s="263" t="s">
        <v>4120</v>
      </c>
      <c r="N1457" s="263" t="s">
        <v>4120</v>
      </c>
      <c r="O1457" s="263" t="s">
        <v>4120</v>
      </c>
      <c r="P1457" s="263" t="s">
        <v>4120</v>
      </c>
      <c r="Q1457" s="263" t="s">
        <v>4120</v>
      </c>
      <c r="R1457" s="263" t="s">
        <v>4120</v>
      </c>
      <c r="S1457" s="263" t="s">
        <v>4120</v>
      </c>
      <c r="T1457" s="263" t="s">
        <v>4120</v>
      </c>
      <c r="U1457" s="263" t="s">
        <v>4120</v>
      </c>
      <c r="V1457" s="263" t="s">
        <v>4120</v>
      </c>
      <c r="W1457" s="263" t="s">
        <v>4120</v>
      </c>
      <c r="X1457" s="263" t="s">
        <v>4120</v>
      </c>
      <c r="Y1457" s="263" t="s">
        <v>4120</v>
      </c>
      <c r="Z1457" s="263" t="s">
        <v>4120</v>
      </c>
      <c r="AA1457" s="263" t="s">
        <v>4120</v>
      </c>
    </row>
    <row r="1458" spans="1:27" x14ac:dyDescent="0.3">
      <c r="A1458" s="263">
        <v>526123</v>
      </c>
      <c r="B1458" s="268" t="s">
        <v>918</v>
      </c>
      <c r="C1458" s="263" t="s">
        <v>4120</v>
      </c>
      <c r="D1458" s="263" t="s">
        <v>4120</v>
      </c>
      <c r="E1458" s="263" t="s">
        <v>4120</v>
      </c>
      <c r="F1458" s="263" t="s">
        <v>4120</v>
      </c>
      <c r="G1458" s="263" t="s">
        <v>4120</v>
      </c>
      <c r="H1458" s="263" t="s">
        <v>4120</v>
      </c>
      <c r="I1458" s="263" t="s">
        <v>4120</v>
      </c>
      <c r="J1458" s="263" t="s">
        <v>4120</v>
      </c>
      <c r="K1458" s="263" t="s">
        <v>4120</v>
      </c>
      <c r="L1458" s="263" t="s">
        <v>4120</v>
      </c>
      <c r="M1458" s="263" t="s">
        <v>4120</v>
      </c>
      <c r="N1458" s="263" t="s">
        <v>4120</v>
      </c>
      <c r="O1458" s="263" t="s">
        <v>4120</v>
      </c>
      <c r="P1458" s="263" t="s">
        <v>4120</v>
      </c>
      <c r="Q1458" s="263" t="s">
        <v>4120</v>
      </c>
      <c r="R1458" s="263" t="s">
        <v>4120</v>
      </c>
      <c r="S1458" s="263" t="s">
        <v>4120</v>
      </c>
      <c r="T1458" s="263" t="s">
        <v>4120</v>
      </c>
      <c r="U1458" s="263" t="s">
        <v>4120</v>
      </c>
      <c r="V1458" s="263" t="s">
        <v>4120</v>
      </c>
      <c r="W1458" s="263" t="s">
        <v>4120</v>
      </c>
      <c r="X1458" s="263" t="s">
        <v>4120</v>
      </c>
      <c r="Y1458" s="263" t="s">
        <v>4120</v>
      </c>
      <c r="Z1458" s="263" t="s">
        <v>4120</v>
      </c>
      <c r="AA1458" s="263" t="s">
        <v>4120</v>
      </c>
    </row>
    <row r="1459" spans="1:27" x14ac:dyDescent="0.3">
      <c r="A1459" s="263">
        <v>526125</v>
      </c>
      <c r="B1459" s="268" t="s">
        <v>918</v>
      </c>
      <c r="C1459" s="263" t="s">
        <v>4120</v>
      </c>
      <c r="D1459" s="263" t="s">
        <v>4120</v>
      </c>
      <c r="E1459" s="263" t="s">
        <v>4120</v>
      </c>
      <c r="F1459" s="263" t="s">
        <v>4120</v>
      </c>
      <c r="G1459" s="263" t="s">
        <v>4120</v>
      </c>
      <c r="H1459" s="263" t="s">
        <v>4120</v>
      </c>
      <c r="I1459" s="263" t="s">
        <v>4120</v>
      </c>
      <c r="J1459" s="263" t="s">
        <v>4120</v>
      </c>
      <c r="K1459" s="263" t="s">
        <v>4120</v>
      </c>
      <c r="L1459" s="263" t="s">
        <v>4120</v>
      </c>
      <c r="M1459" s="263" t="s">
        <v>4120</v>
      </c>
      <c r="N1459" s="263" t="s">
        <v>4120</v>
      </c>
      <c r="O1459" s="263" t="s">
        <v>4120</v>
      </c>
      <c r="P1459" s="263" t="s">
        <v>4120</v>
      </c>
      <c r="Q1459" s="263" t="s">
        <v>4120</v>
      </c>
      <c r="R1459" s="263" t="s">
        <v>4120</v>
      </c>
      <c r="S1459" s="263" t="s">
        <v>4120</v>
      </c>
      <c r="T1459" s="263" t="s">
        <v>4120</v>
      </c>
      <c r="U1459" s="263" t="s">
        <v>4120</v>
      </c>
      <c r="V1459" s="263" t="s">
        <v>4120</v>
      </c>
      <c r="W1459" s="263" t="s">
        <v>4120</v>
      </c>
      <c r="X1459" s="263" t="s">
        <v>4120</v>
      </c>
      <c r="Y1459" s="263" t="s">
        <v>4120</v>
      </c>
      <c r="Z1459" s="263" t="s">
        <v>4120</v>
      </c>
      <c r="AA1459" s="263" t="s">
        <v>4120</v>
      </c>
    </row>
    <row r="1460" spans="1:27" x14ac:dyDescent="0.3">
      <c r="A1460" s="263">
        <v>526136</v>
      </c>
      <c r="B1460" s="268" t="s">
        <v>918</v>
      </c>
      <c r="C1460" s="263" t="s">
        <v>4120</v>
      </c>
      <c r="D1460" s="263" t="s">
        <v>4120</v>
      </c>
      <c r="E1460" s="263" t="s">
        <v>4120</v>
      </c>
      <c r="F1460" s="263" t="s">
        <v>4120</v>
      </c>
      <c r="G1460" s="263" t="s">
        <v>4120</v>
      </c>
      <c r="H1460" s="263" t="s">
        <v>4120</v>
      </c>
      <c r="I1460" s="263" t="s">
        <v>4120</v>
      </c>
      <c r="J1460" s="263" t="s">
        <v>4120</v>
      </c>
      <c r="K1460" s="263" t="s">
        <v>4120</v>
      </c>
      <c r="L1460" s="263" t="s">
        <v>4120</v>
      </c>
      <c r="M1460" s="263" t="s">
        <v>4120</v>
      </c>
      <c r="N1460" s="263" t="s">
        <v>4120</v>
      </c>
      <c r="O1460" s="263" t="s">
        <v>4120</v>
      </c>
      <c r="P1460" s="263" t="s">
        <v>4120</v>
      </c>
      <c r="Q1460" s="263" t="s">
        <v>4120</v>
      </c>
      <c r="R1460" s="263" t="s">
        <v>4120</v>
      </c>
      <c r="S1460" s="263" t="s">
        <v>4120</v>
      </c>
      <c r="T1460" s="263" t="s">
        <v>4120</v>
      </c>
      <c r="U1460" s="263" t="s">
        <v>4120</v>
      </c>
      <c r="V1460" s="263" t="s">
        <v>4120</v>
      </c>
      <c r="W1460" s="263" t="s">
        <v>4120</v>
      </c>
      <c r="X1460" s="263" t="s">
        <v>4120</v>
      </c>
      <c r="Y1460" s="263" t="s">
        <v>4120</v>
      </c>
      <c r="Z1460" s="263" t="s">
        <v>4120</v>
      </c>
      <c r="AA1460" s="263" t="s">
        <v>4120</v>
      </c>
    </row>
    <row r="1461" spans="1:27" x14ac:dyDescent="0.3">
      <c r="A1461" s="263">
        <v>526138</v>
      </c>
      <c r="B1461" s="268" t="s">
        <v>918</v>
      </c>
      <c r="C1461" s="263" t="s">
        <v>4120</v>
      </c>
      <c r="D1461" s="263" t="s">
        <v>4120</v>
      </c>
      <c r="E1461" s="263" t="s">
        <v>4120</v>
      </c>
      <c r="F1461" s="263" t="s">
        <v>4120</v>
      </c>
      <c r="G1461" s="263" t="s">
        <v>4120</v>
      </c>
      <c r="H1461" s="263" t="s">
        <v>4120</v>
      </c>
      <c r="I1461" s="263" t="s">
        <v>4120</v>
      </c>
      <c r="J1461" s="263" t="s">
        <v>4120</v>
      </c>
      <c r="K1461" s="263" t="s">
        <v>4120</v>
      </c>
      <c r="L1461" s="263" t="s">
        <v>4120</v>
      </c>
      <c r="M1461" s="263" t="s">
        <v>4120</v>
      </c>
      <c r="N1461" s="263" t="s">
        <v>4120</v>
      </c>
      <c r="O1461" s="263" t="s">
        <v>4120</v>
      </c>
      <c r="P1461" s="263" t="s">
        <v>4120</v>
      </c>
      <c r="Q1461" s="263" t="s">
        <v>4120</v>
      </c>
      <c r="R1461" s="263" t="s">
        <v>4120</v>
      </c>
      <c r="S1461" s="263" t="s">
        <v>4120</v>
      </c>
      <c r="T1461" s="263" t="s">
        <v>4120</v>
      </c>
      <c r="U1461" s="263" t="s">
        <v>4120</v>
      </c>
      <c r="V1461" s="263" t="s">
        <v>4120</v>
      </c>
      <c r="W1461" s="263" t="s">
        <v>4120</v>
      </c>
      <c r="X1461" s="263" t="s">
        <v>4120</v>
      </c>
      <c r="Y1461" s="263" t="s">
        <v>4120</v>
      </c>
      <c r="Z1461" s="263" t="s">
        <v>4120</v>
      </c>
      <c r="AA1461" s="263" t="s">
        <v>4120</v>
      </c>
    </row>
    <row r="1462" spans="1:27" x14ac:dyDescent="0.3">
      <c r="A1462" s="263">
        <v>526139</v>
      </c>
      <c r="B1462" s="268" t="s">
        <v>918</v>
      </c>
      <c r="C1462" s="263" t="s">
        <v>4120</v>
      </c>
      <c r="D1462" s="263" t="s">
        <v>4120</v>
      </c>
      <c r="E1462" s="263" t="s">
        <v>4120</v>
      </c>
      <c r="F1462" s="263" t="s">
        <v>4120</v>
      </c>
      <c r="G1462" s="263" t="s">
        <v>4120</v>
      </c>
      <c r="H1462" s="263" t="s">
        <v>4120</v>
      </c>
      <c r="I1462" s="263" t="s">
        <v>4120</v>
      </c>
      <c r="J1462" s="263" t="s">
        <v>4120</v>
      </c>
      <c r="K1462" s="263" t="s">
        <v>4120</v>
      </c>
      <c r="L1462" s="263" t="s">
        <v>4120</v>
      </c>
      <c r="M1462" s="263" t="s">
        <v>4120</v>
      </c>
      <c r="N1462" s="263" t="s">
        <v>4120</v>
      </c>
      <c r="O1462" s="263" t="s">
        <v>4120</v>
      </c>
      <c r="P1462" s="263" t="s">
        <v>4120</v>
      </c>
      <c r="Q1462" s="263" t="s">
        <v>4120</v>
      </c>
      <c r="R1462" s="263" t="s">
        <v>4120</v>
      </c>
      <c r="S1462" s="263" t="s">
        <v>4120</v>
      </c>
      <c r="T1462" s="263" t="s">
        <v>4120</v>
      </c>
      <c r="U1462" s="263" t="s">
        <v>4120</v>
      </c>
      <c r="V1462" s="263" t="s">
        <v>4120</v>
      </c>
      <c r="W1462" s="263" t="s">
        <v>4120</v>
      </c>
      <c r="X1462" s="263" t="s">
        <v>4120</v>
      </c>
      <c r="Y1462" s="263" t="s">
        <v>4120</v>
      </c>
      <c r="Z1462" s="263" t="s">
        <v>4120</v>
      </c>
      <c r="AA1462" s="263" t="s">
        <v>4120</v>
      </c>
    </row>
    <row r="1463" spans="1:27" x14ac:dyDescent="0.3">
      <c r="A1463" s="263">
        <v>526141</v>
      </c>
      <c r="B1463" s="268" t="s">
        <v>918</v>
      </c>
      <c r="C1463" s="263" t="s">
        <v>4120</v>
      </c>
      <c r="D1463" s="263" t="s">
        <v>4120</v>
      </c>
      <c r="E1463" s="263" t="s">
        <v>4120</v>
      </c>
      <c r="F1463" s="263" t="s">
        <v>4120</v>
      </c>
      <c r="G1463" s="263" t="s">
        <v>4120</v>
      </c>
      <c r="H1463" s="263" t="s">
        <v>4120</v>
      </c>
      <c r="I1463" s="263" t="s">
        <v>4120</v>
      </c>
      <c r="J1463" s="263" t="s">
        <v>4120</v>
      </c>
      <c r="K1463" s="263" t="s">
        <v>4120</v>
      </c>
      <c r="L1463" s="263" t="s">
        <v>4120</v>
      </c>
      <c r="M1463" s="263" t="s">
        <v>4120</v>
      </c>
      <c r="N1463" s="263" t="s">
        <v>4120</v>
      </c>
      <c r="O1463" s="263" t="s">
        <v>4120</v>
      </c>
      <c r="P1463" s="263" t="s">
        <v>4120</v>
      </c>
      <c r="Q1463" s="263" t="s">
        <v>4120</v>
      </c>
      <c r="R1463" s="263" t="s">
        <v>4120</v>
      </c>
      <c r="S1463" s="263" t="s">
        <v>4120</v>
      </c>
      <c r="T1463" s="263" t="s">
        <v>4120</v>
      </c>
      <c r="U1463" s="263" t="s">
        <v>4120</v>
      </c>
      <c r="V1463" s="263" t="s">
        <v>4120</v>
      </c>
      <c r="W1463" s="263" t="s">
        <v>4120</v>
      </c>
      <c r="X1463" s="263" t="s">
        <v>4120</v>
      </c>
      <c r="Y1463" s="263" t="s">
        <v>4120</v>
      </c>
      <c r="Z1463" s="263" t="s">
        <v>4120</v>
      </c>
      <c r="AA1463" s="263" t="s">
        <v>4120</v>
      </c>
    </row>
    <row r="1464" spans="1:27" x14ac:dyDescent="0.3">
      <c r="A1464" s="263">
        <v>526143</v>
      </c>
      <c r="B1464" s="268" t="s">
        <v>918</v>
      </c>
      <c r="C1464" s="263" t="s">
        <v>4120</v>
      </c>
      <c r="D1464" s="263" t="s">
        <v>4120</v>
      </c>
      <c r="E1464" s="263" t="s">
        <v>4120</v>
      </c>
      <c r="F1464" s="263" t="s">
        <v>4120</v>
      </c>
      <c r="G1464" s="263" t="s">
        <v>4120</v>
      </c>
      <c r="H1464" s="263" t="s">
        <v>4120</v>
      </c>
      <c r="I1464" s="263" t="s">
        <v>4120</v>
      </c>
      <c r="J1464" s="263" t="s">
        <v>4120</v>
      </c>
      <c r="K1464" s="263" t="s">
        <v>4120</v>
      </c>
      <c r="L1464" s="263" t="s">
        <v>4120</v>
      </c>
      <c r="M1464" s="263" t="s">
        <v>4120</v>
      </c>
      <c r="N1464" s="263" t="s">
        <v>4120</v>
      </c>
      <c r="O1464" s="263" t="s">
        <v>4120</v>
      </c>
      <c r="P1464" s="263" t="s">
        <v>4120</v>
      </c>
      <c r="Q1464" s="263" t="s">
        <v>4120</v>
      </c>
      <c r="R1464" s="263" t="s">
        <v>4120</v>
      </c>
      <c r="S1464" s="263" t="s">
        <v>4120</v>
      </c>
      <c r="T1464" s="263" t="s">
        <v>4120</v>
      </c>
      <c r="U1464" s="263" t="s">
        <v>4120</v>
      </c>
      <c r="V1464" s="263" t="s">
        <v>4120</v>
      </c>
      <c r="W1464" s="263" t="s">
        <v>4120</v>
      </c>
      <c r="X1464" s="263" t="s">
        <v>4120</v>
      </c>
      <c r="Y1464" s="263" t="s">
        <v>4120</v>
      </c>
      <c r="Z1464" s="263" t="s">
        <v>4120</v>
      </c>
      <c r="AA1464" s="263" t="s">
        <v>4120</v>
      </c>
    </row>
    <row r="1465" spans="1:27" x14ac:dyDescent="0.3">
      <c r="A1465" s="263">
        <v>526147</v>
      </c>
      <c r="B1465" s="268" t="s">
        <v>918</v>
      </c>
      <c r="C1465" s="263" t="s">
        <v>4120</v>
      </c>
      <c r="D1465" s="263" t="s">
        <v>4120</v>
      </c>
      <c r="E1465" s="263" t="s">
        <v>4120</v>
      </c>
      <c r="F1465" s="263" t="s">
        <v>4120</v>
      </c>
      <c r="G1465" s="263" t="s">
        <v>4120</v>
      </c>
      <c r="H1465" s="263" t="s">
        <v>4120</v>
      </c>
      <c r="I1465" s="263" t="s">
        <v>4120</v>
      </c>
      <c r="J1465" s="263" t="s">
        <v>4120</v>
      </c>
      <c r="K1465" s="263" t="s">
        <v>4120</v>
      </c>
      <c r="L1465" s="263" t="s">
        <v>4120</v>
      </c>
      <c r="M1465" s="263" t="s">
        <v>4120</v>
      </c>
      <c r="N1465" s="263" t="s">
        <v>4120</v>
      </c>
      <c r="O1465" s="263" t="s">
        <v>4120</v>
      </c>
      <c r="P1465" s="263" t="s">
        <v>4120</v>
      </c>
      <c r="Q1465" s="263" t="s">
        <v>4120</v>
      </c>
      <c r="R1465" s="263" t="s">
        <v>4120</v>
      </c>
      <c r="S1465" s="263" t="s">
        <v>4120</v>
      </c>
      <c r="T1465" s="263" t="s">
        <v>4120</v>
      </c>
      <c r="U1465" s="263" t="s">
        <v>4120</v>
      </c>
      <c r="V1465" s="263" t="s">
        <v>4120</v>
      </c>
      <c r="W1465" s="263" t="s">
        <v>4120</v>
      </c>
      <c r="X1465" s="263" t="s">
        <v>4120</v>
      </c>
      <c r="Y1465" s="263" t="s">
        <v>4120</v>
      </c>
      <c r="Z1465" s="263" t="s">
        <v>4120</v>
      </c>
      <c r="AA1465" s="263" t="s">
        <v>4120</v>
      </c>
    </row>
    <row r="1466" spans="1:27" x14ac:dyDescent="0.3">
      <c r="A1466" s="263">
        <v>526159</v>
      </c>
      <c r="B1466" s="268" t="s">
        <v>918</v>
      </c>
      <c r="C1466" s="263" t="s">
        <v>4120</v>
      </c>
      <c r="D1466" s="263" t="s">
        <v>4120</v>
      </c>
      <c r="E1466" s="263" t="s">
        <v>4120</v>
      </c>
      <c r="F1466" s="263" t="s">
        <v>4120</v>
      </c>
      <c r="G1466" s="263" t="s">
        <v>4120</v>
      </c>
      <c r="H1466" s="263" t="s">
        <v>4120</v>
      </c>
      <c r="I1466" s="263" t="s">
        <v>4120</v>
      </c>
      <c r="J1466" s="263" t="s">
        <v>4120</v>
      </c>
      <c r="K1466" s="263" t="s">
        <v>4120</v>
      </c>
      <c r="L1466" s="263" t="s">
        <v>4120</v>
      </c>
      <c r="M1466" s="263" t="s">
        <v>4120</v>
      </c>
      <c r="N1466" s="263" t="s">
        <v>4120</v>
      </c>
      <c r="O1466" s="263" t="s">
        <v>4120</v>
      </c>
      <c r="P1466" s="263" t="s">
        <v>4120</v>
      </c>
      <c r="Q1466" s="263" t="s">
        <v>4120</v>
      </c>
      <c r="R1466" s="263" t="s">
        <v>4120</v>
      </c>
      <c r="S1466" s="263" t="s">
        <v>4120</v>
      </c>
      <c r="T1466" s="263" t="s">
        <v>4120</v>
      </c>
      <c r="U1466" s="263" t="s">
        <v>4120</v>
      </c>
      <c r="V1466" s="263" t="s">
        <v>4120</v>
      </c>
      <c r="W1466" s="263" t="s">
        <v>4120</v>
      </c>
      <c r="X1466" s="263" t="s">
        <v>4120</v>
      </c>
      <c r="Y1466" s="263" t="s">
        <v>4120</v>
      </c>
      <c r="Z1466" s="263" t="s">
        <v>4120</v>
      </c>
      <c r="AA1466" s="263" t="s">
        <v>4120</v>
      </c>
    </row>
    <row r="1467" spans="1:27" x14ac:dyDescent="0.3">
      <c r="A1467" s="263">
        <v>526162</v>
      </c>
      <c r="B1467" s="268" t="s">
        <v>918</v>
      </c>
      <c r="C1467" s="263" t="s">
        <v>4120</v>
      </c>
      <c r="D1467" s="263" t="s">
        <v>4120</v>
      </c>
      <c r="E1467" s="263" t="s">
        <v>4120</v>
      </c>
      <c r="F1467" s="263" t="s">
        <v>4120</v>
      </c>
      <c r="G1467" s="263" t="s">
        <v>4120</v>
      </c>
      <c r="H1467" s="263" t="s">
        <v>4120</v>
      </c>
      <c r="I1467" s="263" t="s">
        <v>4120</v>
      </c>
      <c r="J1467" s="263" t="s">
        <v>4120</v>
      </c>
      <c r="K1467" s="263" t="s">
        <v>4120</v>
      </c>
      <c r="L1467" s="263" t="s">
        <v>4120</v>
      </c>
      <c r="M1467" s="263" t="s">
        <v>4120</v>
      </c>
      <c r="N1467" s="263" t="s">
        <v>4120</v>
      </c>
      <c r="O1467" s="263" t="s">
        <v>4120</v>
      </c>
      <c r="P1467" s="263" t="s">
        <v>4120</v>
      </c>
      <c r="Q1467" s="263" t="s">
        <v>4120</v>
      </c>
      <c r="R1467" s="263" t="s">
        <v>4120</v>
      </c>
      <c r="S1467" s="263" t="s">
        <v>4120</v>
      </c>
      <c r="T1467" s="263" t="s">
        <v>4120</v>
      </c>
      <c r="U1467" s="263" t="s">
        <v>4120</v>
      </c>
      <c r="V1467" s="263" t="s">
        <v>4120</v>
      </c>
      <c r="W1467" s="263" t="s">
        <v>4120</v>
      </c>
      <c r="X1467" s="263" t="s">
        <v>4120</v>
      </c>
      <c r="Y1467" s="263" t="s">
        <v>4120</v>
      </c>
      <c r="Z1467" s="263" t="s">
        <v>4120</v>
      </c>
      <c r="AA1467" s="263" t="s">
        <v>4120</v>
      </c>
    </row>
    <row r="1468" spans="1:27" x14ac:dyDescent="0.3">
      <c r="A1468" s="263">
        <v>526163</v>
      </c>
      <c r="B1468" s="268" t="s">
        <v>918</v>
      </c>
      <c r="C1468" s="263" t="s">
        <v>4120</v>
      </c>
      <c r="D1468" s="263" t="s">
        <v>4120</v>
      </c>
      <c r="E1468" s="263" t="s">
        <v>4120</v>
      </c>
      <c r="F1468" s="263" t="s">
        <v>4120</v>
      </c>
      <c r="G1468" s="263" t="s">
        <v>4120</v>
      </c>
      <c r="H1468" s="263" t="s">
        <v>4120</v>
      </c>
      <c r="I1468" s="263" t="s">
        <v>4120</v>
      </c>
      <c r="J1468" s="263" t="s">
        <v>4120</v>
      </c>
      <c r="K1468" s="263" t="s">
        <v>4120</v>
      </c>
      <c r="L1468" s="263" t="s">
        <v>4120</v>
      </c>
      <c r="M1468" s="263" t="s">
        <v>4120</v>
      </c>
      <c r="N1468" s="263" t="s">
        <v>4120</v>
      </c>
      <c r="O1468" s="263" t="s">
        <v>4120</v>
      </c>
      <c r="P1468" s="263" t="s">
        <v>4120</v>
      </c>
      <c r="Q1468" s="263" t="s">
        <v>4120</v>
      </c>
      <c r="R1468" s="263" t="s">
        <v>4120</v>
      </c>
      <c r="S1468" s="263" t="s">
        <v>4120</v>
      </c>
      <c r="T1468" s="263" t="s">
        <v>4120</v>
      </c>
      <c r="U1468" s="263" t="s">
        <v>4120</v>
      </c>
      <c r="V1468" s="263" t="s">
        <v>4120</v>
      </c>
      <c r="W1468" s="263" t="s">
        <v>4120</v>
      </c>
      <c r="X1468" s="263" t="s">
        <v>4120</v>
      </c>
      <c r="Y1468" s="263" t="s">
        <v>4120</v>
      </c>
      <c r="Z1468" s="263" t="s">
        <v>4120</v>
      </c>
      <c r="AA1468" s="263" t="s">
        <v>4120</v>
      </c>
    </row>
    <row r="1469" spans="1:27" x14ac:dyDescent="0.3">
      <c r="A1469" s="263">
        <v>526166</v>
      </c>
      <c r="B1469" s="268" t="s">
        <v>918</v>
      </c>
      <c r="C1469" s="263" t="s">
        <v>4120</v>
      </c>
      <c r="D1469" s="263" t="s">
        <v>4120</v>
      </c>
      <c r="E1469" s="263" t="s">
        <v>4120</v>
      </c>
      <c r="F1469" s="263" t="s">
        <v>4120</v>
      </c>
      <c r="G1469" s="263" t="s">
        <v>4120</v>
      </c>
      <c r="H1469" s="263" t="s">
        <v>4120</v>
      </c>
      <c r="I1469" s="263" t="s">
        <v>4120</v>
      </c>
      <c r="J1469" s="263" t="s">
        <v>4120</v>
      </c>
      <c r="K1469" s="263" t="s">
        <v>4120</v>
      </c>
      <c r="L1469" s="263" t="s">
        <v>4120</v>
      </c>
      <c r="M1469" s="263" t="s">
        <v>4120</v>
      </c>
      <c r="N1469" s="263" t="s">
        <v>4120</v>
      </c>
      <c r="O1469" s="263" t="s">
        <v>4120</v>
      </c>
      <c r="P1469" s="263" t="s">
        <v>4120</v>
      </c>
      <c r="Q1469" s="263" t="s">
        <v>4120</v>
      </c>
      <c r="R1469" s="263" t="s">
        <v>4120</v>
      </c>
      <c r="S1469" s="263" t="s">
        <v>4120</v>
      </c>
      <c r="T1469" s="263" t="s">
        <v>4120</v>
      </c>
      <c r="U1469" s="263" t="s">
        <v>4120</v>
      </c>
      <c r="V1469" s="263" t="s">
        <v>4120</v>
      </c>
      <c r="W1469" s="263" t="s">
        <v>4120</v>
      </c>
      <c r="X1469" s="263" t="s">
        <v>4120</v>
      </c>
      <c r="Y1469" s="263" t="s">
        <v>4120</v>
      </c>
      <c r="Z1469" s="263" t="s">
        <v>4120</v>
      </c>
      <c r="AA1469" s="263" t="s">
        <v>4120</v>
      </c>
    </row>
    <row r="1470" spans="1:27" x14ac:dyDescent="0.3">
      <c r="A1470" s="263">
        <v>526168</v>
      </c>
      <c r="B1470" s="268" t="s">
        <v>918</v>
      </c>
      <c r="C1470" s="263" t="s">
        <v>4120</v>
      </c>
      <c r="D1470" s="263" t="s">
        <v>4120</v>
      </c>
      <c r="E1470" s="263" t="s">
        <v>4120</v>
      </c>
      <c r="F1470" s="263" t="s">
        <v>4120</v>
      </c>
      <c r="G1470" s="263" t="s">
        <v>4120</v>
      </c>
      <c r="H1470" s="263" t="s">
        <v>4120</v>
      </c>
      <c r="I1470" s="263" t="s">
        <v>4120</v>
      </c>
      <c r="J1470" s="263" t="s">
        <v>4120</v>
      </c>
      <c r="K1470" s="263" t="s">
        <v>4120</v>
      </c>
      <c r="L1470" s="263" t="s">
        <v>4120</v>
      </c>
      <c r="M1470" s="263" t="s">
        <v>4120</v>
      </c>
      <c r="N1470" s="263" t="s">
        <v>4120</v>
      </c>
      <c r="O1470" s="263" t="s">
        <v>4120</v>
      </c>
      <c r="P1470" s="263" t="s">
        <v>4120</v>
      </c>
      <c r="Q1470" s="263" t="s">
        <v>4120</v>
      </c>
      <c r="R1470" s="263" t="s">
        <v>4120</v>
      </c>
      <c r="S1470" s="263" t="s">
        <v>4120</v>
      </c>
      <c r="T1470" s="263" t="s">
        <v>4120</v>
      </c>
      <c r="U1470" s="263" t="s">
        <v>4120</v>
      </c>
      <c r="V1470" s="263" t="s">
        <v>4120</v>
      </c>
      <c r="W1470" s="263" t="s">
        <v>4120</v>
      </c>
      <c r="X1470" s="263" t="s">
        <v>4120</v>
      </c>
      <c r="Y1470" s="263" t="s">
        <v>4120</v>
      </c>
      <c r="Z1470" s="263" t="s">
        <v>4120</v>
      </c>
      <c r="AA1470" s="263" t="s">
        <v>4120</v>
      </c>
    </row>
    <row r="1471" spans="1:27" x14ac:dyDescent="0.3">
      <c r="A1471" s="263">
        <v>526171</v>
      </c>
      <c r="B1471" s="268" t="s">
        <v>918</v>
      </c>
      <c r="C1471" s="263" t="s">
        <v>4120</v>
      </c>
      <c r="D1471" s="263" t="s">
        <v>4120</v>
      </c>
      <c r="E1471" s="263" t="s">
        <v>4120</v>
      </c>
      <c r="F1471" s="263" t="s">
        <v>4120</v>
      </c>
      <c r="G1471" s="263" t="s">
        <v>4120</v>
      </c>
      <c r="H1471" s="263" t="s">
        <v>4120</v>
      </c>
      <c r="I1471" s="263" t="s">
        <v>4120</v>
      </c>
      <c r="J1471" s="263" t="s">
        <v>4120</v>
      </c>
      <c r="K1471" s="263" t="s">
        <v>4120</v>
      </c>
      <c r="L1471" s="263" t="s">
        <v>4120</v>
      </c>
      <c r="M1471" s="263" t="s">
        <v>4120</v>
      </c>
      <c r="N1471" s="263" t="s">
        <v>4120</v>
      </c>
      <c r="O1471" s="263" t="s">
        <v>4120</v>
      </c>
      <c r="P1471" s="263" t="s">
        <v>4120</v>
      </c>
      <c r="Q1471" s="263" t="s">
        <v>4120</v>
      </c>
      <c r="R1471" s="263" t="s">
        <v>4120</v>
      </c>
      <c r="S1471" s="263" t="s">
        <v>4120</v>
      </c>
      <c r="T1471" s="263" t="s">
        <v>4120</v>
      </c>
      <c r="U1471" s="263" t="s">
        <v>4120</v>
      </c>
      <c r="V1471" s="263" t="s">
        <v>4120</v>
      </c>
      <c r="W1471" s="263" t="s">
        <v>4120</v>
      </c>
      <c r="X1471" s="263" t="s">
        <v>4120</v>
      </c>
      <c r="Y1471" s="263" t="s">
        <v>4120</v>
      </c>
      <c r="Z1471" s="263" t="s">
        <v>4120</v>
      </c>
      <c r="AA1471" s="263" t="s">
        <v>4120</v>
      </c>
    </row>
    <row r="1472" spans="1:27" x14ac:dyDescent="0.3">
      <c r="A1472" s="263">
        <v>526172</v>
      </c>
      <c r="B1472" s="268" t="s">
        <v>918</v>
      </c>
      <c r="C1472" s="263" t="s">
        <v>4120</v>
      </c>
      <c r="D1472" s="263" t="s">
        <v>4120</v>
      </c>
      <c r="E1472" s="263" t="s">
        <v>4120</v>
      </c>
      <c r="F1472" s="263" t="s">
        <v>4120</v>
      </c>
      <c r="G1472" s="263" t="s">
        <v>4120</v>
      </c>
      <c r="H1472" s="263" t="s">
        <v>4120</v>
      </c>
      <c r="I1472" s="263" t="s">
        <v>4120</v>
      </c>
      <c r="J1472" s="263" t="s">
        <v>4120</v>
      </c>
      <c r="K1472" s="263" t="s">
        <v>4120</v>
      </c>
      <c r="L1472" s="263" t="s">
        <v>4120</v>
      </c>
      <c r="M1472" s="263" t="s">
        <v>4120</v>
      </c>
      <c r="N1472" s="263" t="s">
        <v>4120</v>
      </c>
      <c r="O1472" s="263" t="s">
        <v>4120</v>
      </c>
      <c r="P1472" s="263" t="s">
        <v>4120</v>
      </c>
      <c r="Q1472" s="263" t="s">
        <v>4120</v>
      </c>
      <c r="R1472" s="263" t="s">
        <v>4120</v>
      </c>
      <c r="S1472" s="263" t="s">
        <v>4120</v>
      </c>
      <c r="T1472" s="263" t="s">
        <v>4120</v>
      </c>
      <c r="U1472" s="263" t="s">
        <v>4120</v>
      </c>
      <c r="V1472" s="263" t="s">
        <v>4120</v>
      </c>
      <c r="W1472" s="263" t="s">
        <v>4120</v>
      </c>
      <c r="X1472" s="263" t="s">
        <v>4120</v>
      </c>
      <c r="Y1472" s="263" t="s">
        <v>4120</v>
      </c>
      <c r="Z1472" s="263" t="s">
        <v>4120</v>
      </c>
      <c r="AA1472" s="263" t="s">
        <v>4120</v>
      </c>
    </row>
    <row r="1473" spans="1:27" x14ac:dyDescent="0.3">
      <c r="A1473" s="263">
        <v>526173</v>
      </c>
      <c r="B1473" s="268" t="s">
        <v>918</v>
      </c>
      <c r="C1473" s="263" t="s">
        <v>4120</v>
      </c>
      <c r="D1473" s="263" t="s">
        <v>4120</v>
      </c>
      <c r="E1473" s="263" t="s">
        <v>4120</v>
      </c>
      <c r="F1473" s="263" t="s">
        <v>4120</v>
      </c>
      <c r="G1473" s="263" t="s">
        <v>4120</v>
      </c>
      <c r="H1473" s="263" t="s">
        <v>4120</v>
      </c>
      <c r="I1473" s="263" t="s">
        <v>4120</v>
      </c>
      <c r="J1473" s="263" t="s">
        <v>4120</v>
      </c>
      <c r="K1473" s="263" t="s">
        <v>4120</v>
      </c>
      <c r="L1473" s="263" t="s">
        <v>4120</v>
      </c>
      <c r="M1473" s="263" t="s">
        <v>4120</v>
      </c>
      <c r="N1473" s="263" t="s">
        <v>4120</v>
      </c>
      <c r="O1473" s="263" t="s">
        <v>4120</v>
      </c>
      <c r="P1473" s="263" t="s">
        <v>4120</v>
      </c>
      <c r="Q1473" s="263" t="s">
        <v>4120</v>
      </c>
      <c r="R1473" s="263" t="s">
        <v>4120</v>
      </c>
      <c r="S1473" s="263" t="s">
        <v>4120</v>
      </c>
      <c r="T1473" s="263" t="s">
        <v>4120</v>
      </c>
      <c r="U1473" s="263" t="s">
        <v>4120</v>
      </c>
      <c r="V1473" s="263" t="s">
        <v>4120</v>
      </c>
      <c r="W1473" s="263" t="s">
        <v>4120</v>
      </c>
      <c r="X1473" s="263" t="s">
        <v>4120</v>
      </c>
      <c r="Y1473" s="263" t="s">
        <v>4120</v>
      </c>
      <c r="Z1473" s="263" t="s">
        <v>4120</v>
      </c>
      <c r="AA1473" s="263" t="s">
        <v>4120</v>
      </c>
    </row>
    <row r="1474" spans="1:27" x14ac:dyDescent="0.3">
      <c r="A1474" s="263">
        <v>526174</v>
      </c>
      <c r="B1474" s="268" t="s">
        <v>918</v>
      </c>
      <c r="C1474" s="263" t="s">
        <v>4120</v>
      </c>
      <c r="D1474" s="263" t="s">
        <v>4120</v>
      </c>
      <c r="E1474" s="263" t="s">
        <v>4120</v>
      </c>
      <c r="F1474" s="263" t="s">
        <v>4120</v>
      </c>
      <c r="G1474" s="263" t="s">
        <v>4120</v>
      </c>
      <c r="H1474" s="263" t="s">
        <v>4120</v>
      </c>
      <c r="I1474" s="263" t="s">
        <v>4120</v>
      </c>
      <c r="J1474" s="263" t="s">
        <v>4120</v>
      </c>
      <c r="K1474" s="263" t="s">
        <v>4120</v>
      </c>
      <c r="L1474" s="263" t="s">
        <v>4120</v>
      </c>
      <c r="M1474" s="263" t="s">
        <v>4120</v>
      </c>
      <c r="N1474" s="263" t="s">
        <v>4120</v>
      </c>
      <c r="O1474" s="263" t="s">
        <v>4120</v>
      </c>
      <c r="P1474" s="263" t="s">
        <v>4120</v>
      </c>
      <c r="Q1474" s="263" t="s">
        <v>4120</v>
      </c>
      <c r="R1474" s="263" t="s">
        <v>4120</v>
      </c>
      <c r="S1474" s="263" t="s">
        <v>4120</v>
      </c>
      <c r="T1474" s="263" t="s">
        <v>4120</v>
      </c>
      <c r="U1474" s="263" t="s">
        <v>4120</v>
      </c>
      <c r="V1474" s="263" t="s">
        <v>4120</v>
      </c>
      <c r="W1474" s="263" t="s">
        <v>4120</v>
      </c>
      <c r="X1474" s="263" t="s">
        <v>4120</v>
      </c>
      <c r="Y1474" s="263" t="s">
        <v>4120</v>
      </c>
      <c r="Z1474" s="263" t="s">
        <v>4120</v>
      </c>
      <c r="AA1474" s="263" t="s">
        <v>4120</v>
      </c>
    </row>
    <row r="1475" spans="1:27" x14ac:dyDescent="0.3">
      <c r="A1475" s="263">
        <v>526175</v>
      </c>
      <c r="B1475" s="268" t="s">
        <v>918</v>
      </c>
      <c r="C1475" s="263" t="s">
        <v>4120</v>
      </c>
      <c r="D1475" s="263" t="s">
        <v>4120</v>
      </c>
      <c r="E1475" s="263" t="s">
        <v>4120</v>
      </c>
      <c r="F1475" s="263" t="s">
        <v>4120</v>
      </c>
      <c r="G1475" s="263" t="s">
        <v>4120</v>
      </c>
      <c r="H1475" s="263" t="s">
        <v>4120</v>
      </c>
      <c r="I1475" s="263" t="s">
        <v>4120</v>
      </c>
      <c r="J1475" s="263" t="s">
        <v>4120</v>
      </c>
      <c r="K1475" s="263" t="s">
        <v>4120</v>
      </c>
      <c r="L1475" s="263" t="s">
        <v>4120</v>
      </c>
      <c r="M1475" s="263" t="s">
        <v>4120</v>
      </c>
      <c r="N1475" s="263" t="s">
        <v>4120</v>
      </c>
      <c r="O1475" s="263" t="s">
        <v>4120</v>
      </c>
      <c r="P1475" s="263" t="s">
        <v>4120</v>
      </c>
      <c r="Q1475" s="263" t="s">
        <v>4120</v>
      </c>
      <c r="R1475" s="263" t="s">
        <v>4120</v>
      </c>
      <c r="S1475" s="263" t="s">
        <v>4120</v>
      </c>
      <c r="T1475" s="263" t="s">
        <v>4120</v>
      </c>
      <c r="U1475" s="263" t="s">
        <v>4120</v>
      </c>
      <c r="V1475" s="263" t="s">
        <v>4120</v>
      </c>
      <c r="W1475" s="263" t="s">
        <v>4120</v>
      </c>
      <c r="X1475" s="263" t="s">
        <v>4120</v>
      </c>
      <c r="Y1475" s="263" t="s">
        <v>4120</v>
      </c>
      <c r="Z1475" s="263" t="s">
        <v>4120</v>
      </c>
      <c r="AA1475" s="263" t="s">
        <v>4120</v>
      </c>
    </row>
    <row r="1476" spans="1:27" x14ac:dyDescent="0.3">
      <c r="A1476" s="263">
        <v>526176</v>
      </c>
      <c r="B1476" s="268" t="s">
        <v>918</v>
      </c>
      <c r="C1476" s="263" t="s">
        <v>4120</v>
      </c>
      <c r="D1476" s="263" t="s">
        <v>4120</v>
      </c>
      <c r="E1476" s="263" t="s">
        <v>4120</v>
      </c>
      <c r="F1476" s="263" t="s">
        <v>4120</v>
      </c>
      <c r="G1476" s="263" t="s">
        <v>4120</v>
      </c>
      <c r="H1476" s="263" t="s">
        <v>4120</v>
      </c>
      <c r="I1476" s="263" t="s">
        <v>4120</v>
      </c>
      <c r="J1476" s="263" t="s">
        <v>4120</v>
      </c>
      <c r="K1476" s="263" t="s">
        <v>4120</v>
      </c>
      <c r="L1476" s="263" t="s">
        <v>4120</v>
      </c>
      <c r="M1476" s="263" t="s">
        <v>4120</v>
      </c>
      <c r="N1476" s="263" t="s">
        <v>4120</v>
      </c>
      <c r="O1476" s="263" t="s">
        <v>4120</v>
      </c>
      <c r="P1476" s="263" t="s">
        <v>4120</v>
      </c>
      <c r="Q1476" s="263" t="s">
        <v>4120</v>
      </c>
      <c r="R1476" s="263" t="s">
        <v>4120</v>
      </c>
      <c r="S1476" s="263" t="s">
        <v>4120</v>
      </c>
      <c r="T1476" s="263" t="s">
        <v>4120</v>
      </c>
      <c r="U1476" s="263" t="s">
        <v>4120</v>
      </c>
      <c r="V1476" s="263" t="s">
        <v>4120</v>
      </c>
      <c r="W1476" s="263" t="s">
        <v>4120</v>
      </c>
      <c r="X1476" s="263" t="s">
        <v>4120</v>
      </c>
      <c r="Y1476" s="263" t="s">
        <v>4120</v>
      </c>
      <c r="Z1476" s="263" t="s">
        <v>4120</v>
      </c>
      <c r="AA1476" s="263" t="s">
        <v>4120</v>
      </c>
    </row>
    <row r="1477" spans="1:27" x14ac:dyDescent="0.3">
      <c r="A1477" s="263">
        <v>526179</v>
      </c>
      <c r="B1477" s="268" t="s">
        <v>918</v>
      </c>
      <c r="C1477" s="263" t="s">
        <v>4120</v>
      </c>
      <c r="D1477" s="263" t="s">
        <v>4120</v>
      </c>
      <c r="E1477" s="263" t="s">
        <v>4120</v>
      </c>
      <c r="F1477" s="263" t="s">
        <v>4120</v>
      </c>
      <c r="G1477" s="263" t="s">
        <v>4120</v>
      </c>
      <c r="H1477" s="263" t="s">
        <v>4120</v>
      </c>
      <c r="I1477" s="263" t="s">
        <v>4120</v>
      </c>
      <c r="J1477" s="263" t="s">
        <v>4120</v>
      </c>
      <c r="K1477" s="263" t="s">
        <v>4120</v>
      </c>
      <c r="L1477" s="263" t="s">
        <v>4120</v>
      </c>
      <c r="M1477" s="263" t="s">
        <v>4120</v>
      </c>
      <c r="N1477" s="263" t="s">
        <v>4120</v>
      </c>
      <c r="O1477" s="263" t="s">
        <v>4120</v>
      </c>
      <c r="P1477" s="263" t="s">
        <v>4120</v>
      </c>
      <c r="Q1477" s="263" t="s">
        <v>4120</v>
      </c>
      <c r="R1477" s="263" t="s">
        <v>4120</v>
      </c>
      <c r="S1477" s="263" t="s">
        <v>4120</v>
      </c>
      <c r="T1477" s="263" t="s">
        <v>4120</v>
      </c>
      <c r="U1477" s="263" t="s">
        <v>4120</v>
      </c>
      <c r="V1477" s="263" t="s">
        <v>4120</v>
      </c>
      <c r="W1477" s="263" t="s">
        <v>4120</v>
      </c>
      <c r="X1477" s="263" t="s">
        <v>4120</v>
      </c>
      <c r="Y1477" s="263" t="s">
        <v>4120</v>
      </c>
      <c r="Z1477" s="263" t="s">
        <v>4120</v>
      </c>
      <c r="AA1477" s="263" t="s">
        <v>4120</v>
      </c>
    </row>
    <row r="1478" spans="1:27" x14ac:dyDescent="0.3">
      <c r="A1478" s="263">
        <v>526184</v>
      </c>
      <c r="B1478" s="268" t="s">
        <v>918</v>
      </c>
      <c r="C1478" s="263" t="s">
        <v>4120</v>
      </c>
      <c r="D1478" s="263" t="s">
        <v>4120</v>
      </c>
      <c r="E1478" s="263" t="s">
        <v>4120</v>
      </c>
      <c r="F1478" s="263" t="s">
        <v>4120</v>
      </c>
      <c r="G1478" s="263" t="s">
        <v>4120</v>
      </c>
      <c r="H1478" s="263" t="s">
        <v>4120</v>
      </c>
      <c r="I1478" s="263" t="s">
        <v>4120</v>
      </c>
      <c r="J1478" s="263" t="s">
        <v>4120</v>
      </c>
      <c r="K1478" s="263" t="s">
        <v>4120</v>
      </c>
      <c r="L1478" s="263" t="s">
        <v>4120</v>
      </c>
      <c r="M1478" s="263" t="s">
        <v>4120</v>
      </c>
      <c r="N1478" s="263" t="s">
        <v>4120</v>
      </c>
      <c r="O1478" s="263" t="s">
        <v>4120</v>
      </c>
      <c r="P1478" s="263" t="s">
        <v>4120</v>
      </c>
      <c r="Q1478" s="263" t="s">
        <v>4120</v>
      </c>
      <c r="R1478" s="263" t="s">
        <v>4120</v>
      </c>
      <c r="S1478" s="263" t="s">
        <v>4120</v>
      </c>
      <c r="T1478" s="263" t="s">
        <v>4120</v>
      </c>
      <c r="U1478" s="263" t="s">
        <v>4120</v>
      </c>
      <c r="V1478" s="263" t="s">
        <v>4120</v>
      </c>
      <c r="W1478" s="263" t="s">
        <v>4120</v>
      </c>
      <c r="X1478" s="263" t="s">
        <v>4120</v>
      </c>
      <c r="Y1478" s="263" t="s">
        <v>4120</v>
      </c>
      <c r="Z1478" s="263" t="s">
        <v>4120</v>
      </c>
      <c r="AA1478" s="263" t="s">
        <v>4120</v>
      </c>
    </row>
    <row r="1479" spans="1:27" x14ac:dyDescent="0.3">
      <c r="A1479" s="263">
        <v>526185</v>
      </c>
      <c r="B1479" s="268" t="s">
        <v>918</v>
      </c>
      <c r="C1479" s="263" t="s">
        <v>4120</v>
      </c>
      <c r="D1479" s="263" t="s">
        <v>4120</v>
      </c>
      <c r="E1479" s="263" t="s">
        <v>4120</v>
      </c>
      <c r="F1479" s="263" t="s">
        <v>4120</v>
      </c>
      <c r="G1479" s="263" t="s">
        <v>4120</v>
      </c>
      <c r="H1479" s="263" t="s">
        <v>4120</v>
      </c>
      <c r="I1479" s="263" t="s">
        <v>4120</v>
      </c>
      <c r="J1479" s="263" t="s">
        <v>4120</v>
      </c>
      <c r="K1479" s="263" t="s">
        <v>4120</v>
      </c>
      <c r="L1479" s="263" t="s">
        <v>4120</v>
      </c>
      <c r="M1479" s="263" t="s">
        <v>4120</v>
      </c>
      <c r="N1479" s="263" t="s">
        <v>4120</v>
      </c>
      <c r="O1479" s="263" t="s">
        <v>4120</v>
      </c>
      <c r="P1479" s="263" t="s">
        <v>4120</v>
      </c>
      <c r="Q1479" s="263" t="s">
        <v>4120</v>
      </c>
      <c r="R1479" s="263" t="s">
        <v>4120</v>
      </c>
      <c r="S1479" s="263" t="s">
        <v>4120</v>
      </c>
      <c r="T1479" s="263" t="s">
        <v>4120</v>
      </c>
      <c r="U1479" s="263" t="s">
        <v>4120</v>
      </c>
      <c r="V1479" s="263" t="s">
        <v>4120</v>
      </c>
      <c r="W1479" s="263" t="s">
        <v>4120</v>
      </c>
      <c r="X1479" s="263" t="s">
        <v>4120</v>
      </c>
      <c r="Y1479" s="263" t="s">
        <v>4120</v>
      </c>
      <c r="Z1479" s="263" t="s">
        <v>4120</v>
      </c>
      <c r="AA1479" s="263" t="s">
        <v>4120</v>
      </c>
    </row>
    <row r="1480" spans="1:27" x14ac:dyDescent="0.3">
      <c r="A1480" s="263">
        <v>526186</v>
      </c>
      <c r="B1480" s="268" t="s">
        <v>918</v>
      </c>
      <c r="C1480" s="263" t="s">
        <v>4120</v>
      </c>
      <c r="D1480" s="263" t="s">
        <v>4120</v>
      </c>
      <c r="E1480" s="263" t="s">
        <v>4120</v>
      </c>
      <c r="F1480" s="263" t="s">
        <v>4120</v>
      </c>
      <c r="G1480" s="263" t="s">
        <v>4120</v>
      </c>
      <c r="H1480" s="263" t="s">
        <v>4120</v>
      </c>
      <c r="I1480" s="263" t="s">
        <v>4120</v>
      </c>
      <c r="J1480" s="263" t="s">
        <v>4120</v>
      </c>
      <c r="K1480" s="263" t="s">
        <v>4120</v>
      </c>
      <c r="L1480" s="263" t="s">
        <v>4120</v>
      </c>
      <c r="M1480" s="263" t="s">
        <v>4120</v>
      </c>
      <c r="N1480" s="263" t="s">
        <v>4120</v>
      </c>
      <c r="O1480" s="263" t="s">
        <v>4120</v>
      </c>
      <c r="P1480" s="263" t="s">
        <v>4120</v>
      </c>
      <c r="Q1480" s="263" t="s">
        <v>4120</v>
      </c>
      <c r="R1480" s="263" t="s">
        <v>4120</v>
      </c>
      <c r="S1480" s="263" t="s">
        <v>4120</v>
      </c>
      <c r="T1480" s="263" t="s">
        <v>4120</v>
      </c>
      <c r="U1480" s="263" t="s">
        <v>4120</v>
      </c>
      <c r="V1480" s="263" t="s">
        <v>4120</v>
      </c>
      <c r="W1480" s="263" t="s">
        <v>4120</v>
      </c>
      <c r="X1480" s="263" t="s">
        <v>4120</v>
      </c>
      <c r="Y1480" s="263" t="s">
        <v>4120</v>
      </c>
      <c r="Z1480" s="263" t="s">
        <v>4120</v>
      </c>
      <c r="AA1480" s="263" t="s">
        <v>4120</v>
      </c>
    </row>
    <row r="1481" spans="1:27" x14ac:dyDescent="0.3">
      <c r="A1481" s="263">
        <v>526187</v>
      </c>
      <c r="B1481" s="268" t="s">
        <v>918</v>
      </c>
      <c r="C1481" s="263" t="s">
        <v>4120</v>
      </c>
      <c r="D1481" s="263" t="s">
        <v>4120</v>
      </c>
      <c r="E1481" s="263" t="s">
        <v>4120</v>
      </c>
      <c r="F1481" s="263" t="s">
        <v>4120</v>
      </c>
      <c r="G1481" s="263" t="s">
        <v>4120</v>
      </c>
      <c r="H1481" s="263" t="s">
        <v>4120</v>
      </c>
      <c r="I1481" s="263" t="s">
        <v>4120</v>
      </c>
      <c r="J1481" s="263" t="s">
        <v>4120</v>
      </c>
      <c r="K1481" s="263" t="s">
        <v>4120</v>
      </c>
      <c r="L1481" s="263" t="s">
        <v>4120</v>
      </c>
      <c r="M1481" s="263" t="s">
        <v>4120</v>
      </c>
      <c r="N1481" s="263" t="s">
        <v>4120</v>
      </c>
      <c r="O1481" s="263" t="s">
        <v>4120</v>
      </c>
      <c r="P1481" s="263" t="s">
        <v>4120</v>
      </c>
      <c r="Q1481" s="263" t="s">
        <v>4120</v>
      </c>
      <c r="R1481" s="263" t="s">
        <v>4120</v>
      </c>
      <c r="S1481" s="263" t="s">
        <v>4120</v>
      </c>
      <c r="T1481" s="263" t="s">
        <v>4120</v>
      </c>
      <c r="U1481" s="263" t="s">
        <v>4120</v>
      </c>
      <c r="V1481" s="263" t="s">
        <v>4120</v>
      </c>
      <c r="W1481" s="263" t="s">
        <v>4120</v>
      </c>
      <c r="X1481" s="263" t="s">
        <v>4120</v>
      </c>
      <c r="Y1481" s="263" t="s">
        <v>4120</v>
      </c>
      <c r="Z1481" s="263" t="s">
        <v>4120</v>
      </c>
      <c r="AA1481" s="263" t="s">
        <v>4120</v>
      </c>
    </row>
    <row r="1482" spans="1:27" x14ac:dyDescent="0.3">
      <c r="A1482" s="263">
        <v>526189</v>
      </c>
      <c r="B1482" s="268" t="s">
        <v>918</v>
      </c>
      <c r="C1482" s="263" t="s">
        <v>4120</v>
      </c>
      <c r="D1482" s="263" t="s">
        <v>4120</v>
      </c>
      <c r="E1482" s="263" t="s">
        <v>4120</v>
      </c>
      <c r="F1482" s="263" t="s">
        <v>4120</v>
      </c>
      <c r="G1482" s="263" t="s">
        <v>4120</v>
      </c>
      <c r="H1482" s="263" t="s">
        <v>4120</v>
      </c>
      <c r="I1482" s="263" t="s">
        <v>4120</v>
      </c>
      <c r="J1482" s="263" t="s">
        <v>4120</v>
      </c>
      <c r="K1482" s="263" t="s">
        <v>4120</v>
      </c>
      <c r="L1482" s="263" t="s">
        <v>4120</v>
      </c>
      <c r="M1482" s="263" t="s">
        <v>4120</v>
      </c>
      <c r="N1482" s="263" t="s">
        <v>4120</v>
      </c>
      <c r="O1482" s="263" t="s">
        <v>4120</v>
      </c>
      <c r="P1482" s="263" t="s">
        <v>4120</v>
      </c>
      <c r="Q1482" s="263" t="s">
        <v>4120</v>
      </c>
      <c r="R1482" s="263" t="s">
        <v>4120</v>
      </c>
      <c r="S1482" s="263" t="s">
        <v>4120</v>
      </c>
      <c r="T1482" s="263" t="s">
        <v>4120</v>
      </c>
      <c r="U1482" s="263" t="s">
        <v>4120</v>
      </c>
      <c r="V1482" s="263" t="s">
        <v>4120</v>
      </c>
      <c r="W1482" s="263" t="s">
        <v>4120</v>
      </c>
      <c r="X1482" s="263" t="s">
        <v>4120</v>
      </c>
      <c r="Y1482" s="263" t="s">
        <v>4120</v>
      </c>
      <c r="Z1482" s="263" t="s">
        <v>4120</v>
      </c>
      <c r="AA1482" s="263" t="s">
        <v>4120</v>
      </c>
    </row>
    <row r="1483" spans="1:27" x14ac:dyDescent="0.3">
      <c r="A1483" s="263">
        <v>526190</v>
      </c>
      <c r="B1483" s="268" t="s">
        <v>918</v>
      </c>
      <c r="C1483" s="263" t="s">
        <v>4120</v>
      </c>
      <c r="D1483" s="263" t="s">
        <v>4120</v>
      </c>
      <c r="E1483" s="263" t="s">
        <v>4120</v>
      </c>
      <c r="F1483" s="263" t="s">
        <v>4120</v>
      </c>
      <c r="G1483" s="263" t="s">
        <v>4120</v>
      </c>
      <c r="H1483" s="263" t="s">
        <v>4120</v>
      </c>
      <c r="I1483" s="263" t="s">
        <v>4120</v>
      </c>
      <c r="J1483" s="263" t="s">
        <v>4120</v>
      </c>
      <c r="K1483" s="263" t="s">
        <v>4120</v>
      </c>
      <c r="L1483" s="263" t="s">
        <v>4120</v>
      </c>
      <c r="M1483" s="263" t="s">
        <v>4120</v>
      </c>
      <c r="N1483" s="263" t="s">
        <v>4120</v>
      </c>
      <c r="O1483" s="263" t="s">
        <v>4120</v>
      </c>
      <c r="P1483" s="263" t="s">
        <v>4120</v>
      </c>
      <c r="Q1483" s="263" t="s">
        <v>4120</v>
      </c>
      <c r="R1483" s="263" t="s">
        <v>4120</v>
      </c>
      <c r="S1483" s="263" t="s">
        <v>4120</v>
      </c>
      <c r="T1483" s="263" t="s">
        <v>4120</v>
      </c>
      <c r="U1483" s="263" t="s">
        <v>4120</v>
      </c>
      <c r="V1483" s="263" t="s">
        <v>4120</v>
      </c>
      <c r="W1483" s="263" t="s">
        <v>4120</v>
      </c>
      <c r="X1483" s="263" t="s">
        <v>4120</v>
      </c>
      <c r="Y1483" s="263" t="s">
        <v>4120</v>
      </c>
      <c r="Z1483" s="263" t="s">
        <v>4120</v>
      </c>
      <c r="AA1483" s="263" t="s">
        <v>4120</v>
      </c>
    </row>
    <row r="1484" spans="1:27" x14ac:dyDescent="0.3">
      <c r="A1484" s="263">
        <v>526192</v>
      </c>
      <c r="B1484" s="268" t="s">
        <v>918</v>
      </c>
      <c r="C1484" s="263" t="s">
        <v>4120</v>
      </c>
      <c r="D1484" s="263" t="s">
        <v>4120</v>
      </c>
      <c r="E1484" s="263" t="s">
        <v>4120</v>
      </c>
      <c r="F1484" s="263" t="s">
        <v>4120</v>
      </c>
      <c r="G1484" s="263" t="s">
        <v>4120</v>
      </c>
      <c r="H1484" s="263" t="s">
        <v>4120</v>
      </c>
      <c r="I1484" s="263" t="s">
        <v>4120</v>
      </c>
      <c r="J1484" s="263" t="s">
        <v>4120</v>
      </c>
      <c r="K1484" s="263" t="s">
        <v>4120</v>
      </c>
      <c r="L1484" s="263" t="s">
        <v>4120</v>
      </c>
      <c r="M1484" s="263" t="s">
        <v>4120</v>
      </c>
      <c r="N1484" s="263" t="s">
        <v>4120</v>
      </c>
      <c r="O1484" s="263" t="s">
        <v>4120</v>
      </c>
      <c r="P1484" s="263" t="s">
        <v>4120</v>
      </c>
      <c r="Q1484" s="263" t="s">
        <v>4120</v>
      </c>
      <c r="R1484" s="263" t="s">
        <v>4120</v>
      </c>
      <c r="S1484" s="263" t="s">
        <v>4120</v>
      </c>
      <c r="T1484" s="263" t="s">
        <v>4120</v>
      </c>
      <c r="U1484" s="263" t="s">
        <v>4120</v>
      </c>
      <c r="V1484" s="263" t="s">
        <v>4120</v>
      </c>
      <c r="W1484" s="263" t="s">
        <v>4120</v>
      </c>
      <c r="X1484" s="263" t="s">
        <v>4120</v>
      </c>
      <c r="Y1484" s="263" t="s">
        <v>4120</v>
      </c>
      <c r="Z1484" s="263" t="s">
        <v>4120</v>
      </c>
      <c r="AA1484" s="263" t="s">
        <v>4120</v>
      </c>
    </row>
    <row r="1485" spans="1:27" x14ac:dyDescent="0.3">
      <c r="A1485" s="263">
        <v>526196</v>
      </c>
      <c r="B1485" s="268" t="s">
        <v>918</v>
      </c>
      <c r="C1485" s="263" t="s">
        <v>4120</v>
      </c>
      <c r="D1485" s="263" t="s">
        <v>4120</v>
      </c>
      <c r="E1485" s="263" t="s">
        <v>4120</v>
      </c>
      <c r="F1485" s="263" t="s">
        <v>4120</v>
      </c>
      <c r="G1485" s="263" t="s">
        <v>4120</v>
      </c>
      <c r="H1485" s="263" t="s">
        <v>4120</v>
      </c>
      <c r="I1485" s="263" t="s">
        <v>4120</v>
      </c>
      <c r="J1485" s="263" t="s">
        <v>4120</v>
      </c>
      <c r="K1485" s="263" t="s">
        <v>4120</v>
      </c>
      <c r="L1485" s="263" t="s">
        <v>4120</v>
      </c>
      <c r="M1485" s="263" t="s">
        <v>4120</v>
      </c>
      <c r="N1485" s="263" t="s">
        <v>4120</v>
      </c>
      <c r="O1485" s="263" t="s">
        <v>4120</v>
      </c>
      <c r="P1485" s="263" t="s">
        <v>4120</v>
      </c>
      <c r="Q1485" s="263" t="s">
        <v>4120</v>
      </c>
      <c r="R1485" s="263" t="s">
        <v>4120</v>
      </c>
      <c r="S1485" s="263" t="s">
        <v>4120</v>
      </c>
      <c r="T1485" s="263" t="s">
        <v>4120</v>
      </c>
      <c r="U1485" s="263" t="s">
        <v>4120</v>
      </c>
      <c r="V1485" s="263" t="s">
        <v>4120</v>
      </c>
      <c r="W1485" s="263" t="s">
        <v>4120</v>
      </c>
      <c r="X1485" s="263" t="s">
        <v>4120</v>
      </c>
      <c r="Y1485" s="263" t="s">
        <v>4120</v>
      </c>
      <c r="Z1485" s="263" t="s">
        <v>4120</v>
      </c>
      <c r="AA1485" s="263" t="s">
        <v>4120</v>
      </c>
    </row>
    <row r="1486" spans="1:27" x14ac:dyDescent="0.3">
      <c r="A1486" s="263">
        <v>526198</v>
      </c>
      <c r="B1486" s="268" t="s">
        <v>918</v>
      </c>
      <c r="C1486" s="263" t="s">
        <v>4120</v>
      </c>
      <c r="D1486" s="263" t="s">
        <v>4120</v>
      </c>
      <c r="E1486" s="263" t="s">
        <v>4120</v>
      </c>
      <c r="F1486" s="263" t="s">
        <v>4120</v>
      </c>
      <c r="G1486" s="263" t="s">
        <v>4120</v>
      </c>
      <c r="H1486" s="263" t="s">
        <v>4120</v>
      </c>
      <c r="I1486" s="263" t="s">
        <v>4120</v>
      </c>
      <c r="J1486" s="263" t="s">
        <v>4120</v>
      </c>
      <c r="K1486" s="263" t="s">
        <v>4120</v>
      </c>
      <c r="L1486" s="263" t="s">
        <v>4120</v>
      </c>
      <c r="M1486" s="263" t="s">
        <v>4120</v>
      </c>
      <c r="N1486" s="263" t="s">
        <v>4120</v>
      </c>
      <c r="O1486" s="263" t="s">
        <v>4120</v>
      </c>
      <c r="P1486" s="263" t="s">
        <v>4120</v>
      </c>
      <c r="Q1486" s="263" t="s">
        <v>4120</v>
      </c>
      <c r="R1486" s="263" t="s">
        <v>4120</v>
      </c>
      <c r="S1486" s="263" t="s">
        <v>4120</v>
      </c>
      <c r="T1486" s="263" t="s">
        <v>4120</v>
      </c>
      <c r="U1486" s="263" t="s">
        <v>4120</v>
      </c>
      <c r="V1486" s="263" t="s">
        <v>4120</v>
      </c>
      <c r="W1486" s="263" t="s">
        <v>4120</v>
      </c>
      <c r="X1486" s="263" t="s">
        <v>4120</v>
      </c>
      <c r="Y1486" s="263" t="s">
        <v>4120</v>
      </c>
      <c r="Z1486" s="263" t="s">
        <v>4120</v>
      </c>
      <c r="AA1486" s="263" t="s">
        <v>4120</v>
      </c>
    </row>
    <row r="1487" spans="1:27" x14ac:dyDescent="0.3">
      <c r="A1487" s="263">
        <v>526199</v>
      </c>
      <c r="B1487" s="268" t="s">
        <v>918</v>
      </c>
      <c r="C1487" s="263" t="s">
        <v>4120</v>
      </c>
      <c r="D1487" s="263" t="s">
        <v>4120</v>
      </c>
      <c r="E1487" s="263" t="s">
        <v>4120</v>
      </c>
      <c r="F1487" s="263" t="s">
        <v>4120</v>
      </c>
      <c r="G1487" s="263" t="s">
        <v>4120</v>
      </c>
      <c r="H1487" s="263" t="s">
        <v>4120</v>
      </c>
      <c r="I1487" s="263" t="s">
        <v>4120</v>
      </c>
      <c r="J1487" s="263" t="s">
        <v>4120</v>
      </c>
      <c r="K1487" s="263" t="s">
        <v>4120</v>
      </c>
      <c r="L1487" s="263" t="s">
        <v>4120</v>
      </c>
      <c r="M1487" s="263" t="s">
        <v>4120</v>
      </c>
      <c r="N1487" s="263" t="s">
        <v>4120</v>
      </c>
      <c r="O1487" s="263" t="s">
        <v>4120</v>
      </c>
      <c r="P1487" s="263" t="s">
        <v>4120</v>
      </c>
      <c r="Q1487" s="263" t="s">
        <v>4120</v>
      </c>
      <c r="R1487" s="263" t="s">
        <v>4120</v>
      </c>
      <c r="S1487" s="263" t="s">
        <v>4120</v>
      </c>
      <c r="T1487" s="263" t="s">
        <v>4120</v>
      </c>
      <c r="U1487" s="263" t="s">
        <v>4120</v>
      </c>
      <c r="V1487" s="263" t="s">
        <v>4120</v>
      </c>
      <c r="W1487" s="263" t="s">
        <v>4120</v>
      </c>
      <c r="X1487" s="263" t="s">
        <v>4120</v>
      </c>
      <c r="Y1487" s="263" t="s">
        <v>4120</v>
      </c>
      <c r="Z1487" s="263" t="s">
        <v>4120</v>
      </c>
      <c r="AA1487" s="263" t="s">
        <v>4120</v>
      </c>
    </row>
    <row r="1488" spans="1:27" x14ac:dyDescent="0.3">
      <c r="A1488" s="263">
        <v>526202</v>
      </c>
      <c r="B1488" s="268" t="s">
        <v>918</v>
      </c>
      <c r="C1488" s="263" t="s">
        <v>4120</v>
      </c>
      <c r="D1488" s="263" t="s">
        <v>4120</v>
      </c>
      <c r="E1488" s="263" t="s">
        <v>4120</v>
      </c>
      <c r="F1488" s="263" t="s">
        <v>4120</v>
      </c>
      <c r="G1488" s="263" t="s">
        <v>4120</v>
      </c>
      <c r="H1488" s="263" t="s">
        <v>4120</v>
      </c>
      <c r="I1488" s="263" t="s">
        <v>4120</v>
      </c>
      <c r="J1488" s="263" t="s">
        <v>4120</v>
      </c>
      <c r="K1488" s="263" t="s">
        <v>4120</v>
      </c>
      <c r="L1488" s="263" t="s">
        <v>4120</v>
      </c>
      <c r="M1488" s="263" t="s">
        <v>4120</v>
      </c>
      <c r="N1488" s="263" t="s">
        <v>4120</v>
      </c>
      <c r="O1488" s="263" t="s">
        <v>4120</v>
      </c>
      <c r="P1488" s="263" t="s">
        <v>4120</v>
      </c>
      <c r="Q1488" s="263" t="s">
        <v>4120</v>
      </c>
      <c r="R1488" s="263" t="s">
        <v>4120</v>
      </c>
      <c r="S1488" s="263" t="s">
        <v>4120</v>
      </c>
      <c r="T1488" s="263" t="s">
        <v>4120</v>
      </c>
      <c r="U1488" s="263" t="s">
        <v>4120</v>
      </c>
      <c r="V1488" s="263" t="s">
        <v>4120</v>
      </c>
      <c r="W1488" s="263" t="s">
        <v>4120</v>
      </c>
      <c r="X1488" s="263" t="s">
        <v>4120</v>
      </c>
      <c r="Y1488" s="263" t="s">
        <v>4120</v>
      </c>
      <c r="Z1488" s="263" t="s">
        <v>4120</v>
      </c>
      <c r="AA1488" s="263" t="s">
        <v>4120</v>
      </c>
    </row>
    <row r="1489" spans="1:27" x14ac:dyDescent="0.3">
      <c r="A1489" s="263">
        <v>526203</v>
      </c>
      <c r="B1489" s="268" t="s">
        <v>918</v>
      </c>
      <c r="C1489" s="263" t="s">
        <v>4120</v>
      </c>
      <c r="D1489" s="263" t="s">
        <v>4120</v>
      </c>
      <c r="E1489" s="263" t="s">
        <v>4120</v>
      </c>
      <c r="F1489" s="263" t="s">
        <v>4120</v>
      </c>
      <c r="G1489" s="263" t="s">
        <v>4120</v>
      </c>
      <c r="H1489" s="263" t="s">
        <v>4120</v>
      </c>
      <c r="I1489" s="263" t="s">
        <v>4120</v>
      </c>
      <c r="J1489" s="263" t="s">
        <v>4120</v>
      </c>
      <c r="K1489" s="263" t="s">
        <v>4120</v>
      </c>
      <c r="L1489" s="263" t="s">
        <v>4120</v>
      </c>
      <c r="M1489" s="263" t="s">
        <v>4120</v>
      </c>
      <c r="N1489" s="263" t="s">
        <v>4120</v>
      </c>
      <c r="O1489" s="263" t="s">
        <v>4120</v>
      </c>
      <c r="P1489" s="263" t="s">
        <v>4120</v>
      </c>
      <c r="Q1489" s="263" t="s">
        <v>4120</v>
      </c>
      <c r="R1489" s="263" t="s">
        <v>4120</v>
      </c>
      <c r="S1489" s="263" t="s">
        <v>4120</v>
      </c>
      <c r="T1489" s="263" t="s">
        <v>4120</v>
      </c>
      <c r="U1489" s="263" t="s">
        <v>4120</v>
      </c>
      <c r="V1489" s="263" t="s">
        <v>4120</v>
      </c>
      <c r="W1489" s="263" t="s">
        <v>4120</v>
      </c>
      <c r="X1489" s="263" t="s">
        <v>4120</v>
      </c>
      <c r="Y1489" s="263" t="s">
        <v>4120</v>
      </c>
      <c r="Z1489" s="263" t="s">
        <v>4120</v>
      </c>
      <c r="AA1489" s="263" t="s">
        <v>4120</v>
      </c>
    </row>
    <row r="1490" spans="1:27" x14ac:dyDescent="0.3">
      <c r="A1490" s="263">
        <v>526204</v>
      </c>
      <c r="B1490" s="268" t="s">
        <v>918</v>
      </c>
      <c r="C1490" s="263" t="s">
        <v>4120</v>
      </c>
      <c r="D1490" s="263" t="s">
        <v>4120</v>
      </c>
      <c r="E1490" s="263" t="s">
        <v>4120</v>
      </c>
      <c r="F1490" s="263" t="s">
        <v>4120</v>
      </c>
      <c r="G1490" s="263" t="s">
        <v>4120</v>
      </c>
      <c r="H1490" s="263" t="s">
        <v>4120</v>
      </c>
      <c r="I1490" s="263" t="s">
        <v>4120</v>
      </c>
      <c r="J1490" s="263" t="s">
        <v>4120</v>
      </c>
      <c r="K1490" s="263" t="s">
        <v>4120</v>
      </c>
      <c r="L1490" s="263" t="s">
        <v>4120</v>
      </c>
      <c r="M1490" s="263" t="s">
        <v>4120</v>
      </c>
      <c r="N1490" s="263" t="s">
        <v>4120</v>
      </c>
      <c r="O1490" s="263" t="s">
        <v>4120</v>
      </c>
      <c r="P1490" s="263" t="s">
        <v>4120</v>
      </c>
      <c r="Q1490" s="263" t="s">
        <v>4120</v>
      </c>
      <c r="R1490" s="263" t="s">
        <v>4120</v>
      </c>
      <c r="S1490" s="263" t="s">
        <v>4120</v>
      </c>
      <c r="T1490" s="263" t="s">
        <v>4120</v>
      </c>
      <c r="U1490" s="263" t="s">
        <v>4120</v>
      </c>
      <c r="V1490" s="263" t="s">
        <v>4120</v>
      </c>
      <c r="W1490" s="263" t="s">
        <v>4120</v>
      </c>
      <c r="X1490" s="263" t="s">
        <v>4120</v>
      </c>
      <c r="Y1490" s="263" t="s">
        <v>4120</v>
      </c>
      <c r="Z1490" s="263" t="s">
        <v>4120</v>
      </c>
      <c r="AA1490" s="263" t="s">
        <v>4120</v>
      </c>
    </row>
    <row r="1491" spans="1:27" x14ac:dyDescent="0.3">
      <c r="A1491" s="263">
        <v>526205</v>
      </c>
      <c r="B1491" s="268" t="s">
        <v>918</v>
      </c>
      <c r="C1491" s="263" t="s">
        <v>4120</v>
      </c>
      <c r="D1491" s="263" t="s">
        <v>4120</v>
      </c>
      <c r="E1491" s="263" t="s">
        <v>4120</v>
      </c>
      <c r="F1491" s="263" t="s">
        <v>4120</v>
      </c>
      <c r="G1491" s="263" t="s">
        <v>4120</v>
      </c>
      <c r="H1491" s="263" t="s">
        <v>4120</v>
      </c>
      <c r="I1491" s="263" t="s">
        <v>4120</v>
      </c>
      <c r="J1491" s="263" t="s">
        <v>4120</v>
      </c>
      <c r="K1491" s="263" t="s">
        <v>4120</v>
      </c>
      <c r="L1491" s="263" t="s">
        <v>4120</v>
      </c>
      <c r="M1491" s="263" t="s">
        <v>4120</v>
      </c>
      <c r="N1491" s="263" t="s">
        <v>4120</v>
      </c>
      <c r="O1491" s="263" t="s">
        <v>4120</v>
      </c>
      <c r="P1491" s="263" t="s">
        <v>4120</v>
      </c>
      <c r="Q1491" s="263" t="s">
        <v>4120</v>
      </c>
      <c r="R1491" s="263" t="s">
        <v>4120</v>
      </c>
      <c r="S1491" s="263" t="s">
        <v>4120</v>
      </c>
      <c r="T1491" s="263" t="s">
        <v>4120</v>
      </c>
      <c r="U1491" s="263" t="s">
        <v>4120</v>
      </c>
      <c r="V1491" s="263" t="s">
        <v>4120</v>
      </c>
      <c r="W1491" s="263" t="s">
        <v>4120</v>
      </c>
      <c r="X1491" s="263" t="s">
        <v>4120</v>
      </c>
      <c r="Y1491" s="263" t="s">
        <v>4120</v>
      </c>
      <c r="Z1491" s="263" t="s">
        <v>4120</v>
      </c>
      <c r="AA1491" s="263" t="s">
        <v>4120</v>
      </c>
    </row>
    <row r="1492" spans="1:27" x14ac:dyDescent="0.3">
      <c r="A1492" s="263">
        <v>526209</v>
      </c>
      <c r="B1492" s="268" t="s">
        <v>918</v>
      </c>
      <c r="C1492" s="263" t="s">
        <v>4120</v>
      </c>
      <c r="D1492" s="263" t="s">
        <v>4120</v>
      </c>
      <c r="E1492" s="263" t="s">
        <v>4120</v>
      </c>
      <c r="F1492" s="263" t="s">
        <v>4120</v>
      </c>
      <c r="G1492" s="263" t="s">
        <v>4120</v>
      </c>
      <c r="H1492" s="263" t="s">
        <v>4120</v>
      </c>
      <c r="I1492" s="263" t="s">
        <v>4120</v>
      </c>
      <c r="J1492" s="263" t="s">
        <v>4120</v>
      </c>
      <c r="K1492" s="263" t="s">
        <v>4120</v>
      </c>
      <c r="L1492" s="263" t="s">
        <v>4120</v>
      </c>
      <c r="M1492" s="263" t="s">
        <v>4120</v>
      </c>
      <c r="N1492" s="263" t="s">
        <v>4120</v>
      </c>
      <c r="O1492" s="263" t="s">
        <v>4120</v>
      </c>
      <c r="P1492" s="263" t="s">
        <v>4120</v>
      </c>
      <c r="Q1492" s="263" t="s">
        <v>4120</v>
      </c>
      <c r="R1492" s="263" t="s">
        <v>4120</v>
      </c>
      <c r="S1492" s="263" t="s">
        <v>4120</v>
      </c>
      <c r="T1492" s="263" t="s">
        <v>4120</v>
      </c>
      <c r="U1492" s="263" t="s">
        <v>4120</v>
      </c>
      <c r="V1492" s="263" t="s">
        <v>4120</v>
      </c>
      <c r="W1492" s="263" t="s">
        <v>4120</v>
      </c>
      <c r="X1492" s="263" t="s">
        <v>4120</v>
      </c>
      <c r="Y1492" s="263" t="s">
        <v>4120</v>
      </c>
      <c r="Z1492" s="263" t="s">
        <v>4120</v>
      </c>
      <c r="AA1492" s="263" t="s">
        <v>4120</v>
      </c>
    </row>
    <row r="1493" spans="1:27" x14ac:dyDescent="0.3">
      <c r="A1493" s="263">
        <v>526211</v>
      </c>
      <c r="B1493" s="268" t="s">
        <v>918</v>
      </c>
      <c r="C1493" s="263" t="s">
        <v>4120</v>
      </c>
      <c r="D1493" s="263" t="s">
        <v>4120</v>
      </c>
      <c r="E1493" s="263" t="s">
        <v>4120</v>
      </c>
      <c r="F1493" s="263" t="s">
        <v>4120</v>
      </c>
      <c r="G1493" s="263" t="s">
        <v>4120</v>
      </c>
      <c r="H1493" s="263" t="s">
        <v>4120</v>
      </c>
      <c r="I1493" s="263" t="s">
        <v>4120</v>
      </c>
      <c r="J1493" s="263" t="s">
        <v>4120</v>
      </c>
      <c r="K1493" s="263" t="s">
        <v>4120</v>
      </c>
      <c r="L1493" s="263" t="s">
        <v>4120</v>
      </c>
      <c r="M1493" s="263" t="s">
        <v>4120</v>
      </c>
      <c r="N1493" s="263" t="s">
        <v>4120</v>
      </c>
      <c r="O1493" s="263" t="s">
        <v>4120</v>
      </c>
      <c r="P1493" s="263" t="s">
        <v>4120</v>
      </c>
      <c r="Q1493" s="263" t="s">
        <v>4120</v>
      </c>
      <c r="R1493" s="263" t="s">
        <v>4120</v>
      </c>
      <c r="S1493" s="263" t="s">
        <v>4120</v>
      </c>
      <c r="T1493" s="263" t="s">
        <v>4120</v>
      </c>
      <c r="U1493" s="263" t="s">
        <v>4120</v>
      </c>
      <c r="V1493" s="263" t="s">
        <v>4120</v>
      </c>
      <c r="W1493" s="263" t="s">
        <v>4120</v>
      </c>
      <c r="X1493" s="263" t="s">
        <v>4120</v>
      </c>
      <c r="Y1493" s="263" t="s">
        <v>4120</v>
      </c>
      <c r="Z1493" s="263" t="s">
        <v>4120</v>
      </c>
      <c r="AA1493" s="263" t="s">
        <v>4120</v>
      </c>
    </row>
    <row r="1494" spans="1:27" x14ac:dyDescent="0.3">
      <c r="A1494" s="263">
        <v>526213</v>
      </c>
      <c r="B1494" s="268" t="s">
        <v>918</v>
      </c>
      <c r="C1494" s="263" t="s">
        <v>4120</v>
      </c>
      <c r="D1494" s="263" t="s">
        <v>4120</v>
      </c>
      <c r="E1494" s="263" t="s">
        <v>4120</v>
      </c>
      <c r="F1494" s="263" t="s">
        <v>4120</v>
      </c>
      <c r="G1494" s="263" t="s">
        <v>4120</v>
      </c>
      <c r="H1494" s="263" t="s">
        <v>4120</v>
      </c>
      <c r="I1494" s="263" t="s">
        <v>4120</v>
      </c>
      <c r="J1494" s="263" t="s">
        <v>4120</v>
      </c>
      <c r="K1494" s="263" t="s">
        <v>4120</v>
      </c>
      <c r="L1494" s="263" t="s">
        <v>4120</v>
      </c>
      <c r="M1494" s="263" t="s">
        <v>4120</v>
      </c>
      <c r="N1494" s="263" t="s">
        <v>4120</v>
      </c>
      <c r="O1494" s="263" t="s">
        <v>4120</v>
      </c>
      <c r="P1494" s="263" t="s">
        <v>4120</v>
      </c>
      <c r="Q1494" s="263" t="s">
        <v>4120</v>
      </c>
      <c r="R1494" s="263" t="s">
        <v>4120</v>
      </c>
      <c r="S1494" s="263" t="s">
        <v>4120</v>
      </c>
      <c r="T1494" s="263" t="s">
        <v>4120</v>
      </c>
      <c r="U1494" s="263" t="s">
        <v>4120</v>
      </c>
      <c r="V1494" s="263" t="s">
        <v>4120</v>
      </c>
      <c r="W1494" s="263" t="s">
        <v>4120</v>
      </c>
      <c r="X1494" s="263" t="s">
        <v>4120</v>
      </c>
      <c r="Y1494" s="263" t="s">
        <v>4120</v>
      </c>
      <c r="Z1494" s="263" t="s">
        <v>4120</v>
      </c>
      <c r="AA1494" s="263" t="s">
        <v>4120</v>
      </c>
    </row>
    <row r="1495" spans="1:27" x14ac:dyDescent="0.3">
      <c r="A1495" s="263">
        <v>526214</v>
      </c>
      <c r="B1495" s="268" t="s">
        <v>918</v>
      </c>
      <c r="C1495" s="263" t="s">
        <v>4120</v>
      </c>
      <c r="D1495" s="263" t="s">
        <v>4120</v>
      </c>
      <c r="E1495" s="263" t="s">
        <v>4120</v>
      </c>
      <c r="F1495" s="263" t="s">
        <v>4120</v>
      </c>
      <c r="G1495" s="263" t="s">
        <v>4120</v>
      </c>
      <c r="H1495" s="263" t="s">
        <v>4120</v>
      </c>
      <c r="I1495" s="263" t="s">
        <v>4120</v>
      </c>
      <c r="J1495" s="263" t="s">
        <v>4120</v>
      </c>
      <c r="K1495" s="263" t="s">
        <v>4120</v>
      </c>
      <c r="L1495" s="263" t="s">
        <v>4120</v>
      </c>
      <c r="M1495" s="263" t="s">
        <v>4120</v>
      </c>
      <c r="N1495" s="263" t="s">
        <v>4120</v>
      </c>
      <c r="O1495" s="263" t="s">
        <v>4120</v>
      </c>
      <c r="P1495" s="263" t="s">
        <v>4120</v>
      </c>
      <c r="Q1495" s="263" t="s">
        <v>4120</v>
      </c>
      <c r="R1495" s="263" t="s">
        <v>4120</v>
      </c>
      <c r="S1495" s="263" t="s">
        <v>4120</v>
      </c>
      <c r="T1495" s="263" t="s">
        <v>4120</v>
      </c>
      <c r="U1495" s="263" t="s">
        <v>4120</v>
      </c>
      <c r="V1495" s="263" t="s">
        <v>4120</v>
      </c>
      <c r="W1495" s="263" t="s">
        <v>4120</v>
      </c>
      <c r="X1495" s="263" t="s">
        <v>4120</v>
      </c>
      <c r="Y1495" s="263" t="s">
        <v>4120</v>
      </c>
      <c r="Z1495" s="263" t="s">
        <v>4120</v>
      </c>
      <c r="AA1495" s="263" t="s">
        <v>4120</v>
      </c>
    </row>
    <row r="1496" spans="1:27" x14ac:dyDescent="0.3">
      <c r="A1496" s="263">
        <v>526217</v>
      </c>
      <c r="B1496" s="268" t="s">
        <v>918</v>
      </c>
      <c r="C1496" s="263" t="s">
        <v>4120</v>
      </c>
      <c r="D1496" s="263" t="s">
        <v>4120</v>
      </c>
      <c r="E1496" s="263" t="s">
        <v>4120</v>
      </c>
      <c r="F1496" s="263" t="s">
        <v>4120</v>
      </c>
      <c r="G1496" s="263" t="s">
        <v>4120</v>
      </c>
      <c r="H1496" s="263" t="s">
        <v>4120</v>
      </c>
      <c r="I1496" s="263" t="s">
        <v>4120</v>
      </c>
      <c r="J1496" s="263" t="s">
        <v>4120</v>
      </c>
      <c r="K1496" s="263" t="s">
        <v>4120</v>
      </c>
      <c r="L1496" s="263" t="s">
        <v>4120</v>
      </c>
      <c r="M1496" s="263" t="s">
        <v>4120</v>
      </c>
      <c r="N1496" s="263" t="s">
        <v>4120</v>
      </c>
      <c r="O1496" s="263" t="s">
        <v>4120</v>
      </c>
      <c r="P1496" s="263" t="s">
        <v>4120</v>
      </c>
      <c r="Q1496" s="263" t="s">
        <v>4120</v>
      </c>
      <c r="R1496" s="263" t="s">
        <v>4120</v>
      </c>
      <c r="S1496" s="263" t="s">
        <v>4120</v>
      </c>
      <c r="T1496" s="263" t="s">
        <v>4120</v>
      </c>
      <c r="U1496" s="263" t="s">
        <v>4120</v>
      </c>
      <c r="V1496" s="263" t="s">
        <v>4120</v>
      </c>
      <c r="W1496" s="263" t="s">
        <v>4120</v>
      </c>
      <c r="X1496" s="263" t="s">
        <v>4120</v>
      </c>
      <c r="Y1496" s="263" t="s">
        <v>4120</v>
      </c>
      <c r="Z1496" s="263" t="s">
        <v>4120</v>
      </c>
      <c r="AA1496" s="263" t="s">
        <v>4120</v>
      </c>
    </row>
    <row r="1497" spans="1:27" x14ac:dyDescent="0.3">
      <c r="A1497" s="263">
        <v>526220</v>
      </c>
      <c r="B1497" s="268" t="s">
        <v>918</v>
      </c>
      <c r="C1497" s="263" t="s">
        <v>4120</v>
      </c>
      <c r="D1497" s="263" t="s">
        <v>4120</v>
      </c>
      <c r="E1497" s="263" t="s">
        <v>4120</v>
      </c>
      <c r="F1497" s="263" t="s">
        <v>4120</v>
      </c>
      <c r="G1497" s="263" t="s">
        <v>4120</v>
      </c>
      <c r="H1497" s="263" t="s">
        <v>4120</v>
      </c>
      <c r="I1497" s="263" t="s">
        <v>4120</v>
      </c>
      <c r="J1497" s="263" t="s">
        <v>4120</v>
      </c>
      <c r="K1497" s="263" t="s">
        <v>4120</v>
      </c>
      <c r="L1497" s="263" t="s">
        <v>4120</v>
      </c>
      <c r="M1497" s="263" t="s">
        <v>4120</v>
      </c>
      <c r="N1497" s="263" t="s">
        <v>4120</v>
      </c>
      <c r="O1497" s="263" t="s">
        <v>4120</v>
      </c>
      <c r="P1497" s="263" t="s">
        <v>4120</v>
      </c>
      <c r="Q1497" s="263" t="s">
        <v>4120</v>
      </c>
      <c r="R1497" s="263" t="s">
        <v>4120</v>
      </c>
      <c r="S1497" s="263" t="s">
        <v>4120</v>
      </c>
      <c r="T1497" s="263" t="s">
        <v>4120</v>
      </c>
      <c r="U1497" s="263" t="s">
        <v>4120</v>
      </c>
      <c r="V1497" s="263" t="s">
        <v>4120</v>
      </c>
      <c r="W1497" s="263" t="s">
        <v>4120</v>
      </c>
      <c r="X1497" s="263" t="s">
        <v>4120</v>
      </c>
      <c r="Y1497" s="263" t="s">
        <v>4120</v>
      </c>
      <c r="Z1497" s="263" t="s">
        <v>4120</v>
      </c>
      <c r="AA1497" s="263" t="s">
        <v>4120</v>
      </c>
    </row>
    <row r="1498" spans="1:27" x14ac:dyDescent="0.3">
      <c r="A1498" s="263">
        <v>526222</v>
      </c>
      <c r="B1498" s="268" t="s">
        <v>918</v>
      </c>
      <c r="C1498" s="263" t="s">
        <v>4120</v>
      </c>
      <c r="D1498" s="263" t="s">
        <v>4120</v>
      </c>
      <c r="E1498" s="263" t="s">
        <v>4120</v>
      </c>
      <c r="F1498" s="263" t="s">
        <v>4120</v>
      </c>
      <c r="G1498" s="263" t="s">
        <v>4120</v>
      </c>
      <c r="H1498" s="263" t="s">
        <v>4120</v>
      </c>
      <c r="I1498" s="263" t="s">
        <v>4120</v>
      </c>
      <c r="J1498" s="263" t="s">
        <v>4120</v>
      </c>
      <c r="K1498" s="263" t="s">
        <v>4120</v>
      </c>
      <c r="L1498" s="263" t="s">
        <v>4120</v>
      </c>
      <c r="M1498" s="263" t="s">
        <v>4120</v>
      </c>
      <c r="N1498" s="263" t="s">
        <v>4120</v>
      </c>
      <c r="O1498" s="263" t="s">
        <v>4120</v>
      </c>
      <c r="P1498" s="263" t="s">
        <v>4120</v>
      </c>
      <c r="Q1498" s="263" t="s">
        <v>4120</v>
      </c>
      <c r="R1498" s="263" t="s">
        <v>4120</v>
      </c>
      <c r="S1498" s="263" t="s">
        <v>4120</v>
      </c>
      <c r="T1498" s="263" t="s">
        <v>4120</v>
      </c>
      <c r="U1498" s="263" t="s">
        <v>4120</v>
      </c>
      <c r="V1498" s="263" t="s">
        <v>4120</v>
      </c>
      <c r="W1498" s="263" t="s">
        <v>4120</v>
      </c>
      <c r="X1498" s="263" t="s">
        <v>4120</v>
      </c>
      <c r="Y1498" s="263" t="s">
        <v>4120</v>
      </c>
      <c r="Z1498" s="263" t="s">
        <v>4120</v>
      </c>
      <c r="AA1498" s="263" t="s">
        <v>4120</v>
      </c>
    </row>
    <row r="1499" spans="1:27" x14ac:dyDescent="0.3">
      <c r="A1499" s="263">
        <v>526227</v>
      </c>
      <c r="B1499" s="268" t="s">
        <v>918</v>
      </c>
      <c r="C1499" s="263" t="s">
        <v>4120</v>
      </c>
      <c r="D1499" s="263" t="s">
        <v>4120</v>
      </c>
      <c r="E1499" s="263" t="s">
        <v>4120</v>
      </c>
      <c r="F1499" s="263" t="s">
        <v>4120</v>
      </c>
      <c r="G1499" s="263" t="s">
        <v>4120</v>
      </c>
      <c r="H1499" s="263" t="s">
        <v>4120</v>
      </c>
      <c r="I1499" s="263" t="s">
        <v>4120</v>
      </c>
      <c r="J1499" s="263" t="s">
        <v>4120</v>
      </c>
      <c r="K1499" s="263" t="s">
        <v>4120</v>
      </c>
      <c r="L1499" s="263" t="s">
        <v>4120</v>
      </c>
      <c r="M1499" s="263" t="s">
        <v>4120</v>
      </c>
      <c r="N1499" s="263" t="s">
        <v>4120</v>
      </c>
      <c r="O1499" s="263" t="s">
        <v>4120</v>
      </c>
      <c r="P1499" s="263" t="s">
        <v>4120</v>
      </c>
      <c r="Q1499" s="263" t="s">
        <v>4120</v>
      </c>
      <c r="R1499" s="263" t="s">
        <v>4120</v>
      </c>
      <c r="S1499" s="263" t="s">
        <v>4120</v>
      </c>
      <c r="T1499" s="263" t="s">
        <v>4120</v>
      </c>
      <c r="U1499" s="263" t="s">
        <v>4120</v>
      </c>
      <c r="V1499" s="263" t="s">
        <v>4120</v>
      </c>
      <c r="W1499" s="263" t="s">
        <v>4120</v>
      </c>
      <c r="X1499" s="263" t="s">
        <v>4120</v>
      </c>
      <c r="Y1499" s="263" t="s">
        <v>4120</v>
      </c>
      <c r="Z1499" s="263" t="s">
        <v>4120</v>
      </c>
      <c r="AA1499" s="263" t="s">
        <v>4120</v>
      </c>
    </row>
    <row r="1500" spans="1:27" x14ac:dyDescent="0.3">
      <c r="A1500" s="263">
        <v>526236</v>
      </c>
      <c r="B1500" s="268" t="s">
        <v>918</v>
      </c>
      <c r="C1500" s="263" t="s">
        <v>4120</v>
      </c>
      <c r="D1500" s="263" t="s">
        <v>4120</v>
      </c>
      <c r="E1500" s="263" t="s">
        <v>4120</v>
      </c>
      <c r="F1500" s="263" t="s">
        <v>4120</v>
      </c>
      <c r="G1500" s="263" t="s">
        <v>4120</v>
      </c>
      <c r="H1500" s="263" t="s">
        <v>4120</v>
      </c>
      <c r="I1500" s="263" t="s">
        <v>4120</v>
      </c>
      <c r="J1500" s="263" t="s">
        <v>4120</v>
      </c>
      <c r="K1500" s="263" t="s">
        <v>4120</v>
      </c>
      <c r="L1500" s="263" t="s">
        <v>4120</v>
      </c>
      <c r="M1500" s="263" t="s">
        <v>4120</v>
      </c>
      <c r="N1500" s="263" t="s">
        <v>4120</v>
      </c>
      <c r="O1500" s="263" t="s">
        <v>4120</v>
      </c>
      <c r="P1500" s="263" t="s">
        <v>4120</v>
      </c>
      <c r="Q1500" s="263" t="s">
        <v>4120</v>
      </c>
      <c r="R1500" s="263" t="s">
        <v>4120</v>
      </c>
      <c r="S1500" s="263" t="s">
        <v>4120</v>
      </c>
      <c r="T1500" s="263" t="s">
        <v>4120</v>
      </c>
      <c r="U1500" s="263" t="s">
        <v>4120</v>
      </c>
      <c r="V1500" s="263" t="s">
        <v>4120</v>
      </c>
      <c r="W1500" s="263" t="s">
        <v>4120</v>
      </c>
      <c r="X1500" s="263" t="s">
        <v>4120</v>
      </c>
      <c r="Y1500" s="263" t="s">
        <v>4120</v>
      </c>
      <c r="Z1500" s="263" t="s">
        <v>4120</v>
      </c>
      <c r="AA1500" s="263" t="s">
        <v>4120</v>
      </c>
    </row>
    <row r="1501" spans="1:27" x14ac:dyDescent="0.3">
      <c r="A1501" s="263">
        <v>526238</v>
      </c>
      <c r="B1501" s="268" t="s">
        <v>918</v>
      </c>
      <c r="C1501" s="263" t="s">
        <v>4120</v>
      </c>
      <c r="D1501" s="263" t="s">
        <v>4120</v>
      </c>
      <c r="E1501" s="263" t="s">
        <v>4120</v>
      </c>
      <c r="F1501" s="263" t="s">
        <v>4120</v>
      </c>
      <c r="G1501" s="263" t="s">
        <v>4120</v>
      </c>
      <c r="H1501" s="263" t="s">
        <v>4120</v>
      </c>
      <c r="I1501" s="263" t="s">
        <v>4120</v>
      </c>
      <c r="J1501" s="263" t="s">
        <v>4120</v>
      </c>
      <c r="K1501" s="263" t="s">
        <v>4120</v>
      </c>
      <c r="L1501" s="263" t="s">
        <v>4120</v>
      </c>
      <c r="M1501" s="263" t="s">
        <v>4120</v>
      </c>
      <c r="N1501" s="263" t="s">
        <v>4120</v>
      </c>
      <c r="O1501" s="263" t="s">
        <v>4120</v>
      </c>
      <c r="P1501" s="263" t="s">
        <v>4120</v>
      </c>
      <c r="Q1501" s="263" t="s">
        <v>4120</v>
      </c>
      <c r="R1501" s="263" t="s">
        <v>4120</v>
      </c>
      <c r="S1501" s="263" t="s">
        <v>4120</v>
      </c>
      <c r="T1501" s="263" t="s">
        <v>4120</v>
      </c>
      <c r="U1501" s="263" t="s">
        <v>4120</v>
      </c>
      <c r="V1501" s="263" t="s">
        <v>4120</v>
      </c>
      <c r="W1501" s="263" t="s">
        <v>4120</v>
      </c>
      <c r="X1501" s="263" t="s">
        <v>4120</v>
      </c>
      <c r="Y1501" s="263" t="s">
        <v>4120</v>
      </c>
      <c r="Z1501" s="263" t="s">
        <v>4120</v>
      </c>
      <c r="AA1501" s="263" t="s">
        <v>4120</v>
      </c>
    </row>
    <row r="1502" spans="1:27" x14ac:dyDescent="0.3">
      <c r="A1502" s="263">
        <v>526240</v>
      </c>
      <c r="B1502" s="268" t="s">
        <v>918</v>
      </c>
      <c r="C1502" s="263" t="s">
        <v>4120</v>
      </c>
      <c r="D1502" s="263" t="s">
        <v>4120</v>
      </c>
      <c r="E1502" s="263" t="s">
        <v>4120</v>
      </c>
      <c r="F1502" s="263" t="s">
        <v>4120</v>
      </c>
      <c r="G1502" s="263" t="s">
        <v>4120</v>
      </c>
      <c r="H1502" s="263" t="s">
        <v>4120</v>
      </c>
      <c r="I1502" s="263" t="s">
        <v>4120</v>
      </c>
      <c r="J1502" s="263" t="s">
        <v>4120</v>
      </c>
      <c r="K1502" s="263" t="s">
        <v>4120</v>
      </c>
      <c r="L1502" s="263" t="s">
        <v>4120</v>
      </c>
      <c r="M1502" s="263" t="s">
        <v>4120</v>
      </c>
      <c r="N1502" s="263" t="s">
        <v>4120</v>
      </c>
      <c r="O1502" s="263" t="s">
        <v>4120</v>
      </c>
      <c r="P1502" s="263" t="s">
        <v>4120</v>
      </c>
      <c r="Q1502" s="263" t="s">
        <v>4120</v>
      </c>
      <c r="R1502" s="263" t="s">
        <v>4120</v>
      </c>
      <c r="S1502" s="263" t="s">
        <v>4120</v>
      </c>
      <c r="T1502" s="263" t="s">
        <v>4120</v>
      </c>
      <c r="U1502" s="263" t="s">
        <v>4120</v>
      </c>
      <c r="V1502" s="263" t="s">
        <v>4120</v>
      </c>
      <c r="W1502" s="263" t="s">
        <v>4120</v>
      </c>
      <c r="X1502" s="263" t="s">
        <v>4120</v>
      </c>
      <c r="Y1502" s="263" t="s">
        <v>4120</v>
      </c>
      <c r="Z1502" s="263" t="s">
        <v>4120</v>
      </c>
      <c r="AA1502" s="263" t="s">
        <v>4120</v>
      </c>
    </row>
    <row r="1503" spans="1:27" x14ac:dyDescent="0.3">
      <c r="A1503" s="263">
        <v>526241</v>
      </c>
      <c r="B1503" s="268" t="s">
        <v>918</v>
      </c>
      <c r="C1503" s="263" t="s">
        <v>4120</v>
      </c>
      <c r="D1503" s="263" t="s">
        <v>4120</v>
      </c>
      <c r="E1503" s="263" t="s">
        <v>4120</v>
      </c>
      <c r="F1503" s="263" t="s">
        <v>4120</v>
      </c>
      <c r="G1503" s="263" t="s">
        <v>4120</v>
      </c>
      <c r="H1503" s="263" t="s">
        <v>4120</v>
      </c>
      <c r="I1503" s="263" t="s">
        <v>4120</v>
      </c>
      <c r="J1503" s="263" t="s">
        <v>4120</v>
      </c>
      <c r="K1503" s="263" t="s">
        <v>4120</v>
      </c>
      <c r="L1503" s="263" t="s">
        <v>4120</v>
      </c>
      <c r="M1503" s="263" t="s">
        <v>4120</v>
      </c>
      <c r="N1503" s="263" t="s">
        <v>4120</v>
      </c>
      <c r="O1503" s="263" t="s">
        <v>4120</v>
      </c>
      <c r="P1503" s="263" t="s">
        <v>4120</v>
      </c>
      <c r="Q1503" s="263" t="s">
        <v>4120</v>
      </c>
      <c r="R1503" s="263" t="s">
        <v>4120</v>
      </c>
      <c r="S1503" s="263" t="s">
        <v>4120</v>
      </c>
      <c r="T1503" s="263" t="s">
        <v>4120</v>
      </c>
      <c r="U1503" s="263" t="s">
        <v>4120</v>
      </c>
      <c r="V1503" s="263" t="s">
        <v>4120</v>
      </c>
      <c r="W1503" s="263" t="s">
        <v>4120</v>
      </c>
      <c r="X1503" s="263" t="s">
        <v>4120</v>
      </c>
      <c r="Y1503" s="263" t="s">
        <v>4120</v>
      </c>
      <c r="Z1503" s="263" t="s">
        <v>4120</v>
      </c>
      <c r="AA1503" s="263" t="s">
        <v>4120</v>
      </c>
    </row>
    <row r="1504" spans="1:27" x14ac:dyDescent="0.3">
      <c r="A1504" s="263">
        <v>526243</v>
      </c>
      <c r="B1504" s="268" t="s">
        <v>918</v>
      </c>
      <c r="C1504" s="263" t="s">
        <v>4120</v>
      </c>
      <c r="D1504" s="263" t="s">
        <v>4120</v>
      </c>
      <c r="E1504" s="263" t="s">
        <v>4120</v>
      </c>
      <c r="F1504" s="263" t="s">
        <v>4120</v>
      </c>
      <c r="G1504" s="263" t="s">
        <v>4120</v>
      </c>
      <c r="H1504" s="263" t="s">
        <v>4120</v>
      </c>
      <c r="I1504" s="263" t="s">
        <v>4120</v>
      </c>
      <c r="J1504" s="263" t="s">
        <v>4120</v>
      </c>
      <c r="K1504" s="263" t="s">
        <v>4120</v>
      </c>
      <c r="L1504" s="263" t="s">
        <v>4120</v>
      </c>
      <c r="M1504" s="263" t="s">
        <v>4120</v>
      </c>
      <c r="N1504" s="263" t="s">
        <v>4120</v>
      </c>
      <c r="O1504" s="263" t="s">
        <v>4120</v>
      </c>
      <c r="P1504" s="263" t="s">
        <v>4120</v>
      </c>
      <c r="Q1504" s="263" t="s">
        <v>4120</v>
      </c>
      <c r="R1504" s="263" t="s">
        <v>4120</v>
      </c>
      <c r="S1504" s="263" t="s">
        <v>4120</v>
      </c>
      <c r="T1504" s="263" t="s">
        <v>4120</v>
      </c>
      <c r="U1504" s="263" t="s">
        <v>4120</v>
      </c>
      <c r="V1504" s="263" t="s">
        <v>4120</v>
      </c>
      <c r="W1504" s="263" t="s">
        <v>4120</v>
      </c>
      <c r="X1504" s="263" t="s">
        <v>4120</v>
      </c>
      <c r="Y1504" s="263" t="s">
        <v>4120</v>
      </c>
      <c r="Z1504" s="263" t="s">
        <v>4120</v>
      </c>
      <c r="AA1504" s="263" t="s">
        <v>4120</v>
      </c>
    </row>
    <row r="1505" spans="1:27" x14ac:dyDescent="0.3">
      <c r="A1505" s="263">
        <v>526245</v>
      </c>
      <c r="B1505" s="268" t="s">
        <v>918</v>
      </c>
      <c r="C1505" s="263" t="s">
        <v>4120</v>
      </c>
      <c r="D1505" s="263" t="s">
        <v>4120</v>
      </c>
      <c r="E1505" s="263" t="s">
        <v>4120</v>
      </c>
      <c r="F1505" s="263" t="s">
        <v>4120</v>
      </c>
      <c r="G1505" s="263" t="s">
        <v>4120</v>
      </c>
      <c r="H1505" s="263" t="s">
        <v>4120</v>
      </c>
      <c r="I1505" s="263" t="s">
        <v>4120</v>
      </c>
      <c r="J1505" s="263" t="s">
        <v>4120</v>
      </c>
      <c r="K1505" s="263" t="s">
        <v>4120</v>
      </c>
      <c r="L1505" s="263" t="s">
        <v>4120</v>
      </c>
      <c r="M1505" s="263" t="s">
        <v>4120</v>
      </c>
      <c r="N1505" s="263" t="s">
        <v>4120</v>
      </c>
      <c r="O1505" s="263" t="s">
        <v>4120</v>
      </c>
      <c r="P1505" s="263" t="s">
        <v>4120</v>
      </c>
      <c r="Q1505" s="263" t="s">
        <v>4120</v>
      </c>
      <c r="R1505" s="263" t="s">
        <v>4120</v>
      </c>
      <c r="S1505" s="263" t="s">
        <v>4120</v>
      </c>
      <c r="T1505" s="263" t="s">
        <v>4120</v>
      </c>
      <c r="U1505" s="263" t="s">
        <v>4120</v>
      </c>
      <c r="V1505" s="263" t="s">
        <v>4120</v>
      </c>
      <c r="W1505" s="263" t="s">
        <v>4120</v>
      </c>
      <c r="X1505" s="263" t="s">
        <v>4120</v>
      </c>
      <c r="Y1505" s="263" t="s">
        <v>4120</v>
      </c>
      <c r="Z1505" s="263" t="s">
        <v>4120</v>
      </c>
      <c r="AA1505" s="263" t="s">
        <v>4120</v>
      </c>
    </row>
    <row r="1506" spans="1:27" x14ac:dyDescent="0.3">
      <c r="A1506" s="263">
        <v>526246</v>
      </c>
      <c r="B1506" s="268" t="s">
        <v>918</v>
      </c>
      <c r="C1506" s="263" t="s">
        <v>4120</v>
      </c>
      <c r="D1506" s="263" t="s">
        <v>4120</v>
      </c>
      <c r="E1506" s="263" t="s">
        <v>4120</v>
      </c>
      <c r="F1506" s="263" t="s">
        <v>4120</v>
      </c>
      <c r="G1506" s="263" t="s">
        <v>4120</v>
      </c>
      <c r="H1506" s="263" t="s">
        <v>4120</v>
      </c>
      <c r="I1506" s="263" t="s">
        <v>4120</v>
      </c>
      <c r="J1506" s="263" t="s">
        <v>4120</v>
      </c>
      <c r="K1506" s="263" t="s">
        <v>4120</v>
      </c>
      <c r="L1506" s="263" t="s">
        <v>4120</v>
      </c>
      <c r="M1506" s="263" t="s">
        <v>4120</v>
      </c>
      <c r="N1506" s="263" t="s">
        <v>4120</v>
      </c>
      <c r="O1506" s="263" t="s">
        <v>4120</v>
      </c>
      <c r="P1506" s="263" t="s">
        <v>4120</v>
      </c>
      <c r="Q1506" s="263" t="s">
        <v>4120</v>
      </c>
      <c r="R1506" s="263" t="s">
        <v>4120</v>
      </c>
      <c r="S1506" s="263" t="s">
        <v>4120</v>
      </c>
      <c r="T1506" s="263" t="s">
        <v>4120</v>
      </c>
      <c r="U1506" s="263" t="s">
        <v>4120</v>
      </c>
      <c r="V1506" s="263" t="s">
        <v>4120</v>
      </c>
      <c r="W1506" s="263" t="s">
        <v>4120</v>
      </c>
      <c r="X1506" s="263" t="s">
        <v>4120</v>
      </c>
      <c r="Y1506" s="263" t="s">
        <v>4120</v>
      </c>
      <c r="Z1506" s="263" t="s">
        <v>4120</v>
      </c>
      <c r="AA1506" s="263" t="s">
        <v>4120</v>
      </c>
    </row>
    <row r="1507" spans="1:27" x14ac:dyDescent="0.3">
      <c r="A1507" s="263">
        <v>526252</v>
      </c>
      <c r="B1507" s="268" t="s">
        <v>918</v>
      </c>
      <c r="C1507" s="263" t="s">
        <v>4120</v>
      </c>
      <c r="D1507" s="263" t="s">
        <v>4120</v>
      </c>
      <c r="E1507" s="263" t="s">
        <v>4120</v>
      </c>
      <c r="F1507" s="263" t="s">
        <v>4120</v>
      </c>
      <c r="G1507" s="263" t="s">
        <v>4120</v>
      </c>
      <c r="H1507" s="263" t="s">
        <v>4120</v>
      </c>
      <c r="I1507" s="263" t="s">
        <v>4120</v>
      </c>
      <c r="J1507" s="263" t="s">
        <v>4120</v>
      </c>
      <c r="K1507" s="263" t="s">
        <v>4120</v>
      </c>
      <c r="L1507" s="263" t="s">
        <v>4120</v>
      </c>
      <c r="M1507" s="263" t="s">
        <v>4120</v>
      </c>
      <c r="N1507" s="263" t="s">
        <v>4120</v>
      </c>
      <c r="O1507" s="263" t="s">
        <v>4120</v>
      </c>
      <c r="P1507" s="263" t="s">
        <v>4120</v>
      </c>
      <c r="Q1507" s="263" t="s">
        <v>4120</v>
      </c>
      <c r="R1507" s="263" t="s">
        <v>4120</v>
      </c>
      <c r="S1507" s="263" t="s">
        <v>4120</v>
      </c>
      <c r="T1507" s="263" t="s">
        <v>4120</v>
      </c>
      <c r="U1507" s="263" t="s">
        <v>4120</v>
      </c>
      <c r="V1507" s="263" t="s">
        <v>4120</v>
      </c>
      <c r="W1507" s="263" t="s">
        <v>4120</v>
      </c>
      <c r="X1507" s="263" t="s">
        <v>4120</v>
      </c>
      <c r="Y1507" s="263" t="s">
        <v>4120</v>
      </c>
      <c r="Z1507" s="263" t="s">
        <v>4120</v>
      </c>
      <c r="AA1507" s="263" t="s">
        <v>4120</v>
      </c>
    </row>
    <row r="1508" spans="1:27" x14ac:dyDescent="0.3">
      <c r="A1508" s="263">
        <v>526254</v>
      </c>
      <c r="B1508" s="268" t="s">
        <v>918</v>
      </c>
      <c r="C1508" s="263" t="s">
        <v>4120</v>
      </c>
      <c r="D1508" s="263" t="s">
        <v>4120</v>
      </c>
      <c r="E1508" s="263" t="s">
        <v>4120</v>
      </c>
      <c r="F1508" s="263" t="s">
        <v>4120</v>
      </c>
      <c r="G1508" s="263" t="s">
        <v>4120</v>
      </c>
      <c r="H1508" s="263" t="s">
        <v>4120</v>
      </c>
      <c r="I1508" s="263" t="s">
        <v>4120</v>
      </c>
      <c r="J1508" s="263" t="s">
        <v>4120</v>
      </c>
      <c r="K1508" s="263" t="s">
        <v>4120</v>
      </c>
      <c r="L1508" s="263" t="s">
        <v>4120</v>
      </c>
      <c r="M1508" s="263" t="s">
        <v>4120</v>
      </c>
      <c r="N1508" s="263" t="s">
        <v>4120</v>
      </c>
      <c r="O1508" s="263" t="s">
        <v>4120</v>
      </c>
      <c r="P1508" s="263" t="s">
        <v>4120</v>
      </c>
      <c r="Q1508" s="263" t="s">
        <v>4120</v>
      </c>
      <c r="R1508" s="263" t="s">
        <v>4120</v>
      </c>
      <c r="S1508" s="263" t="s">
        <v>4120</v>
      </c>
      <c r="T1508" s="263" t="s">
        <v>4120</v>
      </c>
      <c r="U1508" s="263" t="s">
        <v>4120</v>
      </c>
      <c r="V1508" s="263" t="s">
        <v>4120</v>
      </c>
      <c r="W1508" s="263" t="s">
        <v>4120</v>
      </c>
      <c r="X1508" s="263" t="s">
        <v>4120</v>
      </c>
      <c r="Y1508" s="263" t="s">
        <v>4120</v>
      </c>
      <c r="Z1508" s="263" t="s">
        <v>4120</v>
      </c>
      <c r="AA1508" s="263" t="s">
        <v>4120</v>
      </c>
    </row>
    <row r="1509" spans="1:27" x14ac:dyDescent="0.3">
      <c r="A1509" s="263">
        <v>526259</v>
      </c>
      <c r="B1509" s="268" t="s">
        <v>918</v>
      </c>
      <c r="C1509" s="263" t="s">
        <v>4120</v>
      </c>
      <c r="D1509" s="263" t="s">
        <v>4120</v>
      </c>
      <c r="E1509" s="263" t="s">
        <v>4120</v>
      </c>
      <c r="F1509" s="263" t="s">
        <v>4120</v>
      </c>
      <c r="G1509" s="263" t="s">
        <v>4120</v>
      </c>
      <c r="H1509" s="263" t="s">
        <v>4120</v>
      </c>
      <c r="I1509" s="263" t="s">
        <v>4120</v>
      </c>
      <c r="J1509" s="263" t="s">
        <v>4120</v>
      </c>
      <c r="K1509" s="263" t="s">
        <v>4120</v>
      </c>
      <c r="L1509" s="263" t="s">
        <v>4120</v>
      </c>
      <c r="M1509" s="263" t="s">
        <v>4120</v>
      </c>
      <c r="N1509" s="263" t="s">
        <v>4120</v>
      </c>
      <c r="O1509" s="263" t="s">
        <v>4120</v>
      </c>
      <c r="P1509" s="263" t="s">
        <v>4120</v>
      </c>
      <c r="Q1509" s="263" t="s">
        <v>4120</v>
      </c>
      <c r="R1509" s="263" t="s">
        <v>4120</v>
      </c>
      <c r="S1509" s="263" t="s">
        <v>4120</v>
      </c>
      <c r="T1509" s="263" t="s">
        <v>4120</v>
      </c>
      <c r="U1509" s="263" t="s">
        <v>4120</v>
      </c>
      <c r="V1509" s="263" t="s">
        <v>4120</v>
      </c>
      <c r="W1509" s="263" t="s">
        <v>4120</v>
      </c>
      <c r="X1509" s="263" t="s">
        <v>4120</v>
      </c>
      <c r="Y1509" s="263" t="s">
        <v>4120</v>
      </c>
      <c r="Z1509" s="263" t="s">
        <v>4120</v>
      </c>
      <c r="AA1509" s="263" t="s">
        <v>4120</v>
      </c>
    </row>
    <row r="1510" spans="1:27" x14ac:dyDescent="0.3">
      <c r="A1510" s="263">
        <v>526263</v>
      </c>
      <c r="B1510" s="268" t="s">
        <v>918</v>
      </c>
      <c r="C1510" s="263" t="s">
        <v>4120</v>
      </c>
      <c r="D1510" s="263" t="s">
        <v>4120</v>
      </c>
      <c r="E1510" s="263" t="s">
        <v>4120</v>
      </c>
      <c r="F1510" s="263" t="s">
        <v>4120</v>
      </c>
      <c r="G1510" s="263" t="s">
        <v>4120</v>
      </c>
      <c r="H1510" s="263" t="s">
        <v>4120</v>
      </c>
      <c r="I1510" s="263" t="s">
        <v>4120</v>
      </c>
      <c r="J1510" s="263" t="s">
        <v>4120</v>
      </c>
      <c r="K1510" s="263" t="s">
        <v>4120</v>
      </c>
      <c r="L1510" s="263" t="s">
        <v>4120</v>
      </c>
      <c r="M1510" s="263" t="s">
        <v>4120</v>
      </c>
      <c r="N1510" s="263" t="s">
        <v>4120</v>
      </c>
      <c r="O1510" s="263" t="s">
        <v>4120</v>
      </c>
      <c r="P1510" s="263" t="s">
        <v>4120</v>
      </c>
      <c r="Q1510" s="263" t="s">
        <v>4120</v>
      </c>
      <c r="R1510" s="263" t="s">
        <v>4120</v>
      </c>
      <c r="S1510" s="263" t="s">
        <v>4120</v>
      </c>
      <c r="T1510" s="263" t="s">
        <v>4120</v>
      </c>
      <c r="U1510" s="263" t="s">
        <v>4120</v>
      </c>
      <c r="V1510" s="263" t="s">
        <v>4120</v>
      </c>
      <c r="W1510" s="263" t="s">
        <v>4120</v>
      </c>
      <c r="X1510" s="263" t="s">
        <v>4120</v>
      </c>
      <c r="Y1510" s="263" t="s">
        <v>4120</v>
      </c>
      <c r="Z1510" s="263" t="s">
        <v>4120</v>
      </c>
      <c r="AA1510" s="263" t="s">
        <v>4120</v>
      </c>
    </row>
    <row r="1511" spans="1:27" x14ac:dyDescent="0.3">
      <c r="A1511" s="263">
        <v>526264</v>
      </c>
      <c r="B1511" s="268" t="s">
        <v>918</v>
      </c>
      <c r="C1511" s="263" t="s">
        <v>4120</v>
      </c>
      <c r="D1511" s="263" t="s">
        <v>4120</v>
      </c>
      <c r="E1511" s="263" t="s">
        <v>4120</v>
      </c>
      <c r="F1511" s="263" t="s">
        <v>4120</v>
      </c>
      <c r="G1511" s="263" t="s">
        <v>4120</v>
      </c>
      <c r="H1511" s="263" t="s">
        <v>4120</v>
      </c>
      <c r="I1511" s="263" t="s">
        <v>4120</v>
      </c>
      <c r="J1511" s="263" t="s">
        <v>4120</v>
      </c>
      <c r="K1511" s="263" t="s">
        <v>4120</v>
      </c>
      <c r="L1511" s="263" t="s">
        <v>4120</v>
      </c>
      <c r="M1511" s="263" t="s">
        <v>4120</v>
      </c>
      <c r="N1511" s="263" t="s">
        <v>4120</v>
      </c>
      <c r="O1511" s="263" t="s">
        <v>4120</v>
      </c>
      <c r="P1511" s="263" t="s">
        <v>4120</v>
      </c>
      <c r="Q1511" s="263" t="s">
        <v>4120</v>
      </c>
      <c r="R1511" s="263" t="s">
        <v>4120</v>
      </c>
      <c r="S1511" s="263" t="s">
        <v>4120</v>
      </c>
      <c r="T1511" s="263" t="s">
        <v>4120</v>
      </c>
      <c r="U1511" s="263" t="s">
        <v>4120</v>
      </c>
      <c r="V1511" s="263" t="s">
        <v>4120</v>
      </c>
      <c r="W1511" s="263" t="s">
        <v>4120</v>
      </c>
      <c r="X1511" s="263" t="s">
        <v>4120</v>
      </c>
      <c r="Y1511" s="263" t="s">
        <v>4120</v>
      </c>
      <c r="Z1511" s="263" t="s">
        <v>4120</v>
      </c>
      <c r="AA1511" s="263" t="s">
        <v>4120</v>
      </c>
    </row>
    <row r="1512" spans="1:27" x14ac:dyDescent="0.3">
      <c r="A1512" s="263">
        <v>526265</v>
      </c>
      <c r="B1512" s="268" t="s">
        <v>918</v>
      </c>
      <c r="C1512" s="263" t="s">
        <v>4120</v>
      </c>
      <c r="D1512" s="263" t="s">
        <v>4120</v>
      </c>
      <c r="E1512" s="263" t="s">
        <v>4120</v>
      </c>
      <c r="F1512" s="263" t="s">
        <v>4120</v>
      </c>
      <c r="G1512" s="263" t="s">
        <v>4120</v>
      </c>
      <c r="H1512" s="263" t="s">
        <v>4120</v>
      </c>
      <c r="I1512" s="263" t="s">
        <v>4120</v>
      </c>
      <c r="J1512" s="263" t="s">
        <v>4120</v>
      </c>
      <c r="K1512" s="263" t="s">
        <v>4120</v>
      </c>
      <c r="L1512" s="263" t="s">
        <v>4120</v>
      </c>
      <c r="M1512" s="263" t="s">
        <v>4120</v>
      </c>
      <c r="N1512" s="263" t="s">
        <v>4120</v>
      </c>
      <c r="O1512" s="263" t="s">
        <v>4120</v>
      </c>
      <c r="P1512" s="263" t="s">
        <v>4120</v>
      </c>
      <c r="Q1512" s="263" t="s">
        <v>4120</v>
      </c>
      <c r="R1512" s="263" t="s">
        <v>4120</v>
      </c>
      <c r="S1512" s="263" t="s">
        <v>4120</v>
      </c>
      <c r="T1512" s="263" t="s">
        <v>4120</v>
      </c>
      <c r="U1512" s="263" t="s">
        <v>4120</v>
      </c>
      <c r="V1512" s="263" t="s">
        <v>4120</v>
      </c>
      <c r="W1512" s="263" t="s">
        <v>4120</v>
      </c>
      <c r="X1512" s="263" t="s">
        <v>4120</v>
      </c>
      <c r="Y1512" s="263" t="s">
        <v>4120</v>
      </c>
      <c r="Z1512" s="263" t="s">
        <v>4120</v>
      </c>
      <c r="AA1512" s="263" t="s">
        <v>4120</v>
      </c>
    </row>
    <row r="1513" spans="1:27" x14ac:dyDescent="0.3">
      <c r="A1513" s="263">
        <v>526267</v>
      </c>
      <c r="B1513" s="268" t="s">
        <v>918</v>
      </c>
      <c r="C1513" s="263" t="s">
        <v>4120</v>
      </c>
      <c r="D1513" s="263" t="s">
        <v>4120</v>
      </c>
      <c r="E1513" s="263" t="s">
        <v>4120</v>
      </c>
      <c r="F1513" s="263" t="s">
        <v>4120</v>
      </c>
      <c r="G1513" s="263" t="s">
        <v>4120</v>
      </c>
      <c r="H1513" s="263" t="s">
        <v>4120</v>
      </c>
      <c r="I1513" s="263" t="s">
        <v>4120</v>
      </c>
      <c r="J1513" s="263" t="s">
        <v>4120</v>
      </c>
      <c r="K1513" s="263" t="s">
        <v>4120</v>
      </c>
      <c r="L1513" s="263" t="s">
        <v>4120</v>
      </c>
      <c r="M1513" s="263" t="s">
        <v>4120</v>
      </c>
      <c r="N1513" s="263" t="s">
        <v>4120</v>
      </c>
      <c r="O1513" s="263" t="s">
        <v>4120</v>
      </c>
      <c r="P1513" s="263" t="s">
        <v>4120</v>
      </c>
      <c r="Q1513" s="263" t="s">
        <v>4120</v>
      </c>
      <c r="R1513" s="263" t="s">
        <v>4120</v>
      </c>
      <c r="S1513" s="263" t="s">
        <v>4120</v>
      </c>
      <c r="T1513" s="263" t="s">
        <v>4120</v>
      </c>
      <c r="U1513" s="263" t="s">
        <v>4120</v>
      </c>
      <c r="V1513" s="263" t="s">
        <v>4120</v>
      </c>
      <c r="W1513" s="263" t="s">
        <v>4120</v>
      </c>
      <c r="X1513" s="263" t="s">
        <v>4120</v>
      </c>
      <c r="Y1513" s="263" t="s">
        <v>4120</v>
      </c>
      <c r="Z1513" s="263" t="s">
        <v>4120</v>
      </c>
      <c r="AA1513" s="263" t="s">
        <v>4120</v>
      </c>
    </row>
    <row r="1514" spans="1:27" x14ac:dyDescent="0.3">
      <c r="A1514" s="263">
        <v>526271</v>
      </c>
      <c r="B1514" s="268" t="s">
        <v>918</v>
      </c>
      <c r="C1514" s="263" t="s">
        <v>4120</v>
      </c>
      <c r="D1514" s="263" t="s">
        <v>4120</v>
      </c>
      <c r="E1514" s="263" t="s">
        <v>4120</v>
      </c>
      <c r="F1514" s="263" t="s">
        <v>4120</v>
      </c>
      <c r="G1514" s="263" t="s">
        <v>4120</v>
      </c>
      <c r="H1514" s="263" t="s">
        <v>4120</v>
      </c>
      <c r="I1514" s="263" t="s">
        <v>4120</v>
      </c>
      <c r="J1514" s="263" t="s">
        <v>4120</v>
      </c>
      <c r="K1514" s="263" t="s">
        <v>4120</v>
      </c>
      <c r="L1514" s="263" t="s">
        <v>4120</v>
      </c>
      <c r="M1514" s="263" t="s">
        <v>4120</v>
      </c>
      <c r="N1514" s="263" t="s">
        <v>4120</v>
      </c>
      <c r="O1514" s="263" t="s">
        <v>4120</v>
      </c>
      <c r="P1514" s="263" t="s">
        <v>4120</v>
      </c>
      <c r="Q1514" s="263" t="s">
        <v>4120</v>
      </c>
      <c r="R1514" s="263" t="s">
        <v>4120</v>
      </c>
      <c r="S1514" s="263" t="s">
        <v>4120</v>
      </c>
      <c r="T1514" s="263" t="s">
        <v>4120</v>
      </c>
      <c r="U1514" s="263" t="s">
        <v>4120</v>
      </c>
      <c r="V1514" s="263" t="s">
        <v>4120</v>
      </c>
      <c r="W1514" s="263" t="s">
        <v>4120</v>
      </c>
      <c r="X1514" s="263" t="s">
        <v>4120</v>
      </c>
      <c r="Y1514" s="263" t="s">
        <v>4120</v>
      </c>
      <c r="Z1514" s="263" t="s">
        <v>4120</v>
      </c>
      <c r="AA1514" s="263" t="s">
        <v>4120</v>
      </c>
    </row>
    <row r="1515" spans="1:27" x14ac:dyDescent="0.3">
      <c r="A1515" s="263">
        <v>526272</v>
      </c>
      <c r="B1515" s="268" t="s">
        <v>918</v>
      </c>
      <c r="C1515" s="263" t="s">
        <v>4120</v>
      </c>
      <c r="D1515" s="263" t="s">
        <v>4120</v>
      </c>
      <c r="E1515" s="263" t="s">
        <v>4120</v>
      </c>
      <c r="F1515" s="263" t="s">
        <v>4120</v>
      </c>
      <c r="G1515" s="263" t="s">
        <v>4120</v>
      </c>
      <c r="H1515" s="263" t="s">
        <v>4120</v>
      </c>
      <c r="I1515" s="263" t="s">
        <v>4120</v>
      </c>
      <c r="J1515" s="263" t="s">
        <v>4120</v>
      </c>
      <c r="K1515" s="263" t="s">
        <v>4120</v>
      </c>
      <c r="L1515" s="263" t="s">
        <v>4120</v>
      </c>
      <c r="M1515" s="263" t="s">
        <v>4120</v>
      </c>
      <c r="N1515" s="263" t="s">
        <v>4120</v>
      </c>
      <c r="O1515" s="263" t="s">
        <v>4120</v>
      </c>
      <c r="P1515" s="263" t="s">
        <v>4120</v>
      </c>
      <c r="Q1515" s="263" t="s">
        <v>4120</v>
      </c>
      <c r="R1515" s="263" t="s">
        <v>4120</v>
      </c>
      <c r="S1515" s="263" t="s">
        <v>4120</v>
      </c>
      <c r="T1515" s="263" t="s">
        <v>4120</v>
      </c>
      <c r="U1515" s="263" t="s">
        <v>4120</v>
      </c>
      <c r="V1515" s="263" t="s">
        <v>4120</v>
      </c>
      <c r="W1515" s="263" t="s">
        <v>4120</v>
      </c>
      <c r="X1515" s="263" t="s">
        <v>4120</v>
      </c>
      <c r="Y1515" s="263" t="s">
        <v>4120</v>
      </c>
      <c r="Z1515" s="263" t="s">
        <v>4120</v>
      </c>
      <c r="AA1515" s="263" t="s">
        <v>4120</v>
      </c>
    </row>
    <row r="1516" spans="1:27" x14ac:dyDescent="0.3">
      <c r="A1516" s="263">
        <v>526273</v>
      </c>
      <c r="B1516" s="268" t="s">
        <v>918</v>
      </c>
      <c r="C1516" s="263" t="s">
        <v>4120</v>
      </c>
      <c r="D1516" s="263" t="s">
        <v>4120</v>
      </c>
      <c r="E1516" s="263" t="s">
        <v>4120</v>
      </c>
      <c r="F1516" s="263" t="s">
        <v>4120</v>
      </c>
      <c r="G1516" s="263" t="s">
        <v>4120</v>
      </c>
      <c r="H1516" s="263" t="s">
        <v>4120</v>
      </c>
      <c r="I1516" s="263" t="s">
        <v>4120</v>
      </c>
      <c r="J1516" s="263" t="s">
        <v>4120</v>
      </c>
      <c r="K1516" s="263" t="s">
        <v>4120</v>
      </c>
      <c r="L1516" s="263" t="s">
        <v>4120</v>
      </c>
      <c r="M1516" s="263" t="s">
        <v>4120</v>
      </c>
      <c r="N1516" s="263" t="s">
        <v>4120</v>
      </c>
      <c r="O1516" s="263" t="s">
        <v>4120</v>
      </c>
      <c r="P1516" s="263" t="s">
        <v>4120</v>
      </c>
      <c r="Q1516" s="263" t="s">
        <v>4120</v>
      </c>
      <c r="R1516" s="263" t="s">
        <v>4120</v>
      </c>
      <c r="S1516" s="263" t="s">
        <v>4120</v>
      </c>
      <c r="T1516" s="263" t="s">
        <v>4120</v>
      </c>
      <c r="U1516" s="263" t="s">
        <v>4120</v>
      </c>
      <c r="V1516" s="263" t="s">
        <v>4120</v>
      </c>
      <c r="W1516" s="263" t="s">
        <v>4120</v>
      </c>
      <c r="X1516" s="263" t="s">
        <v>4120</v>
      </c>
      <c r="Y1516" s="263" t="s">
        <v>4120</v>
      </c>
      <c r="Z1516" s="263" t="s">
        <v>4120</v>
      </c>
      <c r="AA1516" s="263" t="s">
        <v>4120</v>
      </c>
    </row>
    <row r="1517" spans="1:27" x14ac:dyDescent="0.3">
      <c r="A1517" s="263">
        <v>526277</v>
      </c>
      <c r="B1517" s="268" t="s">
        <v>918</v>
      </c>
      <c r="C1517" s="263" t="s">
        <v>4120</v>
      </c>
      <c r="D1517" s="263" t="s">
        <v>4120</v>
      </c>
      <c r="E1517" s="263" t="s">
        <v>4120</v>
      </c>
      <c r="F1517" s="263" t="s">
        <v>4120</v>
      </c>
      <c r="G1517" s="263" t="s">
        <v>4120</v>
      </c>
      <c r="H1517" s="263" t="s">
        <v>4120</v>
      </c>
      <c r="I1517" s="263" t="s">
        <v>4120</v>
      </c>
      <c r="J1517" s="263" t="s">
        <v>4120</v>
      </c>
      <c r="K1517" s="263" t="s">
        <v>4120</v>
      </c>
      <c r="L1517" s="263" t="s">
        <v>4120</v>
      </c>
      <c r="M1517" s="263" t="s">
        <v>4120</v>
      </c>
      <c r="N1517" s="263" t="s">
        <v>4120</v>
      </c>
      <c r="O1517" s="263" t="s">
        <v>4120</v>
      </c>
      <c r="P1517" s="263" t="s">
        <v>4120</v>
      </c>
      <c r="Q1517" s="263" t="s">
        <v>4120</v>
      </c>
      <c r="R1517" s="263" t="s">
        <v>4120</v>
      </c>
      <c r="S1517" s="263" t="s">
        <v>4120</v>
      </c>
      <c r="T1517" s="263" t="s">
        <v>4120</v>
      </c>
      <c r="U1517" s="263" t="s">
        <v>4120</v>
      </c>
      <c r="V1517" s="263" t="s">
        <v>4120</v>
      </c>
      <c r="W1517" s="263" t="s">
        <v>4120</v>
      </c>
      <c r="X1517" s="263" t="s">
        <v>4120</v>
      </c>
      <c r="Y1517" s="263" t="s">
        <v>4120</v>
      </c>
      <c r="Z1517" s="263" t="s">
        <v>4120</v>
      </c>
      <c r="AA1517" s="263" t="s">
        <v>4120</v>
      </c>
    </row>
    <row r="1518" spans="1:27" x14ac:dyDescent="0.3">
      <c r="A1518" s="263">
        <v>526278</v>
      </c>
      <c r="B1518" s="268" t="s">
        <v>918</v>
      </c>
      <c r="C1518" s="263" t="s">
        <v>4120</v>
      </c>
      <c r="D1518" s="263" t="s">
        <v>4120</v>
      </c>
      <c r="E1518" s="263" t="s">
        <v>4120</v>
      </c>
      <c r="F1518" s="263" t="s">
        <v>4120</v>
      </c>
      <c r="G1518" s="263" t="s">
        <v>4120</v>
      </c>
      <c r="H1518" s="263" t="s">
        <v>4120</v>
      </c>
      <c r="I1518" s="263" t="s">
        <v>4120</v>
      </c>
      <c r="J1518" s="263" t="s">
        <v>4120</v>
      </c>
      <c r="K1518" s="263" t="s">
        <v>4120</v>
      </c>
      <c r="L1518" s="263" t="s">
        <v>4120</v>
      </c>
      <c r="M1518" s="263" t="s">
        <v>4120</v>
      </c>
      <c r="N1518" s="263" t="s">
        <v>4120</v>
      </c>
      <c r="O1518" s="263" t="s">
        <v>4120</v>
      </c>
      <c r="P1518" s="263" t="s">
        <v>4120</v>
      </c>
      <c r="Q1518" s="263" t="s">
        <v>4120</v>
      </c>
      <c r="R1518" s="263" t="s">
        <v>4120</v>
      </c>
      <c r="S1518" s="263" t="s">
        <v>4120</v>
      </c>
      <c r="T1518" s="263" t="s">
        <v>4120</v>
      </c>
      <c r="U1518" s="263" t="s">
        <v>4120</v>
      </c>
      <c r="V1518" s="263" t="s">
        <v>4120</v>
      </c>
      <c r="W1518" s="263" t="s">
        <v>4120</v>
      </c>
      <c r="X1518" s="263" t="s">
        <v>4120</v>
      </c>
      <c r="Y1518" s="263" t="s">
        <v>4120</v>
      </c>
      <c r="Z1518" s="263" t="s">
        <v>4120</v>
      </c>
      <c r="AA1518" s="263" t="s">
        <v>4120</v>
      </c>
    </row>
    <row r="1519" spans="1:27" x14ac:dyDescent="0.3">
      <c r="A1519" s="263">
        <v>526279</v>
      </c>
      <c r="B1519" s="268" t="s">
        <v>918</v>
      </c>
      <c r="C1519" s="263" t="s">
        <v>4120</v>
      </c>
      <c r="D1519" s="263" t="s">
        <v>4120</v>
      </c>
      <c r="E1519" s="263" t="s">
        <v>4120</v>
      </c>
      <c r="F1519" s="263" t="s">
        <v>4120</v>
      </c>
      <c r="G1519" s="263" t="s">
        <v>4120</v>
      </c>
      <c r="H1519" s="263" t="s">
        <v>4120</v>
      </c>
      <c r="I1519" s="263" t="s">
        <v>4120</v>
      </c>
      <c r="J1519" s="263" t="s">
        <v>4120</v>
      </c>
      <c r="K1519" s="263" t="s">
        <v>4120</v>
      </c>
      <c r="L1519" s="263" t="s">
        <v>4120</v>
      </c>
      <c r="M1519" s="263" t="s">
        <v>4120</v>
      </c>
      <c r="N1519" s="263" t="s">
        <v>4120</v>
      </c>
      <c r="O1519" s="263" t="s">
        <v>4120</v>
      </c>
      <c r="P1519" s="263" t="s">
        <v>4120</v>
      </c>
      <c r="Q1519" s="263" t="s">
        <v>4120</v>
      </c>
      <c r="R1519" s="263" t="s">
        <v>4120</v>
      </c>
      <c r="S1519" s="263" t="s">
        <v>4120</v>
      </c>
      <c r="T1519" s="263" t="s">
        <v>4120</v>
      </c>
      <c r="U1519" s="263" t="s">
        <v>4120</v>
      </c>
      <c r="V1519" s="263" t="s">
        <v>4120</v>
      </c>
      <c r="W1519" s="263" t="s">
        <v>4120</v>
      </c>
      <c r="X1519" s="263" t="s">
        <v>4120</v>
      </c>
      <c r="Y1519" s="263" t="s">
        <v>4120</v>
      </c>
      <c r="Z1519" s="263" t="s">
        <v>4120</v>
      </c>
      <c r="AA1519" s="263" t="s">
        <v>4120</v>
      </c>
    </row>
    <row r="1520" spans="1:27" x14ac:dyDescent="0.3">
      <c r="A1520" s="263">
        <v>526280</v>
      </c>
      <c r="B1520" s="268" t="s">
        <v>918</v>
      </c>
      <c r="C1520" s="263" t="s">
        <v>4120</v>
      </c>
      <c r="D1520" s="263" t="s">
        <v>4120</v>
      </c>
      <c r="E1520" s="263" t="s">
        <v>4120</v>
      </c>
      <c r="F1520" s="263" t="s">
        <v>4120</v>
      </c>
      <c r="G1520" s="263" t="s">
        <v>4120</v>
      </c>
      <c r="H1520" s="263" t="s">
        <v>4120</v>
      </c>
      <c r="I1520" s="263" t="s">
        <v>4120</v>
      </c>
      <c r="J1520" s="263" t="s">
        <v>4120</v>
      </c>
      <c r="K1520" s="263" t="s">
        <v>4120</v>
      </c>
      <c r="L1520" s="263" t="s">
        <v>4120</v>
      </c>
      <c r="M1520" s="263" t="s">
        <v>4120</v>
      </c>
      <c r="N1520" s="263" t="s">
        <v>4120</v>
      </c>
      <c r="O1520" s="263" t="s">
        <v>4120</v>
      </c>
      <c r="P1520" s="263" t="s">
        <v>4120</v>
      </c>
      <c r="Q1520" s="263" t="s">
        <v>4120</v>
      </c>
      <c r="R1520" s="263" t="s">
        <v>4120</v>
      </c>
      <c r="S1520" s="263" t="s">
        <v>4120</v>
      </c>
      <c r="T1520" s="263" t="s">
        <v>4120</v>
      </c>
      <c r="U1520" s="263" t="s">
        <v>4120</v>
      </c>
      <c r="V1520" s="263" t="s">
        <v>4120</v>
      </c>
      <c r="W1520" s="263" t="s">
        <v>4120</v>
      </c>
      <c r="X1520" s="263" t="s">
        <v>4120</v>
      </c>
      <c r="Y1520" s="263" t="s">
        <v>4120</v>
      </c>
      <c r="Z1520" s="263" t="s">
        <v>4120</v>
      </c>
      <c r="AA1520" s="263" t="s">
        <v>4120</v>
      </c>
    </row>
    <row r="1521" spans="1:27" x14ac:dyDescent="0.3">
      <c r="A1521" s="263">
        <v>526285</v>
      </c>
      <c r="B1521" s="268" t="s">
        <v>918</v>
      </c>
      <c r="C1521" s="263" t="s">
        <v>4120</v>
      </c>
      <c r="D1521" s="263" t="s">
        <v>4120</v>
      </c>
      <c r="E1521" s="263" t="s">
        <v>4120</v>
      </c>
      <c r="F1521" s="263" t="s">
        <v>4120</v>
      </c>
      <c r="G1521" s="263" t="s">
        <v>4120</v>
      </c>
      <c r="H1521" s="263" t="s">
        <v>4120</v>
      </c>
      <c r="I1521" s="263" t="s">
        <v>4120</v>
      </c>
      <c r="J1521" s="263" t="s">
        <v>4120</v>
      </c>
      <c r="K1521" s="263" t="s">
        <v>4120</v>
      </c>
      <c r="L1521" s="263" t="s">
        <v>4120</v>
      </c>
      <c r="M1521" s="263" t="s">
        <v>4120</v>
      </c>
      <c r="N1521" s="263" t="s">
        <v>4120</v>
      </c>
      <c r="O1521" s="263" t="s">
        <v>4120</v>
      </c>
      <c r="P1521" s="263" t="s">
        <v>4120</v>
      </c>
      <c r="Q1521" s="263" t="s">
        <v>4120</v>
      </c>
      <c r="R1521" s="263" t="s">
        <v>4120</v>
      </c>
      <c r="S1521" s="263" t="s">
        <v>4120</v>
      </c>
      <c r="T1521" s="263" t="s">
        <v>4120</v>
      </c>
      <c r="U1521" s="263" t="s">
        <v>4120</v>
      </c>
      <c r="V1521" s="263" t="s">
        <v>4120</v>
      </c>
      <c r="W1521" s="263" t="s">
        <v>4120</v>
      </c>
      <c r="X1521" s="263" t="s">
        <v>4120</v>
      </c>
      <c r="Y1521" s="263" t="s">
        <v>4120</v>
      </c>
      <c r="Z1521" s="263" t="s">
        <v>4120</v>
      </c>
      <c r="AA1521" s="263" t="s">
        <v>4120</v>
      </c>
    </row>
    <row r="1522" spans="1:27" x14ac:dyDescent="0.3">
      <c r="A1522" s="263">
        <v>526290</v>
      </c>
      <c r="B1522" s="268" t="s">
        <v>918</v>
      </c>
      <c r="C1522" s="263" t="s">
        <v>4120</v>
      </c>
      <c r="D1522" s="263" t="s">
        <v>4120</v>
      </c>
      <c r="E1522" s="263" t="s">
        <v>4120</v>
      </c>
      <c r="F1522" s="263" t="s">
        <v>4120</v>
      </c>
      <c r="G1522" s="263" t="s">
        <v>4120</v>
      </c>
      <c r="H1522" s="263" t="s">
        <v>4120</v>
      </c>
      <c r="I1522" s="263" t="s">
        <v>4120</v>
      </c>
      <c r="J1522" s="263" t="s">
        <v>4120</v>
      </c>
      <c r="K1522" s="263" t="s">
        <v>4120</v>
      </c>
      <c r="L1522" s="263" t="s">
        <v>4120</v>
      </c>
      <c r="M1522" s="263" t="s">
        <v>4120</v>
      </c>
      <c r="N1522" s="263" t="s">
        <v>4120</v>
      </c>
      <c r="O1522" s="263" t="s">
        <v>4120</v>
      </c>
      <c r="P1522" s="263" t="s">
        <v>4120</v>
      </c>
      <c r="Q1522" s="263" t="s">
        <v>4120</v>
      </c>
      <c r="R1522" s="263" t="s">
        <v>4120</v>
      </c>
      <c r="S1522" s="263" t="s">
        <v>4120</v>
      </c>
      <c r="T1522" s="263" t="s">
        <v>4120</v>
      </c>
      <c r="U1522" s="263" t="s">
        <v>4120</v>
      </c>
      <c r="V1522" s="263" t="s">
        <v>4120</v>
      </c>
      <c r="W1522" s="263" t="s">
        <v>4120</v>
      </c>
      <c r="X1522" s="263" t="s">
        <v>4120</v>
      </c>
      <c r="Y1522" s="263" t="s">
        <v>4120</v>
      </c>
      <c r="Z1522" s="263" t="s">
        <v>4120</v>
      </c>
      <c r="AA1522" s="263" t="s">
        <v>4120</v>
      </c>
    </row>
    <row r="1523" spans="1:27" x14ac:dyDescent="0.3">
      <c r="A1523" s="263">
        <v>526294</v>
      </c>
      <c r="B1523" s="268" t="s">
        <v>918</v>
      </c>
      <c r="C1523" s="263" t="s">
        <v>4120</v>
      </c>
      <c r="D1523" s="263" t="s">
        <v>4120</v>
      </c>
      <c r="E1523" s="263" t="s">
        <v>4120</v>
      </c>
      <c r="F1523" s="263" t="s">
        <v>4120</v>
      </c>
      <c r="G1523" s="263" t="s">
        <v>4120</v>
      </c>
      <c r="H1523" s="263" t="s">
        <v>4120</v>
      </c>
      <c r="I1523" s="263" t="s">
        <v>4120</v>
      </c>
      <c r="J1523" s="263" t="s">
        <v>4120</v>
      </c>
      <c r="K1523" s="263" t="s">
        <v>4120</v>
      </c>
      <c r="L1523" s="263" t="s">
        <v>4120</v>
      </c>
      <c r="M1523" s="263" t="s">
        <v>4120</v>
      </c>
      <c r="N1523" s="263" t="s">
        <v>4120</v>
      </c>
      <c r="O1523" s="263" t="s">
        <v>4120</v>
      </c>
      <c r="P1523" s="263" t="s">
        <v>4120</v>
      </c>
      <c r="Q1523" s="263" t="s">
        <v>4120</v>
      </c>
      <c r="R1523" s="263" t="s">
        <v>4120</v>
      </c>
      <c r="S1523" s="263" t="s">
        <v>4120</v>
      </c>
      <c r="T1523" s="263" t="s">
        <v>4120</v>
      </c>
      <c r="U1523" s="263" t="s">
        <v>4120</v>
      </c>
      <c r="V1523" s="263" t="s">
        <v>4120</v>
      </c>
      <c r="W1523" s="263" t="s">
        <v>4120</v>
      </c>
      <c r="X1523" s="263" t="s">
        <v>4120</v>
      </c>
      <c r="Y1523" s="263" t="s">
        <v>4120</v>
      </c>
      <c r="Z1523" s="263" t="s">
        <v>4120</v>
      </c>
      <c r="AA1523" s="263" t="s">
        <v>4120</v>
      </c>
    </row>
    <row r="1524" spans="1:27" x14ac:dyDescent="0.3">
      <c r="A1524" s="263">
        <v>526296</v>
      </c>
      <c r="B1524" s="268" t="s">
        <v>918</v>
      </c>
      <c r="C1524" s="263" t="s">
        <v>4120</v>
      </c>
      <c r="D1524" s="263" t="s">
        <v>4120</v>
      </c>
      <c r="E1524" s="263" t="s">
        <v>4120</v>
      </c>
      <c r="F1524" s="263" t="s">
        <v>4120</v>
      </c>
      <c r="G1524" s="263" t="s">
        <v>4120</v>
      </c>
      <c r="H1524" s="263" t="s">
        <v>4120</v>
      </c>
      <c r="I1524" s="263" t="s">
        <v>4120</v>
      </c>
      <c r="J1524" s="263" t="s">
        <v>4120</v>
      </c>
      <c r="K1524" s="263" t="s">
        <v>4120</v>
      </c>
      <c r="L1524" s="263" t="s">
        <v>4120</v>
      </c>
      <c r="M1524" s="263" t="s">
        <v>4120</v>
      </c>
      <c r="N1524" s="263" t="s">
        <v>4120</v>
      </c>
      <c r="O1524" s="263" t="s">
        <v>4120</v>
      </c>
      <c r="P1524" s="263" t="s">
        <v>4120</v>
      </c>
      <c r="Q1524" s="263" t="s">
        <v>4120</v>
      </c>
      <c r="R1524" s="263" t="s">
        <v>4120</v>
      </c>
      <c r="S1524" s="263" t="s">
        <v>4120</v>
      </c>
      <c r="T1524" s="263" t="s">
        <v>4120</v>
      </c>
      <c r="U1524" s="263" t="s">
        <v>4120</v>
      </c>
      <c r="V1524" s="263" t="s">
        <v>4120</v>
      </c>
      <c r="W1524" s="263" t="s">
        <v>4120</v>
      </c>
      <c r="X1524" s="263" t="s">
        <v>4120</v>
      </c>
      <c r="Y1524" s="263" t="s">
        <v>4120</v>
      </c>
      <c r="Z1524" s="263" t="s">
        <v>4120</v>
      </c>
      <c r="AA1524" s="263" t="s">
        <v>4120</v>
      </c>
    </row>
    <row r="1525" spans="1:27" x14ac:dyDescent="0.3">
      <c r="A1525" s="263">
        <v>526298</v>
      </c>
      <c r="B1525" s="268" t="s">
        <v>918</v>
      </c>
      <c r="C1525" s="263" t="s">
        <v>4120</v>
      </c>
      <c r="D1525" s="263" t="s">
        <v>4120</v>
      </c>
      <c r="E1525" s="263" t="s">
        <v>4120</v>
      </c>
      <c r="F1525" s="263" t="s">
        <v>4120</v>
      </c>
      <c r="G1525" s="263" t="s">
        <v>4120</v>
      </c>
      <c r="H1525" s="263" t="s">
        <v>4120</v>
      </c>
      <c r="I1525" s="263" t="s">
        <v>4120</v>
      </c>
      <c r="J1525" s="263" t="s">
        <v>4120</v>
      </c>
      <c r="K1525" s="263" t="s">
        <v>4120</v>
      </c>
      <c r="L1525" s="263" t="s">
        <v>4120</v>
      </c>
      <c r="M1525" s="263" t="s">
        <v>4120</v>
      </c>
      <c r="N1525" s="263" t="s">
        <v>4120</v>
      </c>
      <c r="O1525" s="263" t="s">
        <v>4120</v>
      </c>
      <c r="P1525" s="263" t="s">
        <v>4120</v>
      </c>
      <c r="Q1525" s="263" t="s">
        <v>4120</v>
      </c>
      <c r="R1525" s="263" t="s">
        <v>4120</v>
      </c>
      <c r="S1525" s="263" t="s">
        <v>4120</v>
      </c>
      <c r="T1525" s="263" t="s">
        <v>4120</v>
      </c>
      <c r="U1525" s="263" t="s">
        <v>4120</v>
      </c>
      <c r="V1525" s="263" t="s">
        <v>4120</v>
      </c>
      <c r="W1525" s="263" t="s">
        <v>4120</v>
      </c>
      <c r="X1525" s="263" t="s">
        <v>4120</v>
      </c>
      <c r="Y1525" s="263" t="s">
        <v>4120</v>
      </c>
      <c r="Z1525" s="263" t="s">
        <v>4120</v>
      </c>
      <c r="AA1525" s="263" t="s">
        <v>4120</v>
      </c>
    </row>
    <row r="1526" spans="1:27" x14ac:dyDescent="0.3">
      <c r="A1526" s="263">
        <v>526300</v>
      </c>
      <c r="B1526" s="268" t="s">
        <v>918</v>
      </c>
      <c r="C1526" s="263" t="s">
        <v>4120</v>
      </c>
      <c r="D1526" s="263" t="s">
        <v>4120</v>
      </c>
      <c r="E1526" s="263" t="s">
        <v>4120</v>
      </c>
      <c r="F1526" s="263" t="s">
        <v>4120</v>
      </c>
      <c r="G1526" s="263" t="s">
        <v>4120</v>
      </c>
      <c r="H1526" s="263" t="s">
        <v>4120</v>
      </c>
      <c r="I1526" s="263" t="s">
        <v>4120</v>
      </c>
      <c r="J1526" s="263" t="s">
        <v>4120</v>
      </c>
      <c r="K1526" s="263" t="s">
        <v>4120</v>
      </c>
      <c r="L1526" s="263" t="s">
        <v>4120</v>
      </c>
      <c r="M1526" s="263" t="s">
        <v>4120</v>
      </c>
      <c r="N1526" s="263" t="s">
        <v>4120</v>
      </c>
      <c r="O1526" s="263" t="s">
        <v>4120</v>
      </c>
      <c r="P1526" s="263" t="s">
        <v>4120</v>
      </c>
      <c r="Q1526" s="263" t="s">
        <v>4120</v>
      </c>
      <c r="R1526" s="263" t="s">
        <v>4120</v>
      </c>
      <c r="S1526" s="263" t="s">
        <v>4120</v>
      </c>
      <c r="T1526" s="263" t="s">
        <v>4120</v>
      </c>
      <c r="U1526" s="263" t="s">
        <v>4120</v>
      </c>
      <c r="V1526" s="263" t="s">
        <v>4120</v>
      </c>
      <c r="W1526" s="263" t="s">
        <v>4120</v>
      </c>
      <c r="X1526" s="263" t="s">
        <v>4120</v>
      </c>
      <c r="Y1526" s="263" t="s">
        <v>4120</v>
      </c>
      <c r="Z1526" s="263" t="s">
        <v>4120</v>
      </c>
      <c r="AA1526" s="263" t="s">
        <v>4120</v>
      </c>
    </row>
    <row r="1527" spans="1:27" x14ac:dyDescent="0.3">
      <c r="A1527" s="263">
        <v>526301</v>
      </c>
      <c r="B1527" s="268" t="s">
        <v>918</v>
      </c>
      <c r="C1527" s="263" t="s">
        <v>4120</v>
      </c>
      <c r="D1527" s="263" t="s">
        <v>4120</v>
      </c>
      <c r="E1527" s="263" t="s">
        <v>4120</v>
      </c>
      <c r="F1527" s="263" t="s">
        <v>4120</v>
      </c>
      <c r="G1527" s="263" t="s">
        <v>4120</v>
      </c>
      <c r="H1527" s="263" t="s">
        <v>4120</v>
      </c>
      <c r="I1527" s="263" t="s">
        <v>4120</v>
      </c>
      <c r="J1527" s="263" t="s">
        <v>4120</v>
      </c>
      <c r="K1527" s="263" t="s">
        <v>4120</v>
      </c>
      <c r="L1527" s="263" t="s">
        <v>4120</v>
      </c>
      <c r="M1527" s="263" t="s">
        <v>4120</v>
      </c>
      <c r="N1527" s="263" t="s">
        <v>4120</v>
      </c>
      <c r="O1527" s="263" t="s">
        <v>4120</v>
      </c>
      <c r="P1527" s="263" t="s">
        <v>4120</v>
      </c>
      <c r="Q1527" s="263" t="s">
        <v>4120</v>
      </c>
      <c r="R1527" s="263" t="s">
        <v>4120</v>
      </c>
      <c r="S1527" s="263" t="s">
        <v>4120</v>
      </c>
      <c r="T1527" s="263" t="s">
        <v>4120</v>
      </c>
      <c r="U1527" s="263" t="s">
        <v>4120</v>
      </c>
      <c r="V1527" s="263" t="s">
        <v>4120</v>
      </c>
      <c r="W1527" s="263" t="s">
        <v>4120</v>
      </c>
      <c r="X1527" s="263" t="s">
        <v>4120</v>
      </c>
      <c r="Y1527" s="263" t="s">
        <v>4120</v>
      </c>
      <c r="Z1527" s="263" t="s">
        <v>4120</v>
      </c>
      <c r="AA1527" s="263" t="s">
        <v>4120</v>
      </c>
    </row>
    <row r="1528" spans="1:27" x14ac:dyDescent="0.3">
      <c r="A1528" s="263">
        <v>526304</v>
      </c>
      <c r="B1528" s="268" t="s">
        <v>918</v>
      </c>
      <c r="C1528" s="263" t="s">
        <v>4120</v>
      </c>
      <c r="D1528" s="263" t="s">
        <v>4120</v>
      </c>
      <c r="E1528" s="263" t="s">
        <v>4120</v>
      </c>
      <c r="F1528" s="263" t="s">
        <v>4120</v>
      </c>
      <c r="G1528" s="263" t="s">
        <v>4120</v>
      </c>
      <c r="H1528" s="263" t="s">
        <v>4120</v>
      </c>
      <c r="I1528" s="263" t="s">
        <v>4120</v>
      </c>
      <c r="J1528" s="263" t="s">
        <v>4120</v>
      </c>
      <c r="K1528" s="263" t="s">
        <v>4120</v>
      </c>
      <c r="L1528" s="263" t="s">
        <v>4120</v>
      </c>
      <c r="M1528" s="263" t="s">
        <v>4120</v>
      </c>
      <c r="N1528" s="263" t="s">
        <v>4120</v>
      </c>
      <c r="O1528" s="263" t="s">
        <v>4120</v>
      </c>
      <c r="P1528" s="263" t="s">
        <v>4120</v>
      </c>
      <c r="Q1528" s="263" t="s">
        <v>4120</v>
      </c>
      <c r="R1528" s="263" t="s">
        <v>4120</v>
      </c>
      <c r="S1528" s="263" t="s">
        <v>4120</v>
      </c>
      <c r="T1528" s="263" t="s">
        <v>4120</v>
      </c>
      <c r="U1528" s="263" t="s">
        <v>4120</v>
      </c>
      <c r="V1528" s="263" t="s">
        <v>4120</v>
      </c>
      <c r="W1528" s="263" t="s">
        <v>4120</v>
      </c>
      <c r="X1528" s="263" t="s">
        <v>4120</v>
      </c>
      <c r="Y1528" s="263" t="s">
        <v>4120</v>
      </c>
      <c r="Z1528" s="263" t="s">
        <v>4120</v>
      </c>
      <c r="AA1528" s="263" t="s">
        <v>4120</v>
      </c>
    </row>
    <row r="1529" spans="1:27" x14ac:dyDescent="0.3">
      <c r="A1529" s="263">
        <v>526305</v>
      </c>
      <c r="B1529" s="268" t="s">
        <v>918</v>
      </c>
      <c r="C1529" s="263" t="s">
        <v>4120</v>
      </c>
      <c r="D1529" s="263" t="s">
        <v>4120</v>
      </c>
      <c r="E1529" s="263" t="s">
        <v>4120</v>
      </c>
      <c r="F1529" s="263" t="s">
        <v>4120</v>
      </c>
      <c r="G1529" s="263" t="s">
        <v>4120</v>
      </c>
      <c r="H1529" s="263" t="s">
        <v>4120</v>
      </c>
      <c r="I1529" s="263" t="s">
        <v>4120</v>
      </c>
      <c r="J1529" s="263" t="s">
        <v>4120</v>
      </c>
      <c r="K1529" s="263" t="s">
        <v>4120</v>
      </c>
      <c r="L1529" s="263" t="s">
        <v>4120</v>
      </c>
      <c r="M1529" s="263" t="s">
        <v>4120</v>
      </c>
      <c r="N1529" s="263" t="s">
        <v>4120</v>
      </c>
      <c r="O1529" s="263" t="s">
        <v>4120</v>
      </c>
      <c r="P1529" s="263" t="s">
        <v>4120</v>
      </c>
      <c r="Q1529" s="263" t="s">
        <v>4120</v>
      </c>
      <c r="R1529" s="263" t="s">
        <v>4120</v>
      </c>
      <c r="S1529" s="263" t="s">
        <v>4120</v>
      </c>
      <c r="T1529" s="263" t="s">
        <v>4120</v>
      </c>
      <c r="U1529" s="263" t="s">
        <v>4120</v>
      </c>
      <c r="V1529" s="263" t="s">
        <v>4120</v>
      </c>
      <c r="W1529" s="263" t="s">
        <v>4120</v>
      </c>
      <c r="X1529" s="263" t="s">
        <v>4120</v>
      </c>
      <c r="Y1529" s="263" t="s">
        <v>4120</v>
      </c>
      <c r="Z1529" s="263" t="s">
        <v>4120</v>
      </c>
      <c r="AA1529" s="263" t="s">
        <v>4120</v>
      </c>
    </row>
    <row r="1530" spans="1:27" x14ac:dyDescent="0.3">
      <c r="A1530" s="263">
        <v>526307</v>
      </c>
      <c r="B1530" s="268" t="s">
        <v>918</v>
      </c>
      <c r="C1530" s="263" t="s">
        <v>4120</v>
      </c>
      <c r="D1530" s="263" t="s">
        <v>4120</v>
      </c>
      <c r="E1530" s="263" t="s">
        <v>4120</v>
      </c>
      <c r="F1530" s="263" t="s">
        <v>4120</v>
      </c>
      <c r="G1530" s="263" t="s">
        <v>4120</v>
      </c>
      <c r="H1530" s="263" t="s">
        <v>4120</v>
      </c>
      <c r="I1530" s="263" t="s">
        <v>4120</v>
      </c>
      <c r="J1530" s="263" t="s">
        <v>4120</v>
      </c>
      <c r="K1530" s="263" t="s">
        <v>4120</v>
      </c>
      <c r="L1530" s="263" t="s">
        <v>4120</v>
      </c>
      <c r="M1530" s="263" t="s">
        <v>4120</v>
      </c>
      <c r="N1530" s="263" t="s">
        <v>4120</v>
      </c>
      <c r="O1530" s="263" t="s">
        <v>4120</v>
      </c>
      <c r="P1530" s="263" t="s">
        <v>4120</v>
      </c>
      <c r="Q1530" s="263" t="s">
        <v>4120</v>
      </c>
      <c r="R1530" s="263" t="s">
        <v>4120</v>
      </c>
      <c r="S1530" s="263" t="s">
        <v>4120</v>
      </c>
      <c r="T1530" s="263" t="s">
        <v>4120</v>
      </c>
      <c r="U1530" s="263" t="s">
        <v>4120</v>
      </c>
      <c r="V1530" s="263" t="s">
        <v>4120</v>
      </c>
      <c r="W1530" s="263" t="s">
        <v>4120</v>
      </c>
      <c r="X1530" s="263" t="s">
        <v>4120</v>
      </c>
      <c r="Y1530" s="263" t="s">
        <v>4120</v>
      </c>
      <c r="Z1530" s="263" t="s">
        <v>4120</v>
      </c>
      <c r="AA1530" s="263" t="s">
        <v>4120</v>
      </c>
    </row>
    <row r="1531" spans="1:27" x14ac:dyDescent="0.3">
      <c r="A1531" s="263">
        <v>526308</v>
      </c>
      <c r="B1531" s="268" t="s">
        <v>918</v>
      </c>
      <c r="C1531" s="263" t="s">
        <v>4120</v>
      </c>
      <c r="D1531" s="263" t="s">
        <v>4120</v>
      </c>
      <c r="E1531" s="263" t="s">
        <v>4120</v>
      </c>
      <c r="F1531" s="263" t="s">
        <v>4120</v>
      </c>
      <c r="G1531" s="263" t="s">
        <v>4120</v>
      </c>
      <c r="H1531" s="263" t="s">
        <v>4120</v>
      </c>
      <c r="I1531" s="263" t="s">
        <v>4120</v>
      </c>
      <c r="J1531" s="263" t="s">
        <v>4120</v>
      </c>
      <c r="K1531" s="263" t="s">
        <v>4120</v>
      </c>
      <c r="L1531" s="263" t="s">
        <v>4120</v>
      </c>
      <c r="M1531" s="263" t="s">
        <v>4120</v>
      </c>
      <c r="N1531" s="263" t="s">
        <v>4120</v>
      </c>
      <c r="O1531" s="263" t="s">
        <v>4120</v>
      </c>
      <c r="P1531" s="263" t="s">
        <v>4120</v>
      </c>
      <c r="Q1531" s="263" t="s">
        <v>4120</v>
      </c>
      <c r="R1531" s="263" t="s">
        <v>4120</v>
      </c>
      <c r="S1531" s="263" t="s">
        <v>4120</v>
      </c>
      <c r="T1531" s="263" t="s">
        <v>4120</v>
      </c>
      <c r="U1531" s="263" t="s">
        <v>4120</v>
      </c>
      <c r="V1531" s="263" t="s">
        <v>4120</v>
      </c>
      <c r="W1531" s="263" t="s">
        <v>4120</v>
      </c>
      <c r="X1531" s="263" t="s">
        <v>4120</v>
      </c>
      <c r="Y1531" s="263" t="s">
        <v>4120</v>
      </c>
      <c r="Z1531" s="263" t="s">
        <v>4120</v>
      </c>
      <c r="AA1531" s="263" t="s">
        <v>4120</v>
      </c>
    </row>
    <row r="1532" spans="1:27" x14ac:dyDescent="0.3">
      <c r="A1532" s="263">
        <v>526310</v>
      </c>
      <c r="B1532" s="268" t="s">
        <v>918</v>
      </c>
      <c r="C1532" s="263" t="s">
        <v>4120</v>
      </c>
      <c r="D1532" s="263" t="s">
        <v>4120</v>
      </c>
      <c r="E1532" s="263" t="s">
        <v>4120</v>
      </c>
      <c r="F1532" s="263" t="s">
        <v>4120</v>
      </c>
      <c r="G1532" s="263" t="s">
        <v>4120</v>
      </c>
      <c r="H1532" s="263" t="s">
        <v>4120</v>
      </c>
      <c r="I1532" s="263" t="s">
        <v>4120</v>
      </c>
      <c r="J1532" s="263" t="s">
        <v>4120</v>
      </c>
      <c r="K1532" s="263" t="s">
        <v>4120</v>
      </c>
      <c r="L1532" s="263" t="s">
        <v>4120</v>
      </c>
      <c r="M1532" s="263" t="s">
        <v>4120</v>
      </c>
      <c r="N1532" s="263" t="s">
        <v>4120</v>
      </c>
      <c r="O1532" s="263" t="s">
        <v>4120</v>
      </c>
      <c r="P1532" s="263" t="s">
        <v>4120</v>
      </c>
      <c r="Q1532" s="263" t="s">
        <v>4120</v>
      </c>
      <c r="R1532" s="263" t="s">
        <v>4120</v>
      </c>
      <c r="S1532" s="263" t="s">
        <v>4120</v>
      </c>
      <c r="T1532" s="263" t="s">
        <v>4120</v>
      </c>
      <c r="U1532" s="263" t="s">
        <v>4120</v>
      </c>
      <c r="V1532" s="263" t="s">
        <v>4120</v>
      </c>
      <c r="W1532" s="263" t="s">
        <v>4120</v>
      </c>
      <c r="X1532" s="263" t="s">
        <v>4120</v>
      </c>
      <c r="Y1532" s="263" t="s">
        <v>4120</v>
      </c>
      <c r="Z1532" s="263" t="s">
        <v>4120</v>
      </c>
      <c r="AA1532" s="263" t="s">
        <v>4120</v>
      </c>
    </row>
    <row r="1533" spans="1:27" x14ac:dyDescent="0.3">
      <c r="A1533" s="263">
        <v>526311</v>
      </c>
      <c r="B1533" s="268" t="s">
        <v>918</v>
      </c>
      <c r="C1533" s="263" t="s">
        <v>4120</v>
      </c>
      <c r="D1533" s="263" t="s">
        <v>4120</v>
      </c>
      <c r="E1533" s="263" t="s">
        <v>4120</v>
      </c>
      <c r="F1533" s="263" t="s">
        <v>4120</v>
      </c>
      <c r="G1533" s="263" t="s">
        <v>4120</v>
      </c>
      <c r="H1533" s="263" t="s">
        <v>4120</v>
      </c>
      <c r="I1533" s="263" t="s">
        <v>4120</v>
      </c>
      <c r="J1533" s="263" t="s">
        <v>4120</v>
      </c>
      <c r="K1533" s="263" t="s">
        <v>4120</v>
      </c>
      <c r="L1533" s="263" t="s">
        <v>4120</v>
      </c>
      <c r="M1533" s="263" t="s">
        <v>4120</v>
      </c>
      <c r="N1533" s="263" t="s">
        <v>4120</v>
      </c>
      <c r="O1533" s="263" t="s">
        <v>4120</v>
      </c>
      <c r="P1533" s="263" t="s">
        <v>4120</v>
      </c>
      <c r="Q1533" s="263" t="s">
        <v>4120</v>
      </c>
      <c r="R1533" s="263" t="s">
        <v>4120</v>
      </c>
      <c r="S1533" s="263" t="s">
        <v>4120</v>
      </c>
      <c r="T1533" s="263" t="s">
        <v>4120</v>
      </c>
      <c r="U1533" s="263" t="s">
        <v>4120</v>
      </c>
      <c r="V1533" s="263" t="s">
        <v>4120</v>
      </c>
      <c r="W1533" s="263" t="s">
        <v>4120</v>
      </c>
      <c r="X1533" s="263" t="s">
        <v>4120</v>
      </c>
      <c r="Y1533" s="263" t="s">
        <v>4120</v>
      </c>
      <c r="Z1533" s="263" t="s">
        <v>4120</v>
      </c>
      <c r="AA1533" s="263" t="s">
        <v>4120</v>
      </c>
    </row>
    <row r="1534" spans="1:27" x14ac:dyDescent="0.3">
      <c r="A1534" s="263">
        <v>526312</v>
      </c>
      <c r="B1534" s="268" t="s">
        <v>918</v>
      </c>
      <c r="C1534" s="263" t="s">
        <v>4120</v>
      </c>
      <c r="D1534" s="263" t="s">
        <v>4120</v>
      </c>
      <c r="E1534" s="263" t="s">
        <v>4120</v>
      </c>
      <c r="F1534" s="263" t="s">
        <v>4120</v>
      </c>
      <c r="G1534" s="263" t="s">
        <v>4120</v>
      </c>
      <c r="H1534" s="263" t="s">
        <v>4120</v>
      </c>
      <c r="I1534" s="263" t="s">
        <v>4120</v>
      </c>
      <c r="J1534" s="263" t="s">
        <v>4120</v>
      </c>
      <c r="K1534" s="263" t="s">
        <v>4120</v>
      </c>
      <c r="L1534" s="263" t="s">
        <v>4120</v>
      </c>
      <c r="M1534" s="263" t="s">
        <v>4120</v>
      </c>
      <c r="N1534" s="263" t="s">
        <v>4120</v>
      </c>
      <c r="O1534" s="263" t="s">
        <v>4120</v>
      </c>
      <c r="P1534" s="263" t="s">
        <v>4120</v>
      </c>
      <c r="Q1534" s="263" t="s">
        <v>4120</v>
      </c>
      <c r="R1534" s="263" t="s">
        <v>4120</v>
      </c>
      <c r="S1534" s="263" t="s">
        <v>4120</v>
      </c>
      <c r="T1534" s="263" t="s">
        <v>4120</v>
      </c>
      <c r="U1534" s="263" t="s">
        <v>4120</v>
      </c>
      <c r="V1534" s="263" t="s">
        <v>4120</v>
      </c>
      <c r="W1534" s="263" t="s">
        <v>4120</v>
      </c>
      <c r="X1534" s="263" t="s">
        <v>4120</v>
      </c>
      <c r="Y1534" s="263" t="s">
        <v>4120</v>
      </c>
      <c r="Z1534" s="263" t="s">
        <v>4120</v>
      </c>
      <c r="AA1534" s="263" t="s">
        <v>4120</v>
      </c>
    </row>
    <row r="1535" spans="1:27" x14ac:dyDescent="0.3">
      <c r="A1535" s="263">
        <v>526318</v>
      </c>
      <c r="B1535" s="268" t="s">
        <v>918</v>
      </c>
      <c r="C1535" s="263" t="s">
        <v>4120</v>
      </c>
      <c r="D1535" s="263" t="s">
        <v>4120</v>
      </c>
      <c r="E1535" s="263" t="s">
        <v>4120</v>
      </c>
      <c r="F1535" s="263" t="s">
        <v>4120</v>
      </c>
      <c r="G1535" s="263" t="s">
        <v>4120</v>
      </c>
      <c r="H1535" s="263" t="s">
        <v>4120</v>
      </c>
      <c r="I1535" s="263" t="s">
        <v>4120</v>
      </c>
      <c r="J1535" s="263" t="s">
        <v>4120</v>
      </c>
      <c r="K1535" s="263" t="s">
        <v>4120</v>
      </c>
      <c r="L1535" s="263" t="s">
        <v>4120</v>
      </c>
      <c r="M1535" s="263" t="s">
        <v>4120</v>
      </c>
      <c r="N1535" s="263" t="s">
        <v>4120</v>
      </c>
      <c r="O1535" s="263" t="s">
        <v>4120</v>
      </c>
      <c r="P1535" s="263" t="s">
        <v>4120</v>
      </c>
      <c r="Q1535" s="263" t="s">
        <v>4120</v>
      </c>
      <c r="R1535" s="263" t="s">
        <v>4120</v>
      </c>
      <c r="S1535" s="263" t="s">
        <v>4120</v>
      </c>
      <c r="T1535" s="263" t="s">
        <v>4120</v>
      </c>
      <c r="U1535" s="263" t="s">
        <v>4120</v>
      </c>
      <c r="V1535" s="263" t="s">
        <v>4120</v>
      </c>
      <c r="W1535" s="263" t="s">
        <v>4120</v>
      </c>
      <c r="X1535" s="263" t="s">
        <v>4120</v>
      </c>
      <c r="Y1535" s="263" t="s">
        <v>4120</v>
      </c>
      <c r="Z1535" s="263" t="s">
        <v>4120</v>
      </c>
      <c r="AA1535" s="263" t="s">
        <v>4120</v>
      </c>
    </row>
    <row r="1536" spans="1:27" x14ac:dyDescent="0.3">
      <c r="A1536" s="263">
        <v>526320</v>
      </c>
      <c r="B1536" s="268" t="s">
        <v>918</v>
      </c>
      <c r="C1536" s="263" t="s">
        <v>4120</v>
      </c>
      <c r="D1536" s="263" t="s">
        <v>4120</v>
      </c>
      <c r="E1536" s="263" t="s">
        <v>4120</v>
      </c>
      <c r="F1536" s="263" t="s">
        <v>4120</v>
      </c>
      <c r="G1536" s="263" t="s">
        <v>4120</v>
      </c>
      <c r="H1536" s="263" t="s">
        <v>4120</v>
      </c>
      <c r="I1536" s="263" t="s">
        <v>4120</v>
      </c>
      <c r="J1536" s="263" t="s">
        <v>4120</v>
      </c>
      <c r="K1536" s="263" t="s">
        <v>4120</v>
      </c>
      <c r="L1536" s="263" t="s">
        <v>4120</v>
      </c>
      <c r="M1536" s="263" t="s">
        <v>4120</v>
      </c>
      <c r="N1536" s="263" t="s">
        <v>4120</v>
      </c>
      <c r="O1536" s="263" t="s">
        <v>4120</v>
      </c>
      <c r="P1536" s="263" t="s">
        <v>4120</v>
      </c>
      <c r="Q1536" s="263" t="s">
        <v>4120</v>
      </c>
      <c r="R1536" s="263" t="s">
        <v>4120</v>
      </c>
      <c r="S1536" s="263" t="s">
        <v>4120</v>
      </c>
      <c r="T1536" s="263" t="s">
        <v>4120</v>
      </c>
      <c r="U1536" s="263" t="s">
        <v>4120</v>
      </c>
      <c r="V1536" s="263" t="s">
        <v>4120</v>
      </c>
      <c r="W1536" s="263" t="s">
        <v>4120</v>
      </c>
      <c r="X1536" s="263" t="s">
        <v>4120</v>
      </c>
      <c r="Y1536" s="263" t="s">
        <v>4120</v>
      </c>
      <c r="Z1536" s="263" t="s">
        <v>4120</v>
      </c>
      <c r="AA1536" s="263" t="s">
        <v>4120</v>
      </c>
    </row>
    <row r="1537" spans="1:27" x14ac:dyDescent="0.3">
      <c r="A1537" s="263">
        <v>526322</v>
      </c>
      <c r="B1537" s="268" t="s">
        <v>918</v>
      </c>
      <c r="C1537" s="263" t="s">
        <v>4120</v>
      </c>
      <c r="D1537" s="263" t="s">
        <v>4120</v>
      </c>
      <c r="E1537" s="263" t="s">
        <v>4120</v>
      </c>
      <c r="F1537" s="263" t="s">
        <v>4120</v>
      </c>
      <c r="G1537" s="263" t="s">
        <v>4120</v>
      </c>
      <c r="H1537" s="263" t="s">
        <v>4120</v>
      </c>
      <c r="I1537" s="263" t="s">
        <v>4120</v>
      </c>
      <c r="J1537" s="263" t="s">
        <v>4120</v>
      </c>
      <c r="K1537" s="263" t="s">
        <v>4120</v>
      </c>
      <c r="L1537" s="263" t="s">
        <v>4120</v>
      </c>
      <c r="M1537" s="263" t="s">
        <v>4120</v>
      </c>
      <c r="N1537" s="263" t="s">
        <v>4120</v>
      </c>
      <c r="O1537" s="263" t="s">
        <v>4120</v>
      </c>
      <c r="P1537" s="263" t="s">
        <v>4120</v>
      </c>
      <c r="Q1537" s="263" t="s">
        <v>4120</v>
      </c>
      <c r="R1537" s="263" t="s">
        <v>4120</v>
      </c>
      <c r="S1537" s="263" t="s">
        <v>4120</v>
      </c>
      <c r="T1537" s="263" t="s">
        <v>4120</v>
      </c>
      <c r="U1537" s="263" t="s">
        <v>4120</v>
      </c>
      <c r="V1537" s="263" t="s">
        <v>4120</v>
      </c>
      <c r="W1537" s="263" t="s">
        <v>4120</v>
      </c>
      <c r="X1537" s="263" t="s">
        <v>4120</v>
      </c>
      <c r="Y1537" s="263" t="s">
        <v>4120</v>
      </c>
      <c r="Z1537" s="263" t="s">
        <v>4120</v>
      </c>
      <c r="AA1537" s="263" t="s">
        <v>4120</v>
      </c>
    </row>
    <row r="1538" spans="1:27" x14ac:dyDescent="0.3">
      <c r="A1538" s="263">
        <v>526324</v>
      </c>
      <c r="B1538" s="268" t="s">
        <v>918</v>
      </c>
      <c r="C1538" s="263" t="s">
        <v>4120</v>
      </c>
      <c r="D1538" s="263" t="s">
        <v>4120</v>
      </c>
      <c r="E1538" s="263" t="s">
        <v>4120</v>
      </c>
      <c r="F1538" s="263" t="s">
        <v>4120</v>
      </c>
      <c r="G1538" s="263" t="s">
        <v>4120</v>
      </c>
      <c r="H1538" s="263" t="s">
        <v>4120</v>
      </c>
      <c r="I1538" s="263" t="s">
        <v>4120</v>
      </c>
      <c r="J1538" s="263" t="s">
        <v>4120</v>
      </c>
      <c r="K1538" s="263" t="s">
        <v>4120</v>
      </c>
      <c r="L1538" s="263" t="s">
        <v>4120</v>
      </c>
      <c r="M1538" s="263" t="s">
        <v>4120</v>
      </c>
      <c r="N1538" s="263" t="s">
        <v>4120</v>
      </c>
      <c r="O1538" s="263" t="s">
        <v>4120</v>
      </c>
      <c r="P1538" s="263" t="s">
        <v>4120</v>
      </c>
      <c r="Q1538" s="263" t="s">
        <v>4120</v>
      </c>
      <c r="R1538" s="263" t="s">
        <v>4120</v>
      </c>
      <c r="S1538" s="263" t="s">
        <v>4120</v>
      </c>
      <c r="T1538" s="263" t="s">
        <v>4120</v>
      </c>
      <c r="U1538" s="263" t="s">
        <v>4120</v>
      </c>
      <c r="V1538" s="263" t="s">
        <v>4120</v>
      </c>
      <c r="W1538" s="263" t="s">
        <v>4120</v>
      </c>
      <c r="X1538" s="263" t="s">
        <v>4120</v>
      </c>
      <c r="Y1538" s="263" t="s">
        <v>4120</v>
      </c>
      <c r="Z1538" s="263" t="s">
        <v>4120</v>
      </c>
      <c r="AA1538" s="263" t="s">
        <v>4120</v>
      </c>
    </row>
    <row r="1539" spans="1:27" x14ac:dyDescent="0.3">
      <c r="A1539" s="263">
        <v>526329</v>
      </c>
      <c r="B1539" s="268" t="s">
        <v>918</v>
      </c>
      <c r="C1539" s="263" t="s">
        <v>4120</v>
      </c>
      <c r="D1539" s="263" t="s">
        <v>4120</v>
      </c>
      <c r="E1539" s="263" t="s">
        <v>4120</v>
      </c>
      <c r="F1539" s="263" t="s">
        <v>4120</v>
      </c>
      <c r="G1539" s="263" t="s">
        <v>4120</v>
      </c>
      <c r="H1539" s="263" t="s">
        <v>4120</v>
      </c>
      <c r="I1539" s="263" t="s">
        <v>4120</v>
      </c>
      <c r="J1539" s="263" t="s">
        <v>4120</v>
      </c>
      <c r="K1539" s="263" t="s">
        <v>4120</v>
      </c>
      <c r="L1539" s="263" t="s">
        <v>4120</v>
      </c>
      <c r="M1539" s="263" t="s">
        <v>4120</v>
      </c>
      <c r="N1539" s="263" t="s">
        <v>4120</v>
      </c>
      <c r="O1539" s="263" t="s">
        <v>4120</v>
      </c>
      <c r="P1539" s="263" t="s">
        <v>4120</v>
      </c>
      <c r="Q1539" s="263" t="s">
        <v>4120</v>
      </c>
      <c r="R1539" s="263" t="s">
        <v>4120</v>
      </c>
      <c r="S1539" s="263" t="s">
        <v>4120</v>
      </c>
      <c r="T1539" s="263" t="s">
        <v>4120</v>
      </c>
      <c r="U1539" s="263" t="s">
        <v>4120</v>
      </c>
      <c r="V1539" s="263" t="s">
        <v>4120</v>
      </c>
      <c r="W1539" s="263" t="s">
        <v>4120</v>
      </c>
      <c r="X1539" s="263" t="s">
        <v>4120</v>
      </c>
      <c r="Y1539" s="263" t="s">
        <v>4120</v>
      </c>
      <c r="Z1539" s="263" t="s">
        <v>4120</v>
      </c>
      <c r="AA1539" s="263" t="s">
        <v>4120</v>
      </c>
    </row>
    <row r="1540" spans="1:27" x14ac:dyDescent="0.3">
      <c r="A1540" s="263">
        <v>526330</v>
      </c>
      <c r="B1540" s="268" t="s">
        <v>918</v>
      </c>
      <c r="C1540" s="263" t="s">
        <v>4120</v>
      </c>
      <c r="D1540" s="263" t="s">
        <v>4120</v>
      </c>
      <c r="E1540" s="263" t="s">
        <v>4120</v>
      </c>
      <c r="F1540" s="263" t="s">
        <v>4120</v>
      </c>
      <c r="G1540" s="263" t="s">
        <v>4120</v>
      </c>
      <c r="H1540" s="263" t="s">
        <v>4120</v>
      </c>
      <c r="I1540" s="263" t="s">
        <v>4120</v>
      </c>
      <c r="J1540" s="263" t="s">
        <v>4120</v>
      </c>
      <c r="K1540" s="263" t="s">
        <v>4120</v>
      </c>
      <c r="L1540" s="263" t="s">
        <v>4120</v>
      </c>
      <c r="M1540" s="263" t="s">
        <v>4120</v>
      </c>
      <c r="N1540" s="263" t="s">
        <v>4120</v>
      </c>
      <c r="O1540" s="263" t="s">
        <v>4120</v>
      </c>
      <c r="P1540" s="263" t="s">
        <v>4120</v>
      </c>
      <c r="Q1540" s="263" t="s">
        <v>4120</v>
      </c>
      <c r="R1540" s="263" t="s">
        <v>4120</v>
      </c>
      <c r="S1540" s="263" t="s">
        <v>4120</v>
      </c>
      <c r="T1540" s="263" t="s">
        <v>4120</v>
      </c>
      <c r="U1540" s="263" t="s">
        <v>4120</v>
      </c>
      <c r="V1540" s="263" t="s">
        <v>4120</v>
      </c>
      <c r="W1540" s="263" t="s">
        <v>4120</v>
      </c>
      <c r="X1540" s="263" t="s">
        <v>4120</v>
      </c>
      <c r="Y1540" s="263" t="s">
        <v>4120</v>
      </c>
      <c r="Z1540" s="263" t="s">
        <v>4120</v>
      </c>
      <c r="AA1540" s="263" t="s">
        <v>4120</v>
      </c>
    </row>
    <row r="1541" spans="1:27" x14ac:dyDescent="0.3">
      <c r="A1541" s="263">
        <v>526725</v>
      </c>
      <c r="B1541" s="263" t="s">
        <v>918</v>
      </c>
      <c r="C1541" s="263" t="s">
        <v>4120</v>
      </c>
      <c r="D1541" s="263" t="s">
        <v>4120</v>
      </c>
      <c r="E1541" s="263" t="s">
        <v>4120</v>
      </c>
      <c r="F1541" s="263" t="s">
        <v>4120</v>
      </c>
      <c r="G1541" s="263" t="s">
        <v>4120</v>
      </c>
      <c r="H1541" s="263" t="s">
        <v>4120</v>
      </c>
      <c r="I1541" s="263" t="s">
        <v>4120</v>
      </c>
      <c r="J1541" s="263" t="s">
        <v>4120</v>
      </c>
      <c r="K1541" s="263" t="s">
        <v>4120</v>
      </c>
      <c r="L1541" s="263" t="s">
        <v>4120</v>
      </c>
      <c r="M1541" s="263" t="s">
        <v>4120</v>
      </c>
      <c r="N1541" s="263" t="s">
        <v>4120</v>
      </c>
      <c r="O1541" s="263" t="s">
        <v>4120</v>
      </c>
      <c r="P1541" s="263" t="s">
        <v>4120</v>
      </c>
      <c r="Q1541" s="263" t="s">
        <v>4120</v>
      </c>
      <c r="R1541" s="263" t="s">
        <v>4120</v>
      </c>
      <c r="S1541" s="263" t="s">
        <v>4120</v>
      </c>
      <c r="T1541" s="263" t="s">
        <v>4120</v>
      </c>
      <c r="U1541" s="263" t="s">
        <v>4120</v>
      </c>
      <c r="V1541" s="263" t="s">
        <v>4120</v>
      </c>
      <c r="W1541" s="263" t="s">
        <v>4120</v>
      </c>
      <c r="X1541" s="263" t="s">
        <v>4120</v>
      </c>
      <c r="Y1541" s="263" t="s">
        <v>4120</v>
      </c>
      <c r="Z1541" s="263" t="s">
        <v>4120</v>
      </c>
      <c r="AA1541" s="263" t="s">
        <v>4120</v>
      </c>
    </row>
    <row r="1542" spans="1:27" x14ac:dyDescent="0.3">
      <c r="A1542" s="263">
        <v>526726</v>
      </c>
      <c r="B1542" s="263" t="s">
        <v>918</v>
      </c>
      <c r="C1542" s="263" t="s">
        <v>4120</v>
      </c>
      <c r="D1542" s="263" t="s">
        <v>4120</v>
      </c>
      <c r="E1542" s="263" t="s">
        <v>4120</v>
      </c>
      <c r="F1542" s="263" t="s">
        <v>4120</v>
      </c>
      <c r="G1542" s="263" t="s">
        <v>4120</v>
      </c>
      <c r="H1542" s="263" t="s">
        <v>4120</v>
      </c>
      <c r="I1542" s="263" t="s">
        <v>4120</v>
      </c>
      <c r="J1542" s="263" t="s">
        <v>4120</v>
      </c>
      <c r="K1542" s="263" t="s">
        <v>4120</v>
      </c>
      <c r="L1542" s="263" t="s">
        <v>4120</v>
      </c>
      <c r="M1542" s="263" t="s">
        <v>4120</v>
      </c>
      <c r="N1542" s="263" t="s">
        <v>4120</v>
      </c>
      <c r="O1542" s="263" t="s">
        <v>4120</v>
      </c>
      <c r="P1542" s="263" t="s">
        <v>4120</v>
      </c>
      <c r="Q1542" s="263" t="s">
        <v>4120</v>
      </c>
      <c r="R1542" s="263" t="s">
        <v>4120</v>
      </c>
      <c r="S1542" s="263" t="s">
        <v>4120</v>
      </c>
      <c r="T1542" s="263" t="s">
        <v>4120</v>
      </c>
      <c r="U1542" s="263" t="s">
        <v>4120</v>
      </c>
      <c r="V1542" s="263" t="s">
        <v>4120</v>
      </c>
      <c r="W1542" s="263" t="s">
        <v>4120</v>
      </c>
      <c r="X1542" s="263" t="s">
        <v>4120</v>
      </c>
      <c r="Y1542" s="263" t="s">
        <v>4120</v>
      </c>
      <c r="Z1542" s="263" t="s">
        <v>4120</v>
      </c>
      <c r="AA1542" s="263" t="s">
        <v>4120</v>
      </c>
    </row>
    <row r="1543" spans="1:27" x14ac:dyDescent="0.3">
      <c r="A1543" s="263">
        <v>526727</v>
      </c>
      <c r="B1543" s="263" t="s">
        <v>918</v>
      </c>
      <c r="C1543" s="263" t="s">
        <v>4120</v>
      </c>
      <c r="D1543" s="263" t="s">
        <v>4120</v>
      </c>
      <c r="E1543" s="263" t="s">
        <v>4120</v>
      </c>
      <c r="F1543" s="263" t="s">
        <v>4120</v>
      </c>
      <c r="G1543" s="263" t="s">
        <v>4120</v>
      </c>
      <c r="H1543" s="263" t="s">
        <v>4120</v>
      </c>
      <c r="I1543" s="263" t="s">
        <v>4120</v>
      </c>
      <c r="J1543" s="263" t="s">
        <v>4120</v>
      </c>
      <c r="K1543" s="263" t="s">
        <v>4120</v>
      </c>
      <c r="L1543" s="263" t="s">
        <v>4120</v>
      </c>
      <c r="M1543" s="263" t="s">
        <v>4120</v>
      </c>
      <c r="N1543" s="263" t="s">
        <v>4120</v>
      </c>
      <c r="O1543" s="263" t="s">
        <v>4120</v>
      </c>
      <c r="P1543" s="263" t="s">
        <v>4120</v>
      </c>
      <c r="Q1543" s="263" t="s">
        <v>4120</v>
      </c>
      <c r="R1543" s="263" t="s">
        <v>4120</v>
      </c>
      <c r="S1543" s="263" t="s">
        <v>4120</v>
      </c>
      <c r="T1543" s="263" t="s">
        <v>4120</v>
      </c>
      <c r="U1543" s="263" t="s">
        <v>4120</v>
      </c>
      <c r="V1543" s="263" t="s">
        <v>4120</v>
      </c>
      <c r="W1543" s="263" t="s">
        <v>4120</v>
      </c>
      <c r="X1543" s="263" t="s">
        <v>4120</v>
      </c>
      <c r="Y1543" s="263" t="s">
        <v>4120</v>
      </c>
      <c r="Z1543" s="263" t="s">
        <v>4120</v>
      </c>
      <c r="AA1543" s="263" t="s">
        <v>4120</v>
      </c>
    </row>
    <row r="1544" spans="1:27" x14ac:dyDescent="0.3">
      <c r="A1544" s="263">
        <v>526728</v>
      </c>
      <c r="B1544" s="263" t="s">
        <v>918</v>
      </c>
      <c r="C1544" s="263" t="s">
        <v>4120</v>
      </c>
      <c r="D1544" s="263" t="s">
        <v>4120</v>
      </c>
      <c r="E1544" s="263" t="s">
        <v>4120</v>
      </c>
      <c r="F1544" s="263" t="s">
        <v>4120</v>
      </c>
      <c r="G1544" s="263" t="s">
        <v>4120</v>
      </c>
      <c r="H1544" s="263" t="s">
        <v>4120</v>
      </c>
      <c r="I1544" s="263" t="s">
        <v>4120</v>
      </c>
      <c r="J1544" s="263" t="s">
        <v>4120</v>
      </c>
      <c r="K1544" s="263" t="s">
        <v>4120</v>
      </c>
      <c r="L1544" s="263" t="s">
        <v>4120</v>
      </c>
      <c r="M1544" s="263" t="s">
        <v>4120</v>
      </c>
      <c r="N1544" s="263" t="s">
        <v>4120</v>
      </c>
      <c r="O1544" s="263" t="s">
        <v>4120</v>
      </c>
      <c r="P1544" s="263" t="s">
        <v>4120</v>
      </c>
      <c r="Q1544" s="263" t="s">
        <v>4120</v>
      </c>
      <c r="R1544" s="263" t="s">
        <v>4120</v>
      </c>
      <c r="S1544" s="263" t="s">
        <v>4120</v>
      </c>
      <c r="T1544" s="263" t="s">
        <v>4120</v>
      </c>
      <c r="U1544" s="263" t="s">
        <v>4120</v>
      </c>
      <c r="V1544" s="263" t="s">
        <v>4120</v>
      </c>
      <c r="W1544" s="263" t="s">
        <v>4120</v>
      </c>
      <c r="X1544" s="263" t="s">
        <v>4120</v>
      </c>
      <c r="Y1544" s="263" t="s">
        <v>4120</v>
      </c>
      <c r="Z1544" s="263" t="s">
        <v>4120</v>
      </c>
      <c r="AA1544" s="263" t="s">
        <v>4120</v>
      </c>
    </row>
    <row r="1545" spans="1:27" x14ac:dyDescent="0.3">
      <c r="A1545" s="263">
        <v>526729</v>
      </c>
      <c r="B1545" s="263" t="s">
        <v>918</v>
      </c>
      <c r="C1545" s="263" t="s">
        <v>4120</v>
      </c>
      <c r="D1545" s="263" t="s">
        <v>4120</v>
      </c>
      <c r="E1545" s="263" t="s">
        <v>4120</v>
      </c>
      <c r="F1545" s="263" t="s">
        <v>4120</v>
      </c>
      <c r="G1545" s="263" t="s">
        <v>4120</v>
      </c>
      <c r="H1545" s="263" t="s">
        <v>4120</v>
      </c>
      <c r="I1545" s="263" t="s">
        <v>4120</v>
      </c>
      <c r="J1545" s="263" t="s">
        <v>4120</v>
      </c>
      <c r="K1545" s="263" t="s">
        <v>4120</v>
      </c>
      <c r="L1545" s="263" t="s">
        <v>4120</v>
      </c>
      <c r="M1545" s="263" t="s">
        <v>4120</v>
      </c>
      <c r="N1545" s="263" t="s">
        <v>4120</v>
      </c>
      <c r="O1545" s="263" t="s">
        <v>4120</v>
      </c>
      <c r="P1545" s="263" t="s">
        <v>4120</v>
      </c>
      <c r="Q1545" s="263" t="s">
        <v>4120</v>
      </c>
      <c r="R1545" s="263" t="s">
        <v>4120</v>
      </c>
      <c r="S1545" s="263" t="s">
        <v>4120</v>
      </c>
      <c r="T1545" s="263" t="s">
        <v>4120</v>
      </c>
      <c r="U1545" s="263" t="s">
        <v>4120</v>
      </c>
      <c r="V1545" s="263" t="s">
        <v>4120</v>
      </c>
      <c r="W1545" s="263" t="s">
        <v>4120</v>
      </c>
      <c r="X1545" s="263" t="s">
        <v>4120</v>
      </c>
      <c r="Y1545" s="263" t="s">
        <v>4120</v>
      </c>
      <c r="Z1545" s="263" t="s">
        <v>4120</v>
      </c>
      <c r="AA1545" s="263" t="s">
        <v>4120</v>
      </c>
    </row>
    <row r="1546" spans="1:27" x14ac:dyDescent="0.3">
      <c r="A1546" s="263">
        <v>526730</v>
      </c>
      <c r="B1546" s="263" t="s">
        <v>918</v>
      </c>
      <c r="C1546" s="263" t="s">
        <v>4120</v>
      </c>
      <c r="D1546" s="263" t="s">
        <v>4120</v>
      </c>
      <c r="E1546" s="263" t="s">
        <v>4120</v>
      </c>
      <c r="F1546" s="263" t="s">
        <v>4120</v>
      </c>
      <c r="G1546" s="263" t="s">
        <v>4120</v>
      </c>
      <c r="H1546" s="263" t="s">
        <v>4120</v>
      </c>
      <c r="I1546" s="263" t="s">
        <v>4120</v>
      </c>
      <c r="J1546" s="263" t="s">
        <v>4120</v>
      </c>
      <c r="K1546" s="263" t="s">
        <v>4120</v>
      </c>
      <c r="L1546" s="263" t="s">
        <v>4120</v>
      </c>
      <c r="M1546" s="263" t="s">
        <v>4120</v>
      </c>
      <c r="N1546" s="263" t="s">
        <v>4120</v>
      </c>
      <c r="O1546" s="263" t="s">
        <v>4120</v>
      </c>
      <c r="P1546" s="263" t="s">
        <v>4120</v>
      </c>
      <c r="Q1546" s="263" t="s">
        <v>4120</v>
      </c>
      <c r="R1546" s="263" t="s">
        <v>4120</v>
      </c>
      <c r="S1546" s="263" t="s">
        <v>4120</v>
      </c>
      <c r="T1546" s="263" t="s">
        <v>4120</v>
      </c>
      <c r="U1546" s="263" t="s">
        <v>4120</v>
      </c>
      <c r="V1546" s="263" t="s">
        <v>4120</v>
      </c>
      <c r="W1546" s="263" t="s">
        <v>4120</v>
      </c>
      <c r="X1546" s="263" t="s">
        <v>4120</v>
      </c>
      <c r="Y1546" s="263" t="s">
        <v>4120</v>
      </c>
      <c r="Z1546" s="263" t="s">
        <v>4120</v>
      </c>
      <c r="AA1546" s="263" t="s">
        <v>4120</v>
      </c>
    </row>
    <row r="1547" spans="1:27" x14ac:dyDescent="0.3">
      <c r="A1547" s="263">
        <v>526731</v>
      </c>
      <c r="B1547" s="263" t="s">
        <v>918</v>
      </c>
      <c r="C1547" s="263" t="s">
        <v>4120</v>
      </c>
      <c r="D1547" s="263" t="s">
        <v>4120</v>
      </c>
      <c r="E1547" s="263" t="s">
        <v>4120</v>
      </c>
      <c r="F1547" s="263" t="s">
        <v>4120</v>
      </c>
      <c r="G1547" s="263" t="s">
        <v>4120</v>
      </c>
      <c r="H1547" s="263" t="s">
        <v>4120</v>
      </c>
      <c r="I1547" s="263" t="s">
        <v>4120</v>
      </c>
      <c r="J1547" s="263" t="s">
        <v>4120</v>
      </c>
      <c r="K1547" s="263" t="s">
        <v>4120</v>
      </c>
      <c r="L1547" s="263" t="s">
        <v>4120</v>
      </c>
      <c r="M1547" s="263" t="s">
        <v>4120</v>
      </c>
      <c r="N1547" s="263" t="s">
        <v>4120</v>
      </c>
      <c r="O1547" s="263" t="s">
        <v>4120</v>
      </c>
      <c r="P1547" s="263" t="s">
        <v>4120</v>
      </c>
      <c r="Q1547" s="263" t="s">
        <v>4120</v>
      </c>
      <c r="R1547" s="263" t="s">
        <v>4120</v>
      </c>
      <c r="S1547" s="263" t="s">
        <v>4120</v>
      </c>
      <c r="T1547" s="263" t="s">
        <v>4120</v>
      </c>
      <c r="U1547" s="263" t="s">
        <v>4120</v>
      </c>
      <c r="V1547" s="263" t="s">
        <v>4120</v>
      </c>
      <c r="W1547" s="263" t="s">
        <v>4120</v>
      </c>
      <c r="X1547" s="263" t="s">
        <v>4120</v>
      </c>
      <c r="Y1547" s="263" t="s">
        <v>4120</v>
      </c>
      <c r="Z1547" s="263" t="s">
        <v>4120</v>
      </c>
      <c r="AA1547" s="263" t="s">
        <v>4120</v>
      </c>
    </row>
    <row r="1548" spans="1:27" x14ac:dyDescent="0.3">
      <c r="A1548" s="263">
        <v>526732</v>
      </c>
      <c r="B1548" s="263" t="s">
        <v>918</v>
      </c>
      <c r="C1548" s="263" t="s">
        <v>4120</v>
      </c>
      <c r="D1548" s="263" t="s">
        <v>4120</v>
      </c>
      <c r="E1548" s="263" t="s">
        <v>4120</v>
      </c>
      <c r="F1548" s="263" t="s">
        <v>4120</v>
      </c>
      <c r="G1548" s="263" t="s">
        <v>4120</v>
      </c>
      <c r="H1548" s="263" t="s">
        <v>4120</v>
      </c>
      <c r="I1548" s="263" t="s">
        <v>4120</v>
      </c>
      <c r="J1548" s="263" t="s">
        <v>4120</v>
      </c>
      <c r="K1548" s="263" t="s">
        <v>4120</v>
      </c>
      <c r="L1548" s="263" t="s">
        <v>4120</v>
      </c>
      <c r="M1548" s="263" t="s">
        <v>4120</v>
      </c>
      <c r="N1548" s="263" t="s">
        <v>4120</v>
      </c>
      <c r="O1548" s="263" t="s">
        <v>4120</v>
      </c>
      <c r="P1548" s="263" t="s">
        <v>4120</v>
      </c>
      <c r="Q1548" s="263" t="s">
        <v>4120</v>
      </c>
      <c r="R1548" s="263" t="s">
        <v>4120</v>
      </c>
      <c r="S1548" s="263" t="s">
        <v>4120</v>
      </c>
      <c r="T1548" s="263" t="s">
        <v>4120</v>
      </c>
      <c r="U1548" s="263" t="s">
        <v>4120</v>
      </c>
      <c r="V1548" s="263" t="s">
        <v>4120</v>
      </c>
      <c r="W1548" s="263" t="s">
        <v>4120</v>
      </c>
      <c r="X1548" s="263" t="s">
        <v>4120</v>
      </c>
      <c r="Y1548" s="263" t="s">
        <v>4120</v>
      </c>
      <c r="Z1548" s="263" t="s">
        <v>4120</v>
      </c>
      <c r="AA1548" s="263" t="s">
        <v>4120</v>
      </c>
    </row>
    <row r="1549" spans="1:27" x14ac:dyDescent="0.3">
      <c r="A1549" s="263">
        <v>526733</v>
      </c>
      <c r="B1549" s="263" t="s">
        <v>918</v>
      </c>
      <c r="C1549" s="263" t="s">
        <v>4120</v>
      </c>
      <c r="D1549" s="263" t="s">
        <v>4120</v>
      </c>
      <c r="E1549" s="263" t="s">
        <v>4120</v>
      </c>
      <c r="F1549" s="263" t="s">
        <v>4120</v>
      </c>
      <c r="G1549" s="263" t="s">
        <v>4120</v>
      </c>
      <c r="H1549" s="263" t="s">
        <v>4120</v>
      </c>
      <c r="I1549" s="263" t="s">
        <v>4120</v>
      </c>
      <c r="J1549" s="263" t="s">
        <v>4120</v>
      </c>
      <c r="K1549" s="263" t="s">
        <v>4120</v>
      </c>
      <c r="L1549" s="263" t="s">
        <v>4120</v>
      </c>
      <c r="M1549" s="263" t="s">
        <v>4120</v>
      </c>
      <c r="N1549" s="263" t="s">
        <v>4120</v>
      </c>
      <c r="O1549" s="263" t="s">
        <v>4120</v>
      </c>
      <c r="P1549" s="263" t="s">
        <v>4120</v>
      </c>
      <c r="Q1549" s="263" t="s">
        <v>4120</v>
      </c>
      <c r="R1549" s="263" t="s">
        <v>4120</v>
      </c>
      <c r="S1549" s="263" t="s">
        <v>4120</v>
      </c>
      <c r="T1549" s="263" t="s">
        <v>4120</v>
      </c>
      <c r="U1549" s="263" t="s">
        <v>4120</v>
      </c>
      <c r="V1549" s="263" t="s">
        <v>4120</v>
      </c>
      <c r="W1549" s="263" t="s">
        <v>4120</v>
      </c>
      <c r="X1549" s="263" t="s">
        <v>4120</v>
      </c>
      <c r="Y1549" s="263" t="s">
        <v>4120</v>
      </c>
      <c r="Z1549" s="263" t="s">
        <v>4120</v>
      </c>
      <c r="AA1549" s="263" t="s">
        <v>4120</v>
      </c>
    </row>
    <row r="1550" spans="1:27" x14ac:dyDescent="0.3">
      <c r="A1550" s="263">
        <v>526734</v>
      </c>
      <c r="B1550" s="263" t="s">
        <v>918</v>
      </c>
      <c r="C1550" s="263" t="s">
        <v>4120</v>
      </c>
      <c r="D1550" s="263" t="s">
        <v>4120</v>
      </c>
      <c r="E1550" s="263" t="s">
        <v>4120</v>
      </c>
      <c r="F1550" s="263" t="s">
        <v>4120</v>
      </c>
      <c r="G1550" s="263" t="s">
        <v>4120</v>
      </c>
      <c r="H1550" s="263" t="s">
        <v>4120</v>
      </c>
      <c r="I1550" s="263" t="s">
        <v>4120</v>
      </c>
      <c r="J1550" s="263" t="s">
        <v>4120</v>
      </c>
      <c r="K1550" s="263" t="s">
        <v>4120</v>
      </c>
      <c r="L1550" s="263" t="s">
        <v>4120</v>
      </c>
      <c r="M1550" s="263" t="s">
        <v>4120</v>
      </c>
      <c r="N1550" s="263" t="s">
        <v>4120</v>
      </c>
      <c r="O1550" s="263" t="s">
        <v>4120</v>
      </c>
      <c r="P1550" s="263" t="s">
        <v>4120</v>
      </c>
      <c r="Q1550" s="263" t="s">
        <v>4120</v>
      </c>
      <c r="R1550" s="263" t="s">
        <v>4120</v>
      </c>
      <c r="S1550" s="263" t="s">
        <v>4120</v>
      </c>
      <c r="T1550" s="263" t="s">
        <v>4120</v>
      </c>
      <c r="U1550" s="263" t="s">
        <v>4120</v>
      </c>
      <c r="V1550" s="263" t="s">
        <v>4120</v>
      </c>
      <c r="W1550" s="263" t="s">
        <v>4120</v>
      </c>
      <c r="X1550" s="263" t="s">
        <v>4120</v>
      </c>
      <c r="Y1550" s="263" t="s">
        <v>4120</v>
      </c>
      <c r="Z1550" s="263" t="s">
        <v>4120</v>
      </c>
      <c r="AA1550" s="263" t="s">
        <v>4120</v>
      </c>
    </row>
    <row r="1551" spans="1:27" x14ac:dyDescent="0.3">
      <c r="A1551" s="263">
        <v>526735</v>
      </c>
      <c r="B1551" s="263" t="s">
        <v>918</v>
      </c>
      <c r="C1551" s="263" t="s">
        <v>4120</v>
      </c>
      <c r="D1551" s="263" t="s">
        <v>4120</v>
      </c>
      <c r="E1551" s="263" t="s">
        <v>4120</v>
      </c>
      <c r="F1551" s="263" t="s">
        <v>4120</v>
      </c>
      <c r="G1551" s="263" t="s">
        <v>4120</v>
      </c>
      <c r="H1551" s="263" t="s">
        <v>4120</v>
      </c>
      <c r="I1551" s="263" t="s">
        <v>4120</v>
      </c>
      <c r="J1551" s="263" t="s">
        <v>4120</v>
      </c>
      <c r="K1551" s="263" t="s">
        <v>4120</v>
      </c>
      <c r="L1551" s="263" t="s">
        <v>4120</v>
      </c>
      <c r="M1551" s="263" t="s">
        <v>4120</v>
      </c>
      <c r="N1551" s="263" t="s">
        <v>4120</v>
      </c>
      <c r="O1551" s="263" t="s">
        <v>4120</v>
      </c>
      <c r="P1551" s="263" t="s">
        <v>4120</v>
      </c>
      <c r="Q1551" s="263" t="s">
        <v>4120</v>
      </c>
      <c r="R1551" s="263" t="s">
        <v>4120</v>
      </c>
      <c r="S1551" s="263" t="s">
        <v>4120</v>
      </c>
      <c r="T1551" s="263" t="s">
        <v>4120</v>
      </c>
      <c r="U1551" s="263" t="s">
        <v>4120</v>
      </c>
      <c r="V1551" s="263" t="s">
        <v>4120</v>
      </c>
      <c r="W1551" s="263" t="s">
        <v>4120</v>
      </c>
      <c r="X1551" s="263" t="s">
        <v>4120</v>
      </c>
      <c r="Y1551" s="263" t="s">
        <v>4120</v>
      </c>
      <c r="Z1551" s="263" t="s">
        <v>4120</v>
      </c>
      <c r="AA1551" s="263" t="s">
        <v>4120</v>
      </c>
    </row>
    <row r="1552" spans="1:27" x14ac:dyDescent="0.3">
      <c r="A1552" s="263">
        <v>526736</v>
      </c>
      <c r="B1552" s="263" t="s">
        <v>918</v>
      </c>
      <c r="C1552" s="263" t="s">
        <v>4120</v>
      </c>
      <c r="D1552" s="263" t="s">
        <v>4120</v>
      </c>
      <c r="E1552" s="263" t="s">
        <v>4120</v>
      </c>
      <c r="F1552" s="263" t="s">
        <v>4120</v>
      </c>
      <c r="G1552" s="263" t="s">
        <v>4120</v>
      </c>
      <c r="H1552" s="263" t="s">
        <v>4120</v>
      </c>
      <c r="I1552" s="263" t="s">
        <v>4120</v>
      </c>
      <c r="J1552" s="263" t="s">
        <v>4120</v>
      </c>
      <c r="K1552" s="263" t="s">
        <v>4120</v>
      </c>
      <c r="L1552" s="263" t="s">
        <v>4120</v>
      </c>
      <c r="M1552" s="263" t="s">
        <v>4120</v>
      </c>
      <c r="N1552" s="263" t="s">
        <v>4120</v>
      </c>
      <c r="O1552" s="263" t="s">
        <v>4120</v>
      </c>
      <c r="P1552" s="263" t="s">
        <v>4120</v>
      </c>
      <c r="Q1552" s="263" t="s">
        <v>4120</v>
      </c>
      <c r="R1552" s="263" t="s">
        <v>4120</v>
      </c>
      <c r="S1552" s="263" t="s">
        <v>4120</v>
      </c>
      <c r="T1552" s="263" t="s">
        <v>4120</v>
      </c>
      <c r="U1552" s="263" t="s">
        <v>4120</v>
      </c>
      <c r="V1552" s="263" t="s">
        <v>4120</v>
      </c>
      <c r="W1552" s="263" t="s">
        <v>4120</v>
      </c>
      <c r="X1552" s="263" t="s">
        <v>4120</v>
      </c>
      <c r="Y1552" s="263" t="s">
        <v>4120</v>
      </c>
      <c r="Z1552" s="263" t="s">
        <v>4120</v>
      </c>
      <c r="AA1552" s="263" t="s">
        <v>4120</v>
      </c>
    </row>
    <row r="1553" spans="1:27" x14ac:dyDescent="0.3">
      <c r="A1553" s="263">
        <v>526737</v>
      </c>
      <c r="B1553" s="263" t="s">
        <v>918</v>
      </c>
      <c r="C1553" s="263" t="s">
        <v>4120</v>
      </c>
      <c r="D1553" s="263" t="s">
        <v>4120</v>
      </c>
      <c r="E1553" s="263" t="s">
        <v>4120</v>
      </c>
      <c r="F1553" s="263" t="s">
        <v>4120</v>
      </c>
      <c r="G1553" s="263" t="s">
        <v>4120</v>
      </c>
      <c r="H1553" s="263" t="s">
        <v>4120</v>
      </c>
      <c r="I1553" s="263" t="s">
        <v>4120</v>
      </c>
      <c r="J1553" s="263" t="s">
        <v>4120</v>
      </c>
      <c r="K1553" s="263" t="s">
        <v>4120</v>
      </c>
      <c r="L1553" s="263" t="s">
        <v>4120</v>
      </c>
      <c r="M1553" s="263" t="s">
        <v>4120</v>
      </c>
      <c r="N1553" s="263" t="s">
        <v>4120</v>
      </c>
      <c r="O1553" s="263" t="s">
        <v>4120</v>
      </c>
      <c r="P1553" s="263" t="s">
        <v>4120</v>
      </c>
      <c r="Q1553" s="263" t="s">
        <v>4120</v>
      </c>
      <c r="R1553" s="263" t="s">
        <v>4120</v>
      </c>
      <c r="S1553" s="263" t="s">
        <v>4120</v>
      </c>
      <c r="T1553" s="263" t="s">
        <v>4120</v>
      </c>
      <c r="U1553" s="263" t="s">
        <v>4120</v>
      </c>
      <c r="V1553" s="263" t="s">
        <v>4120</v>
      </c>
      <c r="W1553" s="263" t="s">
        <v>4120</v>
      </c>
      <c r="X1553" s="263" t="s">
        <v>4120</v>
      </c>
      <c r="Y1553" s="263" t="s">
        <v>4120</v>
      </c>
      <c r="Z1553" s="263" t="s">
        <v>4120</v>
      </c>
      <c r="AA1553" s="263" t="s">
        <v>4120</v>
      </c>
    </row>
    <row r="1554" spans="1:27" x14ac:dyDescent="0.3">
      <c r="A1554" s="263">
        <v>526738</v>
      </c>
      <c r="B1554" s="263" t="s">
        <v>918</v>
      </c>
      <c r="C1554" s="263" t="s">
        <v>4120</v>
      </c>
      <c r="D1554" s="263" t="s">
        <v>4120</v>
      </c>
      <c r="E1554" s="263" t="s">
        <v>4120</v>
      </c>
      <c r="F1554" s="263" t="s">
        <v>4120</v>
      </c>
      <c r="G1554" s="263" t="s">
        <v>4120</v>
      </c>
      <c r="H1554" s="263" t="s">
        <v>4120</v>
      </c>
      <c r="I1554" s="263" t="s">
        <v>4120</v>
      </c>
      <c r="J1554" s="263" t="s">
        <v>4120</v>
      </c>
      <c r="K1554" s="263" t="s">
        <v>4120</v>
      </c>
      <c r="L1554" s="263" t="s">
        <v>4120</v>
      </c>
      <c r="M1554" s="263" t="s">
        <v>4120</v>
      </c>
      <c r="N1554" s="263" t="s">
        <v>4120</v>
      </c>
      <c r="O1554" s="263" t="s">
        <v>4120</v>
      </c>
      <c r="P1554" s="263" t="s">
        <v>4120</v>
      </c>
      <c r="Q1554" s="263" t="s">
        <v>4120</v>
      </c>
      <c r="R1554" s="263" t="s">
        <v>4120</v>
      </c>
      <c r="S1554" s="263" t="s">
        <v>4120</v>
      </c>
      <c r="T1554" s="263" t="s">
        <v>4120</v>
      </c>
      <c r="U1554" s="263" t="s">
        <v>4120</v>
      </c>
      <c r="V1554" s="263" t="s">
        <v>4120</v>
      </c>
      <c r="W1554" s="263" t="s">
        <v>4120</v>
      </c>
      <c r="X1554" s="263" t="s">
        <v>4120</v>
      </c>
      <c r="Y1554" s="263" t="s">
        <v>4120</v>
      </c>
      <c r="Z1554" s="263" t="s">
        <v>4120</v>
      </c>
      <c r="AA1554" s="263" t="s">
        <v>4120</v>
      </c>
    </row>
    <row r="1555" spans="1:27" x14ac:dyDescent="0.3">
      <c r="A1555" s="263">
        <v>526739</v>
      </c>
      <c r="B1555" s="263" t="s">
        <v>918</v>
      </c>
      <c r="C1555" s="263" t="s">
        <v>4120</v>
      </c>
      <c r="D1555" s="263" t="s">
        <v>4120</v>
      </c>
      <c r="E1555" s="263" t="s">
        <v>4120</v>
      </c>
      <c r="F1555" s="263" t="s">
        <v>4120</v>
      </c>
      <c r="G1555" s="263" t="s">
        <v>4120</v>
      </c>
      <c r="H1555" s="263" t="s">
        <v>4120</v>
      </c>
      <c r="I1555" s="263" t="s">
        <v>4120</v>
      </c>
      <c r="J1555" s="263" t="s">
        <v>4120</v>
      </c>
      <c r="K1555" s="263" t="s">
        <v>4120</v>
      </c>
      <c r="L1555" s="263" t="s">
        <v>4120</v>
      </c>
      <c r="M1555" s="263" t="s">
        <v>4120</v>
      </c>
      <c r="N1555" s="263" t="s">
        <v>4120</v>
      </c>
      <c r="O1555" s="263" t="s">
        <v>4120</v>
      </c>
      <c r="P1555" s="263" t="s">
        <v>4120</v>
      </c>
      <c r="Q1555" s="263" t="s">
        <v>4120</v>
      </c>
      <c r="R1555" s="263" t="s">
        <v>4120</v>
      </c>
      <c r="S1555" s="263" t="s">
        <v>4120</v>
      </c>
      <c r="T1555" s="263" t="s">
        <v>4120</v>
      </c>
      <c r="U1555" s="263" t="s">
        <v>4120</v>
      </c>
      <c r="V1555" s="263" t="s">
        <v>4120</v>
      </c>
      <c r="W1555" s="263" t="s">
        <v>4120</v>
      </c>
      <c r="X1555" s="263" t="s">
        <v>4120</v>
      </c>
      <c r="Y1555" s="263" t="s">
        <v>4120</v>
      </c>
      <c r="Z1555" s="263" t="s">
        <v>4120</v>
      </c>
      <c r="AA1555" s="263" t="s">
        <v>4120</v>
      </c>
    </row>
    <row r="1556" spans="1:27" x14ac:dyDescent="0.3">
      <c r="A1556" s="263">
        <v>526740</v>
      </c>
      <c r="B1556" s="263" t="s">
        <v>918</v>
      </c>
      <c r="C1556" s="263" t="s">
        <v>4120</v>
      </c>
      <c r="D1556" s="263" t="s">
        <v>4120</v>
      </c>
      <c r="E1556" s="263" t="s">
        <v>4120</v>
      </c>
      <c r="F1556" s="263" t="s">
        <v>4120</v>
      </c>
      <c r="G1556" s="263" t="s">
        <v>4120</v>
      </c>
      <c r="H1556" s="263" t="s">
        <v>4120</v>
      </c>
      <c r="I1556" s="263" t="s">
        <v>4120</v>
      </c>
      <c r="J1556" s="263" t="s">
        <v>4120</v>
      </c>
      <c r="K1556" s="263" t="s">
        <v>4120</v>
      </c>
      <c r="L1556" s="263" t="s">
        <v>4120</v>
      </c>
      <c r="M1556" s="263" t="s">
        <v>4120</v>
      </c>
      <c r="N1556" s="263" t="s">
        <v>4120</v>
      </c>
      <c r="O1556" s="263" t="s">
        <v>4120</v>
      </c>
      <c r="P1556" s="263" t="s">
        <v>4120</v>
      </c>
      <c r="Q1556" s="263" t="s">
        <v>4120</v>
      </c>
      <c r="R1556" s="263" t="s">
        <v>4120</v>
      </c>
      <c r="S1556" s="263" t="s">
        <v>4120</v>
      </c>
      <c r="T1556" s="263" t="s">
        <v>4120</v>
      </c>
      <c r="U1556" s="263" t="s">
        <v>4120</v>
      </c>
      <c r="V1556" s="263" t="s">
        <v>4120</v>
      </c>
      <c r="W1556" s="263" t="s">
        <v>4120</v>
      </c>
      <c r="X1556" s="263" t="s">
        <v>4120</v>
      </c>
      <c r="Y1556" s="263" t="s">
        <v>4120</v>
      </c>
      <c r="Z1556" s="263" t="s">
        <v>4120</v>
      </c>
      <c r="AA1556" s="263" t="s">
        <v>4120</v>
      </c>
    </row>
    <row r="1557" spans="1:27" x14ac:dyDescent="0.3">
      <c r="A1557" s="263">
        <v>526741</v>
      </c>
      <c r="B1557" s="263" t="s">
        <v>918</v>
      </c>
      <c r="C1557" s="263" t="s">
        <v>4120</v>
      </c>
      <c r="D1557" s="263" t="s">
        <v>4120</v>
      </c>
      <c r="E1557" s="263" t="s">
        <v>4120</v>
      </c>
      <c r="F1557" s="263" t="s">
        <v>4120</v>
      </c>
      <c r="G1557" s="263" t="s">
        <v>4120</v>
      </c>
      <c r="H1557" s="263" t="s">
        <v>4120</v>
      </c>
      <c r="I1557" s="263" t="s">
        <v>4120</v>
      </c>
      <c r="J1557" s="263" t="s">
        <v>4120</v>
      </c>
      <c r="K1557" s="263" t="s">
        <v>4120</v>
      </c>
      <c r="L1557" s="263" t="s">
        <v>4120</v>
      </c>
      <c r="M1557" s="263" t="s">
        <v>4120</v>
      </c>
      <c r="N1557" s="263" t="s">
        <v>4120</v>
      </c>
      <c r="O1557" s="263" t="s">
        <v>4120</v>
      </c>
      <c r="P1557" s="263" t="s">
        <v>4120</v>
      </c>
      <c r="Q1557" s="263" t="s">
        <v>4120</v>
      </c>
      <c r="R1557" s="263" t="s">
        <v>4120</v>
      </c>
      <c r="S1557" s="263" t="s">
        <v>4120</v>
      </c>
      <c r="T1557" s="263" t="s">
        <v>4120</v>
      </c>
      <c r="U1557" s="263" t="s">
        <v>4120</v>
      </c>
      <c r="V1557" s="263" t="s">
        <v>4120</v>
      </c>
      <c r="W1557" s="263" t="s">
        <v>4120</v>
      </c>
      <c r="X1557" s="263" t="s">
        <v>4120</v>
      </c>
      <c r="Y1557" s="263" t="s">
        <v>4120</v>
      </c>
      <c r="Z1557" s="263" t="s">
        <v>4120</v>
      </c>
      <c r="AA1557" s="263" t="s">
        <v>4120</v>
      </c>
    </row>
    <row r="1558" spans="1:27" x14ac:dyDescent="0.3">
      <c r="A1558" s="263">
        <v>519954</v>
      </c>
      <c r="B1558" s="268" t="s">
        <v>918</v>
      </c>
      <c r="C1558" s="263" t="s">
        <v>4120</v>
      </c>
      <c r="D1558" s="263" t="s">
        <v>4120</v>
      </c>
      <c r="E1558" s="263" t="s">
        <v>4120</v>
      </c>
      <c r="F1558" s="263" t="s">
        <v>4120</v>
      </c>
      <c r="G1558" s="263" t="s">
        <v>4120</v>
      </c>
      <c r="H1558" s="263" t="s">
        <v>4120</v>
      </c>
      <c r="I1558" s="263" t="s">
        <v>4120</v>
      </c>
      <c r="J1558" s="263" t="s">
        <v>4120</v>
      </c>
      <c r="K1558" s="263" t="s">
        <v>4120</v>
      </c>
      <c r="L1558" s="263" t="s">
        <v>4120</v>
      </c>
      <c r="M1558" s="263" t="s">
        <v>4120</v>
      </c>
      <c r="N1558" s="263" t="s">
        <v>4120</v>
      </c>
      <c r="O1558" s="263" t="s">
        <v>4120</v>
      </c>
      <c r="P1558" s="263" t="s">
        <v>4120</v>
      </c>
      <c r="Q1558" s="263" t="s">
        <v>4120</v>
      </c>
      <c r="R1558" s="263" t="s">
        <v>4120</v>
      </c>
      <c r="S1558" s="263" t="s">
        <v>4120</v>
      </c>
      <c r="T1558" s="263" t="s">
        <v>4120</v>
      </c>
      <c r="U1558" s="263" t="s">
        <v>4120</v>
      </c>
      <c r="V1558" s="263" t="s">
        <v>4120</v>
      </c>
      <c r="W1558" s="263" t="s">
        <v>4120</v>
      </c>
      <c r="X1558" s="263" t="s">
        <v>4120</v>
      </c>
      <c r="Y1558" s="263" t="s">
        <v>4120</v>
      </c>
      <c r="Z1558" s="263" t="s">
        <v>4120</v>
      </c>
      <c r="AA1558" s="263" t="s">
        <v>4120</v>
      </c>
    </row>
    <row r="1559" spans="1:27" x14ac:dyDescent="0.3">
      <c r="A1559" s="263">
        <v>521595</v>
      </c>
      <c r="B1559" s="268" t="s">
        <v>918</v>
      </c>
      <c r="C1559" s="263" t="s">
        <v>4120</v>
      </c>
      <c r="D1559" s="263" t="s">
        <v>4120</v>
      </c>
      <c r="E1559" s="263" t="s">
        <v>4120</v>
      </c>
      <c r="F1559" s="263" t="s">
        <v>4120</v>
      </c>
      <c r="G1559" s="263" t="s">
        <v>4120</v>
      </c>
      <c r="H1559" s="263" t="s">
        <v>4120</v>
      </c>
      <c r="I1559" s="263" t="s">
        <v>4120</v>
      </c>
      <c r="J1559" s="263" t="s">
        <v>4120</v>
      </c>
      <c r="K1559" s="263" t="s">
        <v>4120</v>
      </c>
      <c r="L1559" s="263" t="s">
        <v>4120</v>
      </c>
      <c r="M1559" s="263" t="s">
        <v>4120</v>
      </c>
      <c r="N1559" s="263" t="s">
        <v>4120</v>
      </c>
      <c r="O1559" s="263" t="s">
        <v>4120</v>
      </c>
      <c r="P1559" s="263" t="s">
        <v>4120</v>
      </c>
      <c r="Q1559" s="263" t="s">
        <v>4120</v>
      </c>
      <c r="R1559" s="263" t="s">
        <v>4120</v>
      </c>
      <c r="S1559" s="263" t="s">
        <v>4120</v>
      </c>
      <c r="T1559" s="263" t="s">
        <v>4120</v>
      </c>
      <c r="U1559" s="263" t="s">
        <v>4120</v>
      </c>
      <c r="V1559" s="263" t="s">
        <v>4120</v>
      </c>
      <c r="W1559" s="263" t="s">
        <v>4120</v>
      </c>
      <c r="X1559" s="263" t="s">
        <v>4120</v>
      </c>
      <c r="Y1559" s="263" t="s">
        <v>4120</v>
      </c>
      <c r="Z1559" s="263" t="s">
        <v>4120</v>
      </c>
      <c r="AA1559" s="263" t="s">
        <v>4120</v>
      </c>
    </row>
    <row r="1560" spans="1:27" x14ac:dyDescent="0.3">
      <c r="A1560" s="263">
        <v>522805</v>
      </c>
      <c r="B1560" s="268" t="s">
        <v>918</v>
      </c>
      <c r="C1560" s="263" t="s">
        <v>4120</v>
      </c>
      <c r="D1560" s="263" t="s">
        <v>4120</v>
      </c>
      <c r="E1560" s="263" t="s">
        <v>4120</v>
      </c>
      <c r="F1560" s="263" t="s">
        <v>4120</v>
      </c>
      <c r="G1560" s="263" t="s">
        <v>4120</v>
      </c>
      <c r="H1560" s="263" t="s">
        <v>4120</v>
      </c>
      <c r="I1560" s="263" t="s">
        <v>4120</v>
      </c>
      <c r="J1560" s="263" t="s">
        <v>4120</v>
      </c>
      <c r="K1560" s="263" t="s">
        <v>4120</v>
      </c>
      <c r="L1560" s="263" t="s">
        <v>4120</v>
      </c>
      <c r="M1560" s="263" t="s">
        <v>4120</v>
      </c>
      <c r="N1560" s="263" t="s">
        <v>4120</v>
      </c>
      <c r="O1560" s="263" t="s">
        <v>4120</v>
      </c>
      <c r="P1560" s="263" t="s">
        <v>4120</v>
      </c>
      <c r="Q1560" s="263" t="s">
        <v>4120</v>
      </c>
      <c r="R1560" s="263" t="s">
        <v>4120</v>
      </c>
      <c r="S1560" s="263" t="s">
        <v>4120</v>
      </c>
      <c r="T1560" s="263" t="s">
        <v>4120</v>
      </c>
      <c r="U1560" s="263" t="s">
        <v>4120</v>
      </c>
      <c r="V1560" s="263" t="s">
        <v>4120</v>
      </c>
      <c r="W1560" s="263" t="s">
        <v>4120</v>
      </c>
      <c r="X1560" s="263" t="s">
        <v>4120</v>
      </c>
      <c r="Y1560" s="263" t="s">
        <v>4120</v>
      </c>
      <c r="Z1560" s="263" t="s">
        <v>4120</v>
      </c>
      <c r="AA1560" s="263" t="s">
        <v>4120</v>
      </c>
    </row>
    <row r="1561" spans="1:27" x14ac:dyDescent="0.3">
      <c r="A1561" s="263">
        <v>521123</v>
      </c>
      <c r="B1561" s="268" t="s">
        <v>918</v>
      </c>
      <c r="C1561" s="263" t="s">
        <v>4120</v>
      </c>
      <c r="D1561" s="263" t="s">
        <v>4120</v>
      </c>
      <c r="E1561" s="263" t="s">
        <v>4120</v>
      </c>
      <c r="F1561" s="263" t="s">
        <v>4120</v>
      </c>
      <c r="G1561" s="263" t="s">
        <v>4120</v>
      </c>
      <c r="H1561" s="263" t="s">
        <v>4120</v>
      </c>
      <c r="I1561" s="263" t="s">
        <v>4120</v>
      </c>
      <c r="J1561" s="263" t="s">
        <v>4120</v>
      </c>
      <c r="K1561" s="263" t="s">
        <v>4120</v>
      </c>
      <c r="L1561" s="263" t="s">
        <v>4120</v>
      </c>
      <c r="M1561" s="263" t="s">
        <v>4120</v>
      </c>
      <c r="N1561" s="263" t="s">
        <v>4120</v>
      </c>
      <c r="O1561" s="263" t="s">
        <v>4120</v>
      </c>
      <c r="P1561" s="263" t="s">
        <v>4120</v>
      </c>
      <c r="Q1561" s="263" t="s">
        <v>4120</v>
      </c>
      <c r="R1561" s="263" t="s">
        <v>4120</v>
      </c>
      <c r="S1561" s="263" t="s">
        <v>4120</v>
      </c>
      <c r="T1561" s="263" t="s">
        <v>4120</v>
      </c>
      <c r="U1561" s="263" t="s">
        <v>4120</v>
      </c>
      <c r="V1561" s="263" t="s">
        <v>4120</v>
      </c>
      <c r="W1561" s="263" t="s">
        <v>4120</v>
      </c>
      <c r="X1561" s="263" t="s">
        <v>4120</v>
      </c>
      <c r="Y1561" s="263" t="s">
        <v>4120</v>
      </c>
      <c r="Z1561" s="263" t="s">
        <v>4120</v>
      </c>
      <c r="AA1561" s="263" t="s">
        <v>4120</v>
      </c>
    </row>
    <row r="1562" spans="1:27" x14ac:dyDescent="0.3">
      <c r="A1562" s="263">
        <v>504769</v>
      </c>
      <c r="B1562" s="268" t="s">
        <v>918</v>
      </c>
      <c r="C1562" s="263" t="s">
        <v>4120</v>
      </c>
      <c r="D1562" s="263" t="s">
        <v>4120</v>
      </c>
      <c r="E1562" s="263" t="s">
        <v>4120</v>
      </c>
      <c r="F1562" s="263" t="s">
        <v>4120</v>
      </c>
      <c r="G1562" s="263" t="s">
        <v>4120</v>
      </c>
      <c r="H1562" s="263" t="s">
        <v>4120</v>
      </c>
      <c r="I1562" s="263" t="s">
        <v>4120</v>
      </c>
      <c r="J1562" s="263" t="s">
        <v>4120</v>
      </c>
      <c r="K1562" s="263" t="s">
        <v>4120</v>
      </c>
      <c r="L1562" s="263" t="s">
        <v>4120</v>
      </c>
      <c r="M1562" s="263" t="s">
        <v>4120</v>
      </c>
      <c r="N1562" s="263" t="s">
        <v>4120</v>
      </c>
      <c r="O1562" s="263" t="s">
        <v>4120</v>
      </c>
      <c r="P1562" s="263" t="s">
        <v>4120</v>
      </c>
      <c r="Q1562" s="263" t="s">
        <v>4120</v>
      </c>
      <c r="R1562" s="263" t="s">
        <v>4120</v>
      </c>
      <c r="S1562" s="263" t="s">
        <v>4120</v>
      </c>
      <c r="T1562" s="263" t="s">
        <v>4120</v>
      </c>
      <c r="U1562" s="263" t="s">
        <v>4120</v>
      </c>
      <c r="V1562" s="263" t="s">
        <v>4120</v>
      </c>
      <c r="W1562" s="263" t="s">
        <v>4120</v>
      </c>
      <c r="X1562" s="263" t="s">
        <v>4120</v>
      </c>
      <c r="Y1562" s="263" t="s">
        <v>4120</v>
      </c>
      <c r="Z1562" s="263" t="s">
        <v>4120</v>
      </c>
      <c r="AA1562" s="263" t="s">
        <v>4120</v>
      </c>
    </row>
    <row r="1563" spans="1:27" x14ac:dyDescent="0.3">
      <c r="A1563" s="263">
        <v>518349</v>
      </c>
      <c r="B1563" s="268" t="s">
        <v>918</v>
      </c>
      <c r="C1563" s="263" t="s">
        <v>4120</v>
      </c>
      <c r="D1563" s="263" t="s">
        <v>4120</v>
      </c>
      <c r="E1563" s="263" t="s">
        <v>4120</v>
      </c>
      <c r="F1563" s="263" t="s">
        <v>4120</v>
      </c>
      <c r="G1563" s="263" t="s">
        <v>4120</v>
      </c>
      <c r="H1563" s="263" t="s">
        <v>4120</v>
      </c>
      <c r="I1563" s="263" t="s">
        <v>4120</v>
      </c>
      <c r="J1563" s="263" t="s">
        <v>4120</v>
      </c>
      <c r="K1563" s="263" t="s">
        <v>4120</v>
      </c>
      <c r="L1563" s="263" t="s">
        <v>4120</v>
      </c>
      <c r="M1563" s="263" t="s">
        <v>4120</v>
      </c>
      <c r="N1563" s="263" t="s">
        <v>4120</v>
      </c>
      <c r="O1563" s="263" t="s">
        <v>4120</v>
      </c>
      <c r="P1563" s="263" t="s">
        <v>4120</v>
      </c>
      <c r="Q1563" s="263" t="s">
        <v>4120</v>
      </c>
      <c r="R1563" s="263" t="s">
        <v>4120</v>
      </c>
      <c r="S1563" s="263" t="s">
        <v>4120</v>
      </c>
      <c r="T1563" s="263" t="s">
        <v>4120</v>
      </c>
      <c r="U1563" s="263" t="s">
        <v>4120</v>
      </c>
      <c r="V1563" s="263" t="s">
        <v>4120</v>
      </c>
      <c r="W1563" s="263" t="s">
        <v>4120</v>
      </c>
      <c r="X1563" s="263" t="s">
        <v>4120</v>
      </c>
      <c r="Y1563" s="263" t="s">
        <v>4120</v>
      </c>
      <c r="Z1563" s="263" t="s">
        <v>4120</v>
      </c>
      <c r="AA1563" s="263" t="s">
        <v>4120</v>
      </c>
    </row>
    <row r="1564" spans="1:27" x14ac:dyDescent="0.3">
      <c r="A1564" s="263">
        <v>521638</v>
      </c>
      <c r="B1564" s="268" t="s">
        <v>918</v>
      </c>
      <c r="C1564" s="263" t="s">
        <v>4120</v>
      </c>
      <c r="D1564" s="263" t="s">
        <v>4120</v>
      </c>
      <c r="E1564" s="263" t="s">
        <v>4120</v>
      </c>
      <c r="F1564" s="263" t="s">
        <v>4120</v>
      </c>
      <c r="G1564" s="263" t="s">
        <v>4120</v>
      </c>
      <c r="H1564" s="263" t="s">
        <v>4120</v>
      </c>
      <c r="I1564" s="263" t="s">
        <v>4120</v>
      </c>
      <c r="J1564" s="263" t="s">
        <v>4120</v>
      </c>
      <c r="K1564" s="263" t="s">
        <v>4120</v>
      </c>
      <c r="L1564" s="263" t="s">
        <v>4120</v>
      </c>
      <c r="M1564" s="263" t="s">
        <v>4120</v>
      </c>
      <c r="N1564" s="263" t="s">
        <v>4120</v>
      </c>
      <c r="O1564" s="263" t="s">
        <v>4120</v>
      </c>
      <c r="P1564" s="263" t="s">
        <v>4120</v>
      </c>
      <c r="Q1564" s="263" t="s">
        <v>4120</v>
      </c>
      <c r="R1564" s="263" t="s">
        <v>4120</v>
      </c>
      <c r="S1564" s="263" t="s">
        <v>4120</v>
      </c>
      <c r="T1564" s="263" t="s">
        <v>4120</v>
      </c>
      <c r="U1564" s="263" t="s">
        <v>4120</v>
      </c>
      <c r="V1564" s="263" t="s">
        <v>4120</v>
      </c>
      <c r="W1564" s="263" t="s">
        <v>4120</v>
      </c>
      <c r="X1564" s="263" t="s">
        <v>4120</v>
      </c>
      <c r="Y1564" s="263" t="s">
        <v>4120</v>
      </c>
      <c r="Z1564" s="263" t="s">
        <v>4120</v>
      </c>
      <c r="AA1564" s="263" t="s">
        <v>4120</v>
      </c>
    </row>
    <row r="1565" spans="1:27" x14ac:dyDescent="0.3">
      <c r="A1565" s="263">
        <v>521708</v>
      </c>
      <c r="B1565" s="268" t="s">
        <v>918</v>
      </c>
      <c r="C1565" s="263" t="s">
        <v>4120</v>
      </c>
      <c r="D1565" s="263" t="s">
        <v>4120</v>
      </c>
      <c r="E1565" s="263" t="s">
        <v>4120</v>
      </c>
      <c r="F1565" s="263" t="s">
        <v>4120</v>
      </c>
      <c r="G1565" s="263" t="s">
        <v>4120</v>
      </c>
      <c r="H1565" s="263" t="s">
        <v>4120</v>
      </c>
      <c r="I1565" s="263" t="s">
        <v>4120</v>
      </c>
      <c r="J1565" s="263" t="s">
        <v>4120</v>
      </c>
      <c r="K1565" s="263" t="s">
        <v>4120</v>
      </c>
      <c r="L1565" s="263" t="s">
        <v>4120</v>
      </c>
      <c r="M1565" s="263" t="s">
        <v>4120</v>
      </c>
      <c r="N1565" s="263" t="s">
        <v>4120</v>
      </c>
      <c r="O1565" s="263" t="s">
        <v>4120</v>
      </c>
      <c r="P1565" s="263" t="s">
        <v>4120</v>
      </c>
      <c r="Q1565" s="263" t="s">
        <v>4120</v>
      </c>
      <c r="R1565" s="263" t="s">
        <v>4120</v>
      </c>
      <c r="S1565" s="263" t="s">
        <v>4120</v>
      </c>
      <c r="T1565" s="263" t="s">
        <v>4120</v>
      </c>
      <c r="U1565" s="263" t="s">
        <v>4120</v>
      </c>
      <c r="V1565" s="263" t="s">
        <v>4120</v>
      </c>
      <c r="W1565" s="263" t="s">
        <v>4120</v>
      </c>
      <c r="X1565" s="263" t="s">
        <v>4120</v>
      </c>
      <c r="Y1565" s="263" t="s">
        <v>4120</v>
      </c>
      <c r="Z1565" s="263" t="s">
        <v>4120</v>
      </c>
      <c r="AA1565" s="263" t="s">
        <v>4120</v>
      </c>
    </row>
    <row r="1566" spans="1:27" x14ac:dyDescent="0.3">
      <c r="A1566" s="263">
        <v>522569</v>
      </c>
      <c r="B1566" s="268" t="s">
        <v>918</v>
      </c>
      <c r="C1566" s="263" t="s">
        <v>4120</v>
      </c>
      <c r="D1566" s="263" t="s">
        <v>4120</v>
      </c>
      <c r="E1566" s="263" t="s">
        <v>4120</v>
      </c>
      <c r="F1566" s="263" t="s">
        <v>4120</v>
      </c>
      <c r="G1566" s="263" t="s">
        <v>4120</v>
      </c>
      <c r="H1566" s="263" t="s">
        <v>4120</v>
      </c>
      <c r="I1566" s="263" t="s">
        <v>4120</v>
      </c>
      <c r="J1566" s="263" t="s">
        <v>4120</v>
      </c>
      <c r="K1566" s="263" t="s">
        <v>4120</v>
      </c>
      <c r="L1566" s="263" t="s">
        <v>4120</v>
      </c>
      <c r="M1566" s="263" t="s">
        <v>4120</v>
      </c>
      <c r="N1566" s="263" t="s">
        <v>4120</v>
      </c>
      <c r="O1566" s="263" t="s">
        <v>4120</v>
      </c>
      <c r="P1566" s="263" t="s">
        <v>4120</v>
      </c>
      <c r="Q1566" s="263" t="s">
        <v>4120</v>
      </c>
      <c r="R1566" s="263" t="s">
        <v>4120</v>
      </c>
      <c r="S1566" s="263" t="s">
        <v>4120</v>
      </c>
      <c r="T1566" s="263" t="s">
        <v>4120</v>
      </c>
      <c r="U1566" s="263" t="s">
        <v>4120</v>
      </c>
      <c r="V1566" s="263" t="s">
        <v>4120</v>
      </c>
      <c r="W1566" s="263" t="s">
        <v>4120</v>
      </c>
      <c r="X1566" s="263" t="s">
        <v>4120</v>
      </c>
      <c r="Y1566" s="263" t="s">
        <v>4120</v>
      </c>
      <c r="Z1566" s="263" t="s">
        <v>4120</v>
      </c>
      <c r="AA1566" s="263" t="s">
        <v>4120</v>
      </c>
    </row>
    <row r="1567" spans="1:27" x14ac:dyDescent="0.3">
      <c r="A1567" s="263">
        <v>522629</v>
      </c>
      <c r="B1567" s="268" t="s">
        <v>918</v>
      </c>
      <c r="C1567" s="263" t="s">
        <v>4120</v>
      </c>
      <c r="D1567" s="263" t="s">
        <v>4120</v>
      </c>
      <c r="E1567" s="263" t="s">
        <v>4120</v>
      </c>
      <c r="F1567" s="263" t="s">
        <v>4120</v>
      </c>
      <c r="G1567" s="263" t="s">
        <v>4120</v>
      </c>
      <c r="H1567" s="263" t="s">
        <v>4120</v>
      </c>
      <c r="I1567" s="263" t="s">
        <v>4120</v>
      </c>
      <c r="J1567" s="263" t="s">
        <v>4120</v>
      </c>
      <c r="K1567" s="263" t="s">
        <v>4120</v>
      </c>
      <c r="L1567" s="263" t="s">
        <v>4120</v>
      </c>
      <c r="M1567" s="263" t="s">
        <v>4120</v>
      </c>
      <c r="N1567" s="263" t="s">
        <v>4120</v>
      </c>
      <c r="O1567" s="263" t="s">
        <v>4120</v>
      </c>
      <c r="P1567" s="263" t="s">
        <v>4120</v>
      </c>
      <c r="Q1567" s="263" t="s">
        <v>4120</v>
      </c>
      <c r="R1567" s="263" t="s">
        <v>4120</v>
      </c>
      <c r="S1567" s="263" t="s">
        <v>4120</v>
      </c>
      <c r="T1567" s="263" t="s">
        <v>4120</v>
      </c>
      <c r="U1567" s="263" t="s">
        <v>4120</v>
      </c>
      <c r="V1567" s="263" t="s">
        <v>4120</v>
      </c>
      <c r="W1567" s="263" t="s">
        <v>4120</v>
      </c>
      <c r="X1567" s="263" t="s">
        <v>4120</v>
      </c>
      <c r="Y1567" s="263" t="s">
        <v>4120</v>
      </c>
      <c r="Z1567" s="263" t="s">
        <v>4120</v>
      </c>
      <c r="AA1567" s="263" t="s">
        <v>4120</v>
      </c>
    </row>
    <row r="1568" spans="1:27" x14ac:dyDescent="0.3">
      <c r="A1568" s="263">
        <v>522735</v>
      </c>
      <c r="B1568" s="268" t="s">
        <v>918</v>
      </c>
      <c r="C1568" s="263" t="s">
        <v>4120</v>
      </c>
      <c r="D1568" s="263" t="s">
        <v>4120</v>
      </c>
      <c r="E1568" s="263" t="s">
        <v>4120</v>
      </c>
      <c r="F1568" s="263" t="s">
        <v>4120</v>
      </c>
      <c r="G1568" s="263" t="s">
        <v>4120</v>
      </c>
      <c r="H1568" s="263" t="s">
        <v>4120</v>
      </c>
      <c r="I1568" s="263" t="s">
        <v>4120</v>
      </c>
      <c r="J1568" s="263" t="s">
        <v>4120</v>
      </c>
      <c r="K1568" s="263" t="s">
        <v>4120</v>
      </c>
      <c r="L1568" s="263" t="s">
        <v>4120</v>
      </c>
      <c r="M1568" s="263" t="s">
        <v>4120</v>
      </c>
      <c r="N1568" s="263" t="s">
        <v>4120</v>
      </c>
      <c r="O1568" s="263" t="s">
        <v>4120</v>
      </c>
      <c r="P1568" s="263" t="s">
        <v>4120</v>
      </c>
      <c r="Q1568" s="263" t="s">
        <v>4120</v>
      </c>
      <c r="R1568" s="263" t="s">
        <v>4120</v>
      </c>
      <c r="S1568" s="263" t="s">
        <v>4120</v>
      </c>
      <c r="T1568" s="263" t="s">
        <v>4120</v>
      </c>
      <c r="U1568" s="263" t="s">
        <v>4120</v>
      </c>
      <c r="V1568" s="263" t="s">
        <v>4120</v>
      </c>
      <c r="W1568" s="263" t="s">
        <v>4120</v>
      </c>
      <c r="X1568" s="263" t="s">
        <v>4120</v>
      </c>
      <c r="Y1568" s="263" t="s">
        <v>4120</v>
      </c>
      <c r="Z1568" s="263" t="s">
        <v>4120</v>
      </c>
      <c r="AA1568" s="263" t="s">
        <v>4120</v>
      </c>
    </row>
    <row r="1569" spans="1:27" x14ac:dyDescent="0.3">
      <c r="A1569" s="263">
        <v>522768</v>
      </c>
      <c r="B1569" s="268" t="s">
        <v>918</v>
      </c>
      <c r="C1569" s="263" t="s">
        <v>4120</v>
      </c>
      <c r="D1569" s="263" t="s">
        <v>4120</v>
      </c>
      <c r="E1569" s="263" t="s">
        <v>4120</v>
      </c>
      <c r="F1569" s="263" t="s">
        <v>4120</v>
      </c>
      <c r="G1569" s="263" t="s">
        <v>4120</v>
      </c>
      <c r="H1569" s="263" t="s">
        <v>4120</v>
      </c>
      <c r="I1569" s="263" t="s">
        <v>4120</v>
      </c>
      <c r="J1569" s="263" t="s">
        <v>4120</v>
      </c>
      <c r="K1569" s="263" t="s">
        <v>4120</v>
      </c>
      <c r="L1569" s="263" t="s">
        <v>4120</v>
      </c>
      <c r="M1569" s="263" t="s">
        <v>4120</v>
      </c>
      <c r="N1569" s="263" t="s">
        <v>4120</v>
      </c>
      <c r="O1569" s="263" t="s">
        <v>4120</v>
      </c>
      <c r="P1569" s="263" t="s">
        <v>4120</v>
      </c>
      <c r="Q1569" s="263" t="s">
        <v>4120</v>
      </c>
      <c r="R1569" s="263" t="s">
        <v>4120</v>
      </c>
      <c r="S1569" s="263" t="s">
        <v>4120</v>
      </c>
      <c r="T1569" s="263" t="s">
        <v>4120</v>
      </c>
      <c r="U1569" s="263" t="s">
        <v>4120</v>
      </c>
      <c r="V1569" s="263" t="s">
        <v>4120</v>
      </c>
      <c r="W1569" s="263" t="s">
        <v>4120</v>
      </c>
      <c r="X1569" s="263" t="s">
        <v>4120</v>
      </c>
      <c r="Y1569" s="263" t="s">
        <v>4120</v>
      </c>
      <c r="Z1569" s="263" t="s">
        <v>4120</v>
      </c>
      <c r="AA1569" s="263" t="s">
        <v>4120</v>
      </c>
    </row>
    <row r="1570" spans="1:27" x14ac:dyDescent="0.3">
      <c r="A1570" s="263">
        <v>523603</v>
      </c>
      <c r="B1570" s="268" t="s">
        <v>918</v>
      </c>
      <c r="C1570" s="263" t="s">
        <v>4120</v>
      </c>
      <c r="D1570" s="263" t="s">
        <v>4120</v>
      </c>
      <c r="E1570" s="263" t="s">
        <v>4120</v>
      </c>
      <c r="F1570" s="263" t="s">
        <v>4120</v>
      </c>
      <c r="G1570" s="263" t="s">
        <v>4120</v>
      </c>
      <c r="H1570" s="263" t="s">
        <v>4120</v>
      </c>
      <c r="I1570" s="263" t="s">
        <v>4120</v>
      </c>
      <c r="J1570" s="263" t="s">
        <v>4120</v>
      </c>
      <c r="K1570" s="263" t="s">
        <v>4120</v>
      </c>
      <c r="L1570" s="263" t="s">
        <v>4120</v>
      </c>
      <c r="M1570" s="263" t="s">
        <v>4120</v>
      </c>
      <c r="N1570" s="263" t="s">
        <v>4120</v>
      </c>
      <c r="O1570" s="263" t="s">
        <v>4120</v>
      </c>
      <c r="P1570" s="263" t="s">
        <v>4120</v>
      </c>
      <c r="Q1570" s="263" t="s">
        <v>4120</v>
      </c>
      <c r="R1570" s="263" t="s">
        <v>4120</v>
      </c>
      <c r="S1570" s="263" t="s">
        <v>4120</v>
      </c>
      <c r="T1570" s="263" t="s">
        <v>4120</v>
      </c>
      <c r="U1570" s="263" t="s">
        <v>4120</v>
      </c>
      <c r="V1570" s="263" t="s">
        <v>4120</v>
      </c>
      <c r="W1570" s="263" t="s">
        <v>4120</v>
      </c>
      <c r="X1570" s="263" t="s">
        <v>4120</v>
      </c>
      <c r="Y1570" s="263" t="s">
        <v>4120</v>
      </c>
      <c r="Z1570" s="263" t="s">
        <v>4120</v>
      </c>
      <c r="AA1570" s="263" t="s">
        <v>4120</v>
      </c>
    </row>
    <row r="1571" spans="1:27" x14ac:dyDescent="0.3">
      <c r="A1571" s="263">
        <v>524031</v>
      </c>
      <c r="B1571" s="268" t="s">
        <v>918</v>
      </c>
      <c r="C1571" s="263" t="s">
        <v>4120</v>
      </c>
      <c r="D1571" s="263" t="s">
        <v>4120</v>
      </c>
      <c r="E1571" s="263" t="s">
        <v>4120</v>
      </c>
      <c r="F1571" s="263" t="s">
        <v>4120</v>
      </c>
      <c r="G1571" s="263" t="s">
        <v>4120</v>
      </c>
      <c r="H1571" s="263" t="s">
        <v>4120</v>
      </c>
      <c r="I1571" s="263" t="s">
        <v>4120</v>
      </c>
      <c r="J1571" s="263" t="s">
        <v>4120</v>
      </c>
      <c r="K1571" s="263" t="s">
        <v>4120</v>
      </c>
      <c r="L1571" s="263" t="s">
        <v>4120</v>
      </c>
      <c r="M1571" s="263" t="s">
        <v>4120</v>
      </c>
      <c r="N1571" s="263" t="s">
        <v>4120</v>
      </c>
      <c r="O1571" s="263" t="s">
        <v>4120</v>
      </c>
      <c r="P1571" s="263" t="s">
        <v>4120</v>
      </c>
      <c r="Q1571" s="263" t="s">
        <v>4120</v>
      </c>
      <c r="R1571" s="263" t="s">
        <v>4120</v>
      </c>
      <c r="S1571" s="263" t="s">
        <v>4120</v>
      </c>
      <c r="T1571" s="263" t="s">
        <v>4120</v>
      </c>
      <c r="U1571" s="263" t="s">
        <v>4120</v>
      </c>
      <c r="V1571" s="263" t="s">
        <v>4120</v>
      </c>
      <c r="W1571" s="263" t="s">
        <v>4120</v>
      </c>
      <c r="X1571" s="263" t="s">
        <v>4120</v>
      </c>
      <c r="Y1571" s="263" t="s">
        <v>4120</v>
      </c>
      <c r="Z1571" s="263" t="s">
        <v>4120</v>
      </c>
      <c r="AA1571" s="263" t="s">
        <v>4120</v>
      </c>
    </row>
    <row r="1572" spans="1:27" x14ac:dyDescent="0.3">
      <c r="A1572" s="263">
        <v>524034</v>
      </c>
      <c r="B1572" s="268" t="s">
        <v>918</v>
      </c>
      <c r="C1572" s="263" t="s">
        <v>4120</v>
      </c>
      <c r="D1572" s="263" t="s">
        <v>4120</v>
      </c>
      <c r="E1572" s="263" t="s">
        <v>4120</v>
      </c>
      <c r="F1572" s="263" t="s">
        <v>4120</v>
      </c>
      <c r="G1572" s="263" t="s">
        <v>4120</v>
      </c>
      <c r="H1572" s="263" t="s">
        <v>4120</v>
      </c>
      <c r="I1572" s="263" t="s">
        <v>4120</v>
      </c>
      <c r="J1572" s="263" t="s">
        <v>4120</v>
      </c>
      <c r="K1572" s="263" t="s">
        <v>4120</v>
      </c>
      <c r="L1572" s="263" t="s">
        <v>4120</v>
      </c>
      <c r="M1572" s="263" t="s">
        <v>4120</v>
      </c>
      <c r="N1572" s="263" t="s">
        <v>4120</v>
      </c>
      <c r="O1572" s="263" t="s">
        <v>4120</v>
      </c>
      <c r="P1572" s="263" t="s">
        <v>4120</v>
      </c>
      <c r="Q1572" s="263" t="s">
        <v>4120</v>
      </c>
      <c r="R1572" s="263" t="s">
        <v>4120</v>
      </c>
      <c r="S1572" s="263" t="s">
        <v>4120</v>
      </c>
      <c r="T1572" s="263" t="s">
        <v>4120</v>
      </c>
      <c r="U1572" s="263" t="s">
        <v>4120</v>
      </c>
      <c r="V1572" s="263" t="s">
        <v>4120</v>
      </c>
      <c r="W1572" s="263" t="s">
        <v>4120</v>
      </c>
      <c r="X1572" s="263" t="s">
        <v>4120</v>
      </c>
      <c r="Y1572" s="263" t="s">
        <v>4120</v>
      </c>
      <c r="Z1572" s="263" t="s">
        <v>4120</v>
      </c>
      <c r="AA1572" s="263" t="s">
        <v>4120</v>
      </c>
    </row>
    <row r="1573" spans="1:27" x14ac:dyDescent="0.3">
      <c r="A1573" s="263">
        <v>514833</v>
      </c>
      <c r="B1573" s="268" t="s">
        <v>918</v>
      </c>
      <c r="C1573" s="263" t="s">
        <v>4120</v>
      </c>
      <c r="D1573" s="263" t="s">
        <v>4120</v>
      </c>
      <c r="E1573" s="263" t="s">
        <v>4120</v>
      </c>
      <c r="F1573" s="263" t="s">
        <v>4120</v>
      </c>
      <c r="G1573" s="263" t="s">
        <v>4120</v>
      </c>
      <c r="H1573" s="263" t="s">
        <v>4120</v>
      </c>
      <c r="I1573" s="263" t="s">
        <v>4120</v>
      </c>
      <c r="J1573" s="263" t="s">
        <v>4120</v>
      </c>
      <c r="K1573" s="263" t="s">
        <v>4120</v>
      </c>
      <c r="L1573" s="263" t="s">
        <v>4120</v>
      </c>
      <c r="M1573" s="263" t="s">
        <v>4120</v>
      </c>
      <c r="N1573" s="263" t="s">
        <v>4120</v>
      </c>
      <c r="O1573" s="263" t="s">
        <v>4120</v>
      </c>
      <c r="P1573" s="263" t="s">
        <v>4120</v>
      </c>
      <c r="Q1573" s="263" t="s">
        <v>4120</v>
      </c>
      <c r="R1573" s="263" t="s">
        <v>4120</v>
      </c>
      <c r="S1573" s="263" t="s">
        <v>4120</v>
      </c>
      <c r="T1573" s="263" t="s">
        <v>4120</v>
      </c>
      <c r="U1573" s="263" t="s">
        <v>4120</v>
      </c>
      <c r="V1573" s="263" t="s">
        <v>4120</v>
      </c>
      <c r="W1573" s="263" t="s">
        <v>4120</v>
      </c>
      <c r="X1573" s="263" t="s">
        <v>4120</v>
      </c>
      <c r="Y1573" s="263" t="s">
        <v>4120</v>
      </c>
      <c r="Z1573" s="263" t="s">
        <v>4120</v>
      </c>
      <c r="AA1573" s="263" t="s">
        <v>4120</v>
      </c>
    </row>
    <row r="1574" spans="1:27" x14ac:dyDescent="0.3">
      <c r="A1574" s="263">
        <v>516790</v>
      </c>
      <c r="B1574" s="268" t="s">
        <v>918</v>
      </c>
      <c r="C1574" s="263" t="s">
        <v>4120</v>
      </c>
      <c r="D1574" s="263" t="s">
        <v>4120</v>
      </c>
      <c r="E1574" s="263" t="s">
        <v>4120</v>
      </c>
      <c r="F1574" s="263" t="s">
        <v>4120</v>
      </c>
      <c r="G1574" s="263" t="s">
        <v>4120</v>
      </c>
      <c r="H1574" s="263" t="s">
        <v>4120</v>
      </c>
      <c r="I1574" s="263" t="s">
        <v>4120</v>
      </c>
      <c r="J1574" s="263" t="s">
        <v>4120</v>
      </c>
      <c r="K1574" s="263" t="s">
        <v>4120</v>
      </c>
      <c r="L1574" s="263" t="s">
        <v>4120</v>
      </c>
      <c r="M1574" s="263" t="s">
        <v>4120</v>
      </c>
      <c r="N1574" s="263" t="s">
        <v>4120</v>
      </c>
      <c r="O1574" s="263" t="s">
        <v>4120</v>
      </c>
      <c r="P1574" s="263" t="s">
        <v>4120</v>
      </c>
      <c r="Q1574" s="263" t="s">
        <v>4120</v>
      </c>
      <c r="R1574" s="263" t="s">
        <v>4120</v>
      </c>
      <c r="S1574" s="263" t="s">
        <v>4120</v>
      </c>
      <c r="T1574" s="263" t="s">
        <v>4120</v>
      </c>
      <c r="U1574" s="263" t="s">
        <v>4120</v>
      </c>
      <c r="V1574" s="263" t="s">
        <v>4120</v>
      </c>
      <c r="W1574" s="263" t="s">
        <v>4120</v>
      </c>
      <c r="X1574" s="263" t="s">
        <v>4120</v>
      </c>
      <c r="Y1574" s="263" t="s">
        <v>4120</v>
      </c>
      <c r="Z1574" s="263" t="s">
        <v>4120</v>
      </c>
      <c r="AA1574" s="263" t="s">
        <v>4120</v>
      </c>
    </row>
    <row r="1575" spans="1:27" x14ac:dyDescent="0.3">
      <c r="A1575" s="263">
        <v>517964</v>
      </c>
      <c r="B1575" s="268" t="s">
        <v>918</v>
      </c>
      <c r="C1575" s="263" t="s">
        <v>4120</v>
      </c>
      <c r="D1575" s="263" t="s">
        <v>4120</v>
      </c>
      <c r="E1575" s="263" t="s">
        <v>4120</v>
      </c>
      <c r="F1575" s="263" t="s">
        <v>4120</v>
      </c>
      <c r="G1575" s="263" t="s">
        <v>4120</v>
      </c>
      <c r="H1575" s="263" t="s">
        <v>4120</v>
      </c>
      <c r="I1575" s="263" t="s">
        <v>4120</v>
      </c>
      <c r="J1575" s="263" t="s">
        <v>4120</v>
      </c>
      <c r="K1575" s="263" t="s">
        <v>4120</v>
      </c>
      <c r="L1575" s="263" t="s">
        <v>4120</v>
      </c>
      <c r="M1575" s="263" t="s">
        <v>4120</v>
      </c>
      <c r="N1575" s="263" t="s">
        <v>4120</v>
      </c>
      <c r="O1575" s="263" t="s">
        <v>4120</v>
      </c>
      <c r="P1575" s="263" t="s">
        <v>4120</v>
      </c>
      <c r="Q1575" s="263" t="s">
        <v>4120</v>
      </c>
      <c r="R1575" s="263" t="s">
        <v>4120</v>
      </c>
      <c r="S1575" s="263" t="s">
        <v>4120</v>
      </c>
      <c r="T1575" s="263" t="s">
        <v>4120</v>
      </c>
      <c r="U1575" s="263" t="s">
        <v>4120</v>
      </c>
      <c r="V1575" s="263" t="s">
        <v>4120</v>
      </c>
      <c r="W1575" s="263" t="s">
        <v>4120</v>
      </c>
      <c r="X1575" s="263" t="s">
        <v>4120</v>
      </c>
      <c r="Y1575" s="263" t="s">
        <v>4120</v>
      </c>
      <c r="Z1575" s="263" t="s">
        <v>4120</v>
      </c>
      <c r="AA1575" s="263" t="s">
        <v>4120</v>
      </c>
    </row>
    <row r="1576" spans="1:27" x14ac:dyDescent="0.3">
      <c r="A1576" s="263">
        <v>518018</v>
      </c>
      <c r="B1576" s="268" t="s">
        <v>918</v>
      </c>
      <c r="C1576" s="263" t="s">
        <v>4120</v>
      </c>
      <c r="D1576" s="263" t="s">
        <v>4120</v>
      </c>
      <c r="E1576" s="263" t="s">
        <v>4120</v>
      </c>
      <c r="F1576" s="263" t="s">
        <v>4120</v>
      </c>
      <c r="G1576" s="263" t="s">
        <v>4120</v>
      </c>
      <c r="H1576" s="263" t="s">
        <v>4120</v>
      </c>
      <c r="I1576" s="263" t="s">
        <v>4120</v>
      </c>
      <c r="J1576" s="263" t="s">
        <v>4120</v>
      </c>
      <c r="K1576" s="263" t="s">
        <v>4120</v>
      </c>
      <c r="L1576" s="263" t="s">
        <v>4120</v>
      </c>
      <c r="M1576" s="263" t="s">
        <v>4120</v>
      </c>
      <c r="N1576" s="263" t="s">
        <v>4120</v>
      </c>
      <c r="O1576" s="263" t="s">
        <v>4120</v>
      </c>
      <c r="P1576" s="263" t="s">
        <v>4120</v>
      </c>
      <c r="Q1576" s="263" t="s">
        <v>4120</v>
      </c>
      <c r="R1576" s="263" t="s">
        <v>4120</v>
      </c>
      <c r="S1576" s="263" t="s">
        <v>4120</v>
      </c>
      <c r="T1576" s="263" t="s">
        <v>4120</v>
      </c>
      <c r="U1576" s="263" t="s">
        <v>4120</v>
      </c>
      <c r="V1576" s="263" t="s">
        <v>4120</v>
      </c>
      <c r="W1576" s="263" t="s">
        <v>4120</v>
      </c>
      <c r="X1576" s="263" t="s">
        <v>4120</v>
      </c>
      <c r="Y1576" s="263" t="s">
        <v>4120</v>
      </c>
      <c r="Z1576" s="263" t="s">
        <v>4120</v>
      </c>
      <c r="AA1576" s="263" t="s">
        <v>4120</v>
      </c>
    </row>
    <row r="1577" spans="1:27" x14ac:dyDescent="0.3">
      <c r="A1577" s="263">
        <v>518239</v>
      </c>
      <c r="B1577" s="268" t="s">
        <v>918</v>
      </c>
      <c r="C1577" s="263" t="s">
        <v>4120</v>
      </c>
      <c r="D1577" s="263" t="s">
        <v>4120</v>
      </c>
      <c r="E1577" s="263" t="s">
        <v>4120</v>
      </c>
      <c r="F1577" s="263" t="s">
        <v>4120</v>
      </c>
      <c r="G1577" s="263" t="s">
        <v>4120</v>
      </c>
      <c r="H1577" s="263" t="s">
        <v>4120</v>
      </c>
      <c r="I1577" s="263" t="s">
        <v>4120</v>
      </c>
      <c r="J1577" s="263" t="s">
        <v>4120</v>
      </c>
      <c r="K1577" s="263" t="s">
        <v>4120</v>
      </c>
      <c r="L1577" s="263" t="s">
        <v>4120</v>
      </c>
      <c r="M1577" s="263" t="s">
        <v>4120</v>
      </c>
      <c r="N1577" s="263" t="s">
        <v>4120</v>
      </c>
      <c r="O1577" s="263" t="s">
        <v>4120</v>
      </c>
      <c r="P1577" s="263" t="s">
        <v>4120</v>
      </c>
      <c r="Q1577" s="263" t="s">
        <v>4120</v>
      </c>
      <c r="R1577" s="263" t="s">
        <v>4120</v>
      </c>
      <c r="S1577" s="263" t="s">
        <v>4120</v>
      </c>
      <c r="T1577" s="263" t="s">
        <v>4120</v>
      </c>
      <c r="U1577" s="263" t="s">
        <v>4120</v>
      </c>
      <c r="V1577" s="263" t="s">
        <v>4120</v>
      </c>
      <c r="W1577" s="263" t="s">
        <v>4120</v>
      </c>
      <c r="X1577" s="263" t="s">
        <v>4120</v>
      </c>
      <c r="Y1577" s="263" t="s">
        <v>4120</v>
      </c>
      <c r="Z1577" s="263" t="s">
        <v>4120</v>
      </c>
      <c r="AA1577" s="263" t="s">
        <v>4120</v>
      </c>
    </row>
    <row r="1578" spans="1:27" x14ac:dyDescent="0.3">
      <c r="A1578" s="263">
        <v>518780</v>
      </c>
      <c r="B1578" s="268" t="s">
        <v>918</v>
      </c>
      <c r="C1578" s="263" t="s">
        <v>4120</v>
      </c>
      <c r="D1578" s="263" t="s">
        <v>4120</v>
      </c>
      <c r="E1578" s="263" t="s">
        <v>4120</v>
      </c>
      <c r="F1578" s="263" t="s">
        <v>4120</v>
      </c>
      <c r="G1578" s="263" t="s">
        <v>4120</v>
      </c>
      <c r="H1578" s="263" t="s">
        <v>4120</v>
      </c>
      <c r="I1578" s="263" t="s">
        <v>4120</v>
      </c>
      <c r="J1578" s="263" t="s">
        <v>4120</v>
      </c>
      <c r="K1578" s="263" t="s">
        <v>4120</v>
      </c>
      <c r="L1578" s="263" t="s">
        <v>4120</v>
      </c>
      <c r="M1578" s="263" t="s">
        <v>4120</v>
      </c>
      <c r="N1578" s="263" t="s">
        <v>4120</v>
      </c>
      <c r="O1578" s="263" t="s">
        <v>4120</v>
      </c>
      <c r="P1578" s="263" t="s">
        <v>4120</v>
      </c>
      <c r="Q1578" s="263" t="s">
        <v>4120</v>
      </c>
      <c r="R1578" s="263" t="s">
        <v>4120</v>
      </c>
      <c r="S1578" s="263" t="s">
        <v>4120</v>
      </c>
      <c r="T1578" s="263" t="s">
        <v>4120</v>
      </c>
      <c r="U1578" s="263" t="s">
        <v>4120</v>
      </c>
      <c r="V1578" s="263" t="s">
        <v>4120</v>
      </c>
      <c r="W1578" s="263" t="s">
        <v>4120</v>
      </c>
      <c r="X1578" s="263" t="s">
        <v>4120</v>
      </c>
      <c r="Y1578" s="263" t="s">
        <v>4120</v>
      </c>
      <c r="Z1578" s="263" t="s">
        <v>4120</v>
      </c>
      <c r="AA1578" s="263" t="s">
        <v>4120</v>
      </c>
    </row>
    <row r="1579" spans="1:27" x14ac:dyDescent="0.3">
      <c r="A1579" s="263">
        <v>518921</v>
      </c>
      <c r="B1579" s="268" t="s">
        <v>918</v>
      </c>
      <c r="C1579" s="263" t="s">
        <v>4120</v>
      </c>
      <c r="D1579" s="263" t="s">
        <v>4120</v>
      </c>
      <c r="E1579" s="263" t="s">
        <v>4120</v>
      </c>
      <c r="F1579" s="263" t="s">
        <v>4120</v>
      </c>
      <c r="G1579" s="263" t="s">
        <v>4120</v>
      </c>
      <c r="H1579" s="263" t="s">
        <v>4120</v>
      </c>
      <c r="I1579" s="263" t="s">
        <v>4120</v>
      </c>
      <c r="J1579" s="263" t="s">
        <v>4120</v>
      </c>
      <c r="K1579" s="263" t="s">
        <v>4120</v>
      </c>
      <c r="L1579" s="263" t="s">
        <v>4120</v>
      </c>
      <c r="M1579" s="263" t="s">
        <v>4120</v>
      </c>
      <c r="N1579" s="263" t="s">
        <v>4120</v>
      </c>
      <c r="O1579" s="263" t="s">
        <v>4120</v>
      </c>
      <c r="P1579" s="263" t="s">
        <v>4120</v>
      </c>
      <c r="Q1579" s="263" t="s">
        <v>4120</v>
      </c>
      <c r="R1579" s="263" t="s">
        <v>4120</v>
      </c>
      <c r="S1579" s="263" t="s">
        <v>4120</v>
      </c>
      <c r="T1579" s="263" t="s">
        <v>4120</v>
      </c>
      <c r="U1579" s="263" t="s">
        <v>4120</v>
      </c>
      <c r="V1579" s="263" t="s">
        <v>4120</v>
      </c>
      <c r="W1579" s="263" t="s">
        <v>4120</v>
      </c>
      <c r="X1579" s="263" t="s">
        <v>4120</v>
      </c>
      <c r="Y1579" s="263" t="s">
        <v>4120</v>
      </c>
      <c r="Z1579" s="263" t="s">
        <v>4120</v>
      </c>
      <c r="AA1579" s="263" t="s">
        <v>4120</v>
      </c>
    </row>
    <row r="1580" spans="1:27" x14ac:dyDescent="0.3">
      <c r="A1580" s="263">
        <v>519316</v>
      </c>
      <c r="B1580" s="268" t="s">
        <v>918</v>
      </c>
      <c r="C1580" s="263" t="s">
        <v>4120</v>
      </c>
      <c r="D1580" s="263" t="s">
        <v>4120</v>
      </c>
      <c r="E1580" s="263" t="s">
        <v>4120</v>
      </c>
      <c r="F1580" s="263" t="s">
        <v>4120</v>
      </c>
      <c r="G1580" s="263" t="s">
        <v>4120</v>
      </c>
      <c r="H1580" s="263" t="s">
        <v>4120</v>
      </c>
      <c r="I1580" s="263" t="s">
        <v>4120</v>
      </c>
      <c r="J1580" s="263" t="s">
        <v>4120</v>
      </c>
      <c r="K1580" s="263" t="s">
        <v>4120</v>
      </c>
      <c r="L1580" s="263" t="s">
        <v>4120</v>
      </c>
      <c r="M1580" s="263" t="s">
        <v>4120</v>
      </c>
      <c r="N1580" s="263" t="s">
        <v>4120</v>
      </c>
      <c r="O1580" s="263" t="s">
        <v>4120</v>
      </c>
      <c r="P1580" s="263" t="s">
        <v>4120</v>
      </c>
      <c r="Q1580" s="263" t="s">
        <v>4120</v>
      </c>
      <c r="R1580" s="263" t="s">
        <v>4120</v>
      </c>
      <c r="S1580" s="263" t="s">
        <v>4120</v>
      </c>
      <c r="T1580" s="263" t="s">
        <v>4120</v>
      </c>
      <c r="U1580" s="263" t="s">
        <v>4120</v>
      </c>
      <c r="V1580" s="263" t="s">
        <v>4120</v>
      </c>
      <c r="W1580" s="263" t="s">
        <v>4120</v>
      </c>
      <c r="X1580" s="263" t="s">
        <v>4120</v>
      </c>
      <c r="Y1580" s="263" t="s">
        <v>4120</v>
      </c>
      <c r="Z1580" s="263" t="s">
        <v>4120</v>
      </c>
      <c r="AA1580" s="263" t="s">
        <v>4120</v>
      </c>
    </row>
    <row r="1581" spans="1:27" x14ac:dyDescent="0.3">
      <c r="A1581" s="263">
        <v>519512</v>
      </c>
      <c r="B1581" s="268" t="s">
        <v>918</v>
      </c>
      <c r="C1581" s="263" t="s">
        <v>4120</v>
      </c>
      <c r="D1581" s="263" t="s">
        <v>4120</v>
      </c>
      <c r="E1581" s="263" t="s">
        <v>4120</v>
      </c>
      <c r="F1581" s="263" t="s">
        <v>4120</v>
      </c>
      <c r="G1581" s="263" t="s">
        <v>4120</v>
      </c>
      <c r="H1581" s="263" t="s">
        <v>4120</v>
      </c>
      <c r="I1581" s="263" t="s">
        <v>4120</v>
      </c>
      <c r="J1581" s="263" t="s">
        <v>4120</v>
      </c>
      <c r="K1581" s="263" t="s">
        <v>4120</v>
      </c>
      <c r="L1581" s="263" t="s">
        <v>4120</v>
      </c>
      <c r="M1581" s="263" t="s">
        <v>4120</v>
      </c>
      <c r="N1581" s="263" t="s">
        <v>4120</v>
      </c>
      <c r="O1581" s="263" t="s">
        <v>4120</v>
      </c>
      <c r="P1581" s="263" t="s">
        <v>4120</v>
      </c>
      <c r="Q1581" s="263" t="s">
        <v>4120</v>
      </c>
      <c r="R1581" s="263" t="s">
        <v>4120</v>
      </c>
      <c r="S1581" s="263" t="s">
        <v>4120</v>
      </c>
      <c r="T1581" s="263" t="s">
        <v>4120</v>
      </c>
      <c r="U1581" s="263" t="s">
        <v>4120</v>
      </c>
      <c r="V1581" s="263" t="s">
        <v>4120</v>
      </c>
      <c r="W1581" s="263" t="s">
        <v>4120</v>
      </c>
      <c r="X1581" s="263" t="s">
        <v>4120</v>
      </c>
      <c r="Y1581" s="263" t="s">
        <v>4120</v>
      </c>
      <c r="Z1581" s="263" t="s">
        <v>4120</v>
      </c>
      <c r="AA1581" s="263" t="s">
        <v>4120</v>
      </c>
    </row>
    <row r="1582" spans="1:27" x14ac:dyDescent="0.3">
      <c r="A1582" s="263">
        <v>520955</v>
      </c>
      <c r="B1582" s="268" t="s">
        <v>918</v>
      </c>
      <c r="C1582" s="263" t="s">
        <v>4120</v>
      </c>
      <c r="D1582" s="263" t="s">
        <v>4120</v>
      </c>
      <c r="E1582" s="263" t="s">
        <v>4120</v>
      </c>
      <c r="F1582" s="263" t="s">
        <v>4120</v>
      </c>
      <c r="G1582" s="263" t="s">
        <v>4120</v>
      </c>
      <c r="H1582" s="263" t="s">
        <v>4120</v>
      </c>
      <c r="I1582" s="263" t="s">
        <v>4120</v>
      </c>
      <c r="J1582" s="263" t="s">
        <v>4120</v>
      </c>
      <c r="K1582" s="263" t="s">
        <v>4120</v>
      </c>
      <c r="L1582" s="263" t="s">
        <v>4120</v>
      </c>
      <c r="M1582" s="263" t="s">
        <v>4120</v>
      </c>
      <c r="N1582" s="263" t="s">
        <v>4120</v>
      </c>
      <c r="O1582" s="263" t="s">
        <v>4120</v>
      </c>
      <c r="P1582" s="263" t="s">
        <v>4120</v>
      </c>
      <c r="Q1582" s="263" t="s">
        <v>4120</v>
      </c>
      <c r="R1582" s="263" t="s">
        <v>4120</v>
      </c>
      <c r="S1582" s="263" t="s">
        <v>4120</v>
      </c>
      <c r="T1582" s="263" t="s">
        <v>4120</v>
      </c>
      <c r="U1582" s="263" t="s">
        <v>4120</v>
      </c>
      <c r="V1582" s="263" t="s">
        <v>4120</v>
      </c>
      <c r="W1582" s="263" t="s">
        <v>4120</v>
      </c>
      <c r="X1582" s="263" t="s">
        <v>4120</v>
      </c>
      <c r="Y1582" s="263" t="s">
        <v>4120</v>
      </c>
      <c r="Z1582" s="263" t="s">
        <v>4120</v>
      </c>
      <c r="AA1582" s="263" t="s">
        <v>4120</v>
      </c>
    </row>
    <row r="1583" spans="1:27" x14ac:dyDescent="0.3">
      <c r="A1583" s="263">
        <v>520970</v>
      </c>
      <c r="B1583" s="268" t="s">
        <v>918</v>
      </c>
      <c r="C1583" s="263" t="s">
        <v>4120</v>
      </c>
      <c r="D1583" s="263" t="s">
        <v>4120</v>
      </c>
      <c r="E1583" s="263" t="s">
        <v>4120</v>
      </c>
      <c r="F1583" s="263" t="s">
        <v>4120</v>
      </c>
      <c r="G1583" s="263" t="s">
        <v>4120</v>
      </c>
      <c r="H1583" s="263" t="s">
        <v>4120</v>
      </c>
      <c r="I1583" s="263" t="s">
        <v>4120</v>
      </c>
      <c r="J1583" s="263" t="s">
        <v>4120</v>
      </c>
      <c r="K1583" s="263" t="s">
        <v>4120</v>
      </c>
      <c r="L1583" s="263" t="s">
        <v>4120</v>
      </c>
      <c r="M1583" s="263" t="s">
        <v>4120</v>
      </c>
      <c r="N1583" s="263" t="s">
        <v>4120</v>
      </c>
      <c r="O1583" s="263" t="s">
        <v>4120</v>
      </c>
      <c r="P1583" s="263" t="s">
        <v>4120</v>
      </c>
      <c r="Q1583" s="263" t="s">
        <v>4120</v>
      </c>
      <c r="R1583" s="263" t="s">
        <v>4120</v>
      </c>
      <c r="S1583" s="263" t="s">
        <v>4120</v>
      </c>
      <c r="T1583" s="263" t="s">
        <v>4120</v>
      </c>
      <c r="U1583" s="263" t="s">
        <v>4120</v>
      </c>
      <c r="V1583" s="263" t="s">
        <v>4120</v>
      </c>
      <c r="W1583" s="263" t="s">
        <v>4120</v>
      </c>
      <c r="X1583" s="263" t="s">
        <v>4120</v>
      </c>
      <c r="Y1583" s="263" t="s">
        <v>4120</v>
      </c>
      <c r="Z1583" s="263" t="s">
        <v>4120</v>
      </c>
      <c r="AA1583" s="263" t="s">
        <v>4120</v>
      </c>
    </row>
    <row r="1584" spans="1:27" x14ac:dyDescent="0.3">
      <c r="A1584" s="263">
        <v>521984</v>
      </c>
      <c r="B1584" s="268" t="s">
        <v>918</v>
      </c>
      <c r="C1584" s="263" t="s">
        <v>4120</v>
      </c>
      <c r="D1584" s="263" t="s">
        <v>4120</v>
      </c>
      <c r="E1584" s="263" t="s">
        <v>4120</v>
      </c>
      <c r="F1584" s="263" t="s">
        <v>4120</v>
      </c>
      <c r="G1584" s="263" t="s">
        <v>4120</v>
      </c>
      <c r="H1584" s="263" t="s">
        <v>4120</v>
      </c>
      <c r="I1584" s="263" t="s">
        <v>4120</v>
      </c>
      <c r="J1584" s="263" t="s">
        <v>4120</v>
      </c>
      <c r="K1584" s="263" t="s">
        <v>4120</v>
      </c>
      <c r="L1584" s="263" t="s">
        <v>4120</v>
      </c>
      <c r="M1584" s="263" t="s">
        <v>4120</v>
      </c>
      <c r="N1584" s="263" t="s">
        <v>4120</v>
      </c>
      <c r="O1584" s="263" t="s">
        <v>4120</v>
      </c>
      <c r="P1584" s="263" t="s">
        <v>4120</v>
      </c>
      <c r="Q1584" s="263" t="s">
        <v>4120</v>
      </c>
      <c r="R1584" s="263" t="s">
        <v>4120</v>
      </c>
      <c r="S1584" s="263" t="s">
        <v>4120</v>
      </c>
      <c r="T1584" s="263" t="s">
        <v>4120</v>
      </c>
      <c r="U1584" s="263" t="s">
        <v>4120</v>
      </c>
      <c r="V1584" s="263" t="s">
        <v>4120</v>
      </c>
      <c r="W1584" s="263" t="s">
        <v>4120</v>
      </c>
      <c r="X1584" s="263" t="s">
        <v>4120</v>
      </c>
      <c r="Y1584" s="263" t="s">
        <v>4120</v>
      </c>
      <c r="Z1584" s="263" t="s">
        <v>4120</v>
      </c>
      <c r="AA1584" s="263" t="s">
        <v>4120</v>
      </c>
    </row>
    <row r="1585" spans="1:27" x14ac:dyDescent="0.3">
      <c r="A1585" s="263">
        <v>522066</v>
      </c>
      <c r="B1585" s="268" t="s">
        <v>918</v>
      </c>
      <c r="C1585" s="263" t="s">
        <v>4120</v>
      </c>
      <c r="D1585" s="263" t="s">
        <v>4120</v>
      </c>
      <c r="E1585" s="263" t="s">
        <v>4120</v>
      </c>
      <c r="F1585" s="263" t="s">
        <v>4120</v>
      </c>
      <c r="G1585" s="263" t="s">
        <v>4120</v>
      </c>
      <c r="H1585" s="263" t="s">
        <v>4120</v>
      </c>
      <c r="I1585" s="263" t="s">
        <v>4120</v>
      </c>
      <c r="J1585" s="263" t="s">
        <v>4120</v>
      </c>
      <c r="K1585" s="263" t="s">
        <v>4120</v>
      </c>
      <c r="L1585" s="263" t="s">
        <v>4120</v>
      </c>
      <c r="M1585" s="263" t="s">
        <v>4120</v>
      </c>
      <c r="N1585" s="263" t="s">
        <v>4120</v>
      </c>
      <c r="O1585" s="263" t="s">
        <v>4120</v>
      </c>
      <c r="P1585" s="263" t="s">
        <v>4120</v>
      </c>
      <c r="Q1585" s="263" t="s">
        <v>4120</v>
      </c>
      <c r="R1585" s="263" t="s">
        <v>4120</v>
      </c>
      <c r="S1585" s="263" t="s">
        <v>4120</v>
      </c>
      <c r="T1585" s="263" t="s">
        <v>4120</v>
      </c>
      <c r="U1585" s="263" t="s">
        <v>4120</v>
      </c>
      <c r="V1585" s="263" t="s">
        <v>4120</v>
      </c>
      <c r="W1585" s="263" t="s">
        <v>4120</v>
      </c>
      <c r="X1585" s="263" t="s">
        <v>4120</v>
      </c>
      <c r="Y1585" s="263" t="s">
        <v>4120</v>
      </c>
      <c r="Z1585" s="263" t="s">
        <v>4120</v>
      </c>
      <c r="AA1585" s="263" t="s">
        <v>4120</v>
      </c>
    </row>
    <row r="1586" spans="1:27" x14ac:dyDescent="0.3">
      <c r="A1586" s="263">
        <v>522068</v>
      </c>
      <c r="B1586" s="268" t="s">
        <v>918</v>
      </c>
      <c r="C1586" s="263" t="s">
        <v>4120</v>
      </c>
      <c r="D1586" s="263" t="s">
        <v>4120</v>
      </c>
      <c r="E1586" s="263" t="s">
        <v>4120</v>
      </c>
      <c r="F1586" s="263" t="s">
        <v>4120</v>
      </c>
      <c r="G1586" s="263" t="s">
        <v>4120</v>
      </c>
      <c r="H1586" s="263" t="s">
        <v>4120</v>
      </c>
      <c r="I1586" s="263" t="s">
        <v>4120</v>
      </c>
      <c r="J1586" s="263" t="s">
        <v>4120</v>
      </c>
      <c r="K1586" s="263" t="s">
        <v>4120</v>
      </c>
      <c r="L1586" s="263" t="s">
        <v>4120</v>
      </c>
      <c r="M1586" s="263" t="s">
        <v>4120</v>
      </c>
      <c r="N1586" s="263" t="s">
        <v>4120</v>
      </c>
      <c r="O1586" s="263" t="s">
        <v>4120</v>
      </c>
      <c r="P1586" s="263" t="s">
        <v>4120</v>
      </c>
      <c r="Q1586" s="263" t="s">
        <v>4120</v>
      </c>
      <c r="R1586" s="263" t="s">
        <v>4120</v>
      </c>
      <c r="S1586" s="263" t="s">
        <v>4120</v>
      </c>
      <c r="T1586" s="263" t="s">
        <v>4120</v>
      </c>
      <c r="U1586" s="263" t="s">
        <v>4120</v>
      </c>
      <c r="V1586" s="263" t="s">
        <v>4120</v>
      </c>
      <c r="W1586" s="263" t="s">
        <v>4120</v>
      </c>
      <c r="X1586" s="263" t="s">
        <v>4120</v>
      </c>
      <c r="Y1586" s="263" t="s">
        <v>4120</v>
      </c>
      <c r="Z1586" s="263" t="s">
        <v>4120</v>
      </c>
      <c r="AA1586" s="263" t="s">
        <v>4120</v>
      </c>
    </row>
    <row r="1587" spans="1:27" x14ac:dyDescent="0.3">
      <c r="A1587" s="263">
        <v>522181</v>
      </c>
      <c r="B1587" s="268" t="s">
        <v>918</v>
      </c>
      <c r="C1587" s="263" t="s">
        <v>4120</v>
      </c>
      <c r="D1587" s="263" t="s">
        <v>4120</v>
      </c>
      <c r="E1587" s="263" t="s">
        <v>4120</v>
      </c>
      <c r="F1587" s="263" t="s">
        <v>4120</v>
      </c>
      <c r="G1587" s="263" t="s">
        <v>4120</v>
      </c>
      <c r="H1587" s="263" t="s">
        <v>4120</v>
      </c>
      <c r="I1587" s="263" t="s">
        <v>4120</v>
      </c>
      <c r="J1587" s="263" t="s">
        <v>4120</v>
      </c>
      <c r="K1587" s="263" t="s">
        <v>4120</v>
      </c>
      <c r="L1587" s="263" t="s">
        <v>4120</v>
      </c>
      <c r="M1587" s="263" t="s">
        <v>4120</v>
      </c>
      <c r="N1587" s="263" t="s">
        <v>4120</v>
      </c>
      <c r="O1587" s="263" t="s">
        <v>4120</v>
      </c>
      <c r="P1587" s="263" t="s">
        <v>4120</v>
      </c>
      <c r="Q1587" s="263" t="s">
        <v>4120</v>
      </c>
      <c r="R1587" s="263" t="s">
        <v>4120</v>
      </c>
      <c r="S1587" s="263" t="s">
        <v>4120</v>
      </c>
      <c r="T1587" s="263" t="s">
        <v>4120</v>
      </c>
      <c r="U1587" s="263" t="s">
        <v>4120</v>
      </c>
      <c r="V1587" s="263" t="s">
        <v>4120</v>
      </c>
      <c r="W1587" s="263" t="s">
        <v>4120</v>
      </c>
      <c r="X1587" s="263" t="s">
        <v>4120</v>
      </c>
      <c r="Y1587" s="263" t="s">
        <v>4120</v>
      </c>
      <c r="Z1587" s="263" t="s">
        <v>4120</v>
      </c>
      <c r="AA1587" s="263" t="s">
        <v>4120</v>
      </c>
    </row>
    <row r="1588" spans="1:27" x14ac:dyDescent="0.3">
      <c r="A1588" s="263">
        <v>522226</v>
      </c>
      <c r="B1588" s="268" t="s">
        <v>918</v>
      </c>
      <c r="C1588" s="263" t="s">
        <v>4120</v>
      </c>
      <c r="D1588" s="263" t="s">
        <v>4120</v>
      </c>
      <c r="E1588" s="263" t="s">
        <v>4120</v>
      </c>
      <c r="F1588" s="263" t="s">
        <v>4120</v>
      </c>
      <c r="G1588" s="263" t="s">
        <v>4120</v>
      </c>
      <c r="H1588" s="263" t="s">
        <v>4120</v>
      </c>
      <c r="I1588" s="263" t="s">
        <v>4120</v>
      </c>
      <c r="J1588" s="263" t="s">
        <v>4120</v>
      </c>
      <c r="K1588" s="263" t="s">
        <v>4120</v>
      </c>
      <c r="L1588" s="263" t="s">
        <v>4120</v>
      </c>
      <c r="M1588" s="263" t="s">
        <v>4120</v>
      </c>
      <c r="N1588" s="263" t="s">
        <v>4120</v>
      </c>
      <c r="O1588" s="263" t="s">
        <v>4120</v>
      </c>
      <c r="P1588" s="263" t="s">
        <v>4120</v>
      </c>
      <c r="Q1588" s="263" t="s">
        <v>4120</v>
      </c>
      <c r="R1588" s="263" t="s">
        <v>4120</v>
      </c>
      <c r="S1588" s="263" t="s">
        <v>4120</v>
      </c>
      <c r="T1588" s="263" t="s">
        <v>4120</v>
      </c>
      <c r="U1588" s="263" t="s">
        <v>4120</v>
      </c>
      <c r="V1588" s="263" t="s">
        <v>4120</v>
      </c>
      <c r="W1588" s="263" t="s">
        <v>4120</v>
      </c>
      <c r="X1588" s="263" t="s">
        <v>4120</v>
      </c>
      <c r="Y1588" s="263" t="s">
        <v>4120</v>
      </c>
      <c r="Z1588" s="263" t="s">
        <v>4120</v>
      </c>
      <c r="AA1588" s="263" t="s">
        <v>4120</v>
      </c>
    </row>
    <row r="1589" spans="1:27" x14ac:dyDescent="0.3">
      <c r="A1589" s="263">
        <v>522277</v>
      </c>
      <c r="B1589" s="268" t="s">
        <v>918</v>
      </c>
      <c r="C1589" s="263" t="s">
        <v>4120</v>
      </c>
      <c r="D1589" s="263" t="s">
        <v>4120</v>
      </c>
      <c r="E1589" s="263" t="s">
        <v>4120</v>
      </c>
      <c r="F1589" s="263" t="s">
        <v>4120</v>
      </c>
      <c r="G1589" s="263" t="s">
        <v>4120</v>
      </c>
      <c r="H1589" s="263" t="s">
        <v>4120</v>
      </c>
      <c r="I1589" s="263" t="s">
        <v>4120</v>
      </c>
      <c r="J1589" s="263" t="s">
        <v>4120</v>
      </c>
      <c r="K1589" s="263" t="s">
        <v>4120</v>
      </c>
      <c r="L1589" s="263" t="s">
        <v>4120</v>
      </c>
      <c r="M1589" s="263" t="s">
        <v>4120</v>
      </c>
      <c r="N1589" s="263" t="s">
        <v>4120</v>
      </c>
      <c r="O1589" s="263" t="s">
        <v>4120</v>
      </c>
      <c r="P1589" s="263" t="s">
        <v>4120</v>
      </c>
      <c r="Q1589" s="263" t="s">
        <v>4120</v>
      </c>
      <c r="R1589" s="263" t="s">
        <v>4120</v>
      </c>
      <c r="S1589" s="263" t="s">
        <v>4120</v>
      </c>
      <c r="T1589" s="263" t="s">
        <v>4120</v>
      </c>
      <c r="U1589" s="263" t="s">
        <v>4120</v>
      </c>
      <c r="V1589" s="263" t="s">
        <v>4120</v>
      </c>
      <c r="W1589" s="263" t="s">
        <v>4120</v>
      </c>
      <c r="X1589" s="263" t="s">
        <v>4120</v>
      </c>
      <c r="Y1589" s="263" t="s">
        <v>4120</v>
      </c>
      <c r="Z1589" s="263" t="s">
        <v>4120</v>
      </c>
      <c r="AA1589" s="263" t="s">
        <v>4120</v>
      </c>
    </row>
    <row r="1590" spans="1:27" x14ac:dyDescent="0.3">
      <c r="A1590" s="263">
        <v>522333</v>
      </c>
      <c r="B1590" s="268" t="s">
        <v>918</v>
      </c>
      <c r="C1590" s="263" t="s">
        <v>4120</v>
      </c>
      <c r="D1590" s="263" t="s">
        <v>4120</v>
      </c>
      <c r="E1590" s="263" t="s">
        <v>4120</v>
      </c>
      <c r="F1590" s="263" t="s">
        <v>4120</v>
      </c>
      <c r="G1590" s="263" t="s">
        <v>4120</v>
      </c>
      <c r="H1590" s="263" t="s">
        <v>4120</v>
      </c>
      <c r="I1590" s="263" t="s">
        <v>4120</v>
      </c>
      <c r="J1590" s="263" t="s">
        <v>4120</v>
      </c>
      <c r="K1590" s="263" t="s">
        <v>4120</v>
      </c>
      <c r="L1590" s="263" t="s">
        <v>4120</v>
      </c>
      <c r="M1590" s="263" t="s">
        <v>4120</v>
      </c>
      <c r="N1590" s="263" t="s">
        <v>4120</v>
      </c>
      <c r="O1590" s="263" t="s">
        <v>4120</v>
      </c>
      <c r="P1590" s="263" t="s">
        <v>4120</v>
      </c>
      <c r="Q1590" s="263" t="s">
        <v>4120</v>
      </c>
      <c r="R1590" s="263" t="s">
        <v>4120</v>
      </c>
      <c r="S1590" s="263" t="s">
        <v>4120</v>
      </c>
      <c r="T1590" s="263" t="s">
        <v>4120</v>
      </c>
      <c r="U1590" s="263" t="s">
        <v>4120</v>
      </c>
      <c r="V1590" s="263" t="s">
        <v>4120</v>
      </c>
      <c r="W1590" s="263" t="s">
        <v>4120</v>
      </c>
      <c r="X1590" s="263" t="s">
        <v>4120</v>
      </c>
      <c r="Y1590" s="263" t="s">
        <v>4120</v>
      </c>
      <c r="Z1590" s="263" t="s">
        <v>4120</v>
      </c>
      <c r="AA1590" s="263" t="s">
        <v>4120</v>
      </c>
    </row>
    <row r="1591" spans="1:27" x14ac:dyDescent="0.3">
      <c r="A1591" s="263">
        <v>522593</v>
      </c>
      <c r="B1591" s="268" t="s">
        <v>918</v>
      </c>
      <c r="C1591" s="263" t="s">
        <v>4120</v>
      </c>
      <c r="D1591" s="263" t="s">
        <v>4120</v>
      </c>
      <c r="E1591" s="263" t="s">
        <v>4120</v>
      </c>
      <c r="F1591" s="263" t="s">
        <v>4120</v>
      </c>
      <c r="G1591" s="263" t="s">
        <v>4120</v>
      </c>
      <c r="H1591" s="263" t="s">
        <v>4120</v>
      </c>
      <c r="I1591" s="263" t="s">
        <v>4120</v>
      </c>
      <c r="J1591" s="263" t="s">
        <v>4120</v>
      </c>
      <c r="K1591" s="263" t="s">
        <v>4120</v>
      </c>
      <c r="L1591" s="263" t="s">
        <v>4120</v>
      </c>
      <c r="M1591" s="263" t="s">
        <v>4120</v>
      </c>
      <c r="N1591" s="263" t="s">
        <v>4120</v>
      </c>
      <c r="O1591" s="263" t="s">
        <v>4120</v>
      </c>
      <c r="P1591" s="263" t="s">
        <v>4120</v>
      </c>
      <c r="Q1591" s="263" t="s">
        <v>4120</v>
      </c>
      <c r="R1591" s="263" t="s">
        <v>4120</v>
      </c>
      <c r="S1591" s="263" t="s">
        <v>4120</v>
      </c>
      <c r="T1591" s="263" t="s">
        <v>4120</v>
      </c>
      <c r="U1591" s="263" t="s">
        <v>4120</v>
      </c>
      <c r="V1591" s="263" t="s">
        <v>4120</v>
      </c>
      <c r="W1591" s="263" t="s">
        <v>4120</v>
      </c>
      <c r="X1591" s="263" t="s">
        <v>4120</v>
      </c>
      <c r="Y1591" s="263" t="s">
        <v>4120</v>
      </c>
      <c r="Z1591" s="263" t="s">
        <v>4120</v>
      </c>
      <c r="AA1591" s="263" t="s">
        <v>4120</v>
      </c>
    </row>
    <row r="1592" spans="1:27" x14ac:dyDescent="0.3">
      <c r="A1592" s="263">
        <v>522948</v>
      </c>
      <c r="B1592" s="268" t="s">
        <v>918</v>
      </c>
      <c r="C1592" s="263" t="s">
        <v>4120</v>
      </c>
      <c r="D1592" s="263" t="s">
        <v>4120</v>
      </c>
      <c r="E1592" s="263" t="s">
        <v>4120</v>
      </c>
      <c r="F1592" s="263" t="s">
        <v>4120</v>
      </c>
      <c r="G1592" s="263" t="s">
        <v>4120</v>
      </c>
      <c r="H1592" s="263" t="s">
        <v>4120</v>
      </c>
      <c r="I1592" s="263" t="s">
        <v>4120</v>
      </c>
      <c r="J1592" s="263" t="s">
        <v>4120</v>
      </c>
      <c r="K1592" s="263" t="s">
        <v>4120</v>
      </c>
      <c r="L1592" s="263" t="s">
        <v>4120</v>
      </c>
      <c r="M1592" s="263" t="s">
        <v>4120</v>
      </c>
      <c r="N1592" s="263" t="s">
        <v>4120</v>
      </c>
      <c r="O1592" s="263" t="s">
        <v>4120</v>
      </c>
      <c r="P1592" s="263" t="s">
        <v>4120</v>
      </c>
      <c r="Q1592" s="263" t="s">
        <v>4120</v>
      </c>
      <c r="R1592" s="263" t="s">
        <v>4120</v>
      </c>
      <c r="S1592" s="263" t="s">
        <v>4120</v>
      </c>
      <c r="T1592" s="263" t="s">
        <v>4120</v>
      </c>
      <c r="U1592" s="263" t="s">
        <v>4120</v>
      </c>
      <c r="V1592" s="263" t="s">
        <v>4120</v>
      </c>
      <c r="W1592" s="263" t="s">
        <v>4120</v>
      </c>
      <c r="X1592" s="263" t="s">
        <v>4120</v>
      </c>
      <c r="Y1592" s="263" t="s">
        <v>4120</v>
      </c>
      <c r="Z1592" s="263" t="s">
        <v>4120</v>
      </c>
      <c r="AA1592" s="263" t="s">
        <v>4120</v>
      </c>
    </row>
    <row r="1593" spans="1:27" x14ac:dyDescent="0.3">
      <c r="A1593" s="263">
        <v>522976</v>
      </c>
      <c r="B1593" s="268" t="s">
        <v>918</v>
      </c>
      <c r="C1593" s="263" t="s">
        <v>4120</v>
      </c>
      <c r="D1593" s="263" t="s">
        <v>4120</v>
      </c>
      <c r="E1593" s="263" t="s">
        <v>4120</v>
      </c>
      <c r="F1593" s="263" t="s">
        <v>4120</v>
      </c>
      <c r="G1593" s="263" t="s">
        <v>4120</v>
      </c>
      <c r="H1593" s="263" t="s">
        <v>4120</v>
      </c>
      <c r="I1593" s="263" t="s">
        <v>4120</v>
      </c>
      <c r="J1593" s="263" t="s">
        <v>4120</v>
      </c>
      <c r="K1593" s="263" t="s">
        <v>4120</v>
      </c>
      <c r="L1593" s="263" t="s">
        <v>4120</v>
      </c>
      <c r="M1593" s="263" t="s">
        <v>4120</v>
      </c>
      <c r="N1593" s="263" t="s">
        <v>4120</v>
      </c>
      <c r="O1593" s="263" t="s">
        <v>4120</v>
      </c>
      <c r="P1593" s="263" t="s">
        <v>4120</v>
      </c>
      <c r="Q1593" s="263" t="s">
        <v>4120</v>
      </c>
      <c r="R1593" s="263" t="s">
        <v>4120</v>
      </c>
      <c r="S1593" s="263" t="s">
        <v>4120</v>
      </c>
      <c r="T1593" s="263" t="s">
        <v>4120</v>
      </c>
      <c r="U1593" s="263" t="s">
        <v>4120</v>
      </c>
      <c r="V1593" s="263" t="s">
        <v>4120</v>
      </c>
      <c r="W1593" s="263" t="s">
        <v>4120</v>
      </c>
      <c r="X1593" s="263" t="s">
        <v>4120</v>
      </c>
      <c r="Y1593" s="263" t="s">
        <v>4120</v>
      </c>
      <c r="Z1593" s="263" t="s">
        <v>4120</v>
      </c>
      <c r="AA1593" s="263" t="s">
        <v>4120</v>
      </c>
    </row>
    <row r="1594" spans="1:27" x14ac:dyDescent="0.3">
      <c r="A1594" s="263">
        <v>523121</v>
      </c>
      <c r="B1594" s="268" t="s">
        <v>918</v>
      </c>
      <c r="C1594" s="263" t="s">
        <v>4120</v>
      </c>
      <c r="D1594" s="263" t="s">
        <v>4120</v>
      </c>
      <c r="E1594" s="263" t="s">
        <v>4120</v>
      </c>
      <c r="F1594" s="263" t="s">
        <v>4120</v>
      </c>
      <c r="G1594" s="263" t="s">
        <v>4120</v>
      </c>
      <c r="H1594" s="263" t="s">
        <v>4120</v>
      </c>
      <c r="I1594" s="263" t="s">
        <v>4120</v>
      </c>
      <c r="J1594" s="263" t="s">
        <v>4120</v>
      </c>
      <c r="K1594" s="263" t="s">
        <v>4120</v>
      </c>
      <c r="L1594" s="263" t="s">
        <v>4120</v>
      </c>
      <c r="M1594" s="263" t="s">
        <v>4120</v>
      </c>
      <c r="N1594" s="263" t="s">
        <v>4120</v>
      </c>
      <c r="O1594" s="263" t="s">
        <v>4120</v>
      </c>
      <c r="P1594" s="263" t="s">
        <v>4120</v>
      </c>
      <c r="Q1594" s="263" t="s">
        <v>4120</v>
      </c>
      <c r="R1594" s="263" t="s">
        <v>4120</v>
      </c>
      <c r="S1594" s="263" t="s">
        <v>4120</v>
      </c>
      <c r="T1594" s="263" t="s">
        <v>4120</v>
      </c>
      <c r="U1594" s="263" t="s">
        <v>4120</v>
      </c>
      <c r="V1594" s="263" t="s">
        <v>4120</v>
      </c>
      <c r="W1594" s="263" t="s">
        <v>4120</v>
      </c>
      <c r="X1594" s="263" t="s">
        <v>4120</v>
      </c>
      <c r="Y1594" s="263" t="s">
        <v>4120</v>
      </c>
      <c r="Z1594" s="263" t="s">
        <v>4120</v>
      </c>
      <c r="AA1594" s="263" t="s">
        <v>4120</v>
      </c>
    </row>
    <row r="1595" spans="1:27" x14ac:dyDescent="0.3">
      <c r="A1595" s="263">
        <v>523162</v>
      </c>
      <c r="B1595" s="268" t="s">
        <v>918</v>
      </c>
      <c r="C1595" s="263" t="s">
        <v>4120</v>
      </c>
      <c r="D1595" s="263" t="s">
        <v>4120</v>
      </c>
      <c r="E1595" s="263" t="s">
        <v>4120</v>
      </c>
      <c r="F1595" s="263" t="s">
        <v>4120</v>
      </c>
      <c r="G1595" s="263" t="s">
        <v>4120</v>
      </c>
      <c r="H1595" s="263" t="s">
        <v>4120</v>
      </c>
      <c r="I1595" s="263" t="s">
        <v>4120</v>
      </c>
      <c r="J1595" s="263" t="s">
        <v>4120</v>
      </c>
      <c r="K1595" s="263" t="s">
        <v>4120</v>
      </c>
      <c r="L1595" s="263" t="s">
        <v>4120</v>
      </c>
      <c r="M1595" s="263" t="s">
        <v>4120</v>
      </c>
      <c r="N1595" s="263" t="s">
        <v>4120</v>
      </c>
      <c r="O1595" s="263" t="s">
        <v>4120</v>
      </c>
      <c r="P1595" s="263" t="s">
        <v>4120</v>
      </c>
      <c r="Q1595" s="263" t="s">
        <v>4120</v>
      </c>
      <c r="R1595" s="263" t="s">
        <v>4120</v>
      </c>
      <c r="S1595" s="263" t="s">
        <v>4120</v>
      </c>
      <c r="T1595" s="263" t="s">
        <v>4120</v>
      </c>
      <c r="U1595" s="263" t="s">
        <v>4120</v>
      </c>
      <c r="V1595" s="263" t="s">
        <v>4120</v>
      </c>
      <c r="W1595" s="263" t="s">
        <v>4120</v>
      </c>
      <c r="X1595" s="263" t="s">
        <v>4120</v>
      </c>
      <c r="Y1595" s="263" t="s">
        <v>4120</v>
      </c>
      <c r="Z1595" s="263" t="s">
        <v>4120</v>
      </c>
      <c r="AA1595" s="263" t="s">
        <v>4120</v>
      </c>
    </row>
    <row r="1596" spans="1:27" x14ac:dyDescent="0.3">
      <c r="A1596" s="263">
        <v>523251</v>
      </c>
      <c r="B1596" s="268" t="s">
        <v>918</v>
      </c>
      <c r="C1596" s="263" t="s">
        <v>4120</v>
      </c>
      <c r="D1596" s="263" t="s">
        <v>4120</v>
      </c>
      <c r="E1596" s="263" t="s">
        <v>4120</v>
      </c>
      <c r="F1596" s="263" t="s">
        <v>4120</v>
      </c>
      <c r="G1596" s="263" t="s">
        <v>4120</v>
      </c>
      <c r="H1596" s="263" t="s">
        <v>4120</v>
      </c>
      <c r="I1596" s="263" t="s">
        <v>4120</v>
      </c>
      <c r="J1596" s="263" t="s">
        <v>4120</v>
      </c>
      <c r="K1596" s="263" t="s">
        <v>4120</v>
      </c>
      <c r="L1596" s="263" t="s">
        <v>4120</v>
      </c>
      <c r="M1596" s="263" t="s">
        <v>4120</v>
      </c>
      <c r="N1596" s="263" t="s">
        <v>4120</v>
      </c>
      <c r="O1596" s="263" t="s">
        <v>4120</v>
      </c>
      <c r="P1596" s="263" t="s">
        <v>4120</v>
      </c>
      <c r="Q1596" s="263" t="s">
        <v>4120</v>
      </c>
      <c r="R1596" s="263" t="s">
        <v>4120</v>
      </c>
      <c r="S1596" s="263" t="s">
        <v>4120</v>
      </c>
      <c r="T1596" s="263" t="s">
        <v>4120</v>
      </c>
      <c r="U1596" s="263" t="s">
        <v>4120</v>
      </c>
      <c r="V1596" s="263" t="s">
        <v>4120</v>
      </c>
      <c r="W1596" s="263" t="s">
        <v>4120</v>
      </c>
      <c r="X1596" s="263" t="s">
        <v>4120</v>
      </c>
      <c r="Y1596" s="263" t="s">
        <v>4120</v>
      </c>
      <c r="Z1596" s="263" t="s">
        <v>4120</v>
      </c>
      <c r="AA1596" s="263" t="s">
        <v>4120</v>
      </c>
    </row>
    <row r="1597" spans="1:27" x14ac:dyDescent="0.3">
      <c r="A1597" s="263">
        <v>523310</v>
      </c>
      <c r="B1597" s="268" t="s">
        <v>918</v>
      </c>
      <c r="C1597" s="263" t="s">
        <v>4120</v>
      </c>
      <c r="D1597" s="263" t="s">
        <v>4120</v>
      </c>
      <c r="E1597" s="263" t="s">
        <v>4120</v>
      </c>
      <c r="F1597" s="263" t="s">
        <v>4120</v>
      </c>
      <c r="G1597" s="263" t="s">
        <v>4120</v>
      </c>
      <c r="H1597" s="263" t="s">
        <v>4120</v>
      </c>
      <c r="I1597" s="263" t="s">
        <v>4120</v>
      </c>
      <c r="J1597" s="263" t="s">
        <v>4120</v>
      </c>
      <c r="K1597" s="263" t="s">
        <v>4120</v>
      </c>
      <c r="L1597" s="263" t="s">
        <v>4120</v>
      </c>
      <c r="M1597" s="263" t="s">
        <v>4120</v>
      </c>
      <c r="N1597" s="263" t="s">
        <v>4120</v>
      </c>
      <c r="O1597" s="263" t="s">
        <v>4120</v>
      </c>
      <c r="P1597" s="263" t="s">
        <v>4120</v>
      </c>
      <c r="Q1597" s="263" t="s">
        <v>4120</v>
      </c>
      <c r="R1597" s="263" t="s">
        <v>4120</v>
      </c>
      <c r="S1597" s="263" t="s">
        <v>4120</v>
      </c>
      <c r="T1597" s="263" t="s">
        <v>4120</v>
      </c>
      <c r="U1597" s="263" t="s">
        <v>4120</v>
      </c>
      <c r="V1597" s="263" t="s">
        <v>4120</v>
      </c>
      <c r="W1597" s="263" t="s">
        <v>4120</v>
      </c>
      <c r="X1597" s="263" t="s">
        <v>4120</v>
      </c>
      <c r="Y1597" s="263" t="s">
        <v>4120</v>
      </c>
      <c r="Z1597" s="263" t="s">
        <v>4120</v>
      </c>
      <c r="AA1597" s="263" t="s">
        <v>4120</v>
      </c>
    </row>
    <row r="1598" spans="1:27" x14ac:dyDescent="0.3">
      <c r="A1598" s="263">
        <v>523358</v>
      </c>
      <c r="B1598" s="268" t="s">
        <v>918</v>
      </c>
      <c r="C1598" s="263" t="s">
        <v>4120</v>
      </c>
      <c r="D1598" s="263" t="s">
        <v>4120</v>
      </c>
      <c r="E1598" s="263" t="s">
        <v>4120</v>
      </c>
      <c r="F1598" s="263" t="s">
        <v>4120</v>
      </c>
      <c r="G1598" s="263" t="s">
        <v>4120</v>
      </c>
      <c r="H1598" s="263" t="s">
        <v>4120</v>
      </c>
      <c r="I1598" s="263" t="s">
        <v>4120</v>
      </c>
      <c r="J1598" s="263" t="s">
        <v>4120</v>
      </c>
      <c r="K1598" s="263" t="s">
        <v>4120</v>
      </c>
      <c r="L1598" s="263" t="s">
        <v>4120</v>
      </c>
      <c r="M1598" s="263" t="s">
        <v>4120</v>
      </c>
      <c r="N1598" s="263" t="s">
        <v>4120</v>
      </c>
      <c r="O1598" s="263" t="s">
        <v>4120</v>
      </c>
      <c r="P1598" s="263" t="s">
        <v>4120</v>
      </c>
      <c r="Q1598" s="263" t="s">
        <v>4120</v>
      </c>
      <c r="R1598" s="263" t="s">
        <v>4120</v>
      </c>
      <c r="S1598" s="263" t="s">
        <v>4120</v>
      </c>
      <c r="T1598" s="263" t="s">
        <v>4120</v>
      </c>
      <c r="U1598" s="263" t="s">
        <v>4120</v>
      </c>
      <c r="V1598" s="263" t="s">
        <v>4120</v>
      </c>
      <c r="W1598" s="263" t="s">
        <v>4120</v>
      </c>
      <c r="X1598" s="263" t="s">
        <v>4120</v>
      </c>
      <c r="Y1598" s="263" t="s">
        <v>4120</v>
      </c>
      <c r="Z1598" s="263" t="s">
        <v>4120</v>
      </c>
      <c r="AA1598" s="263" t="s">
        <v>4120</v>
      </c>
    </row>
    <row r="1599" spans="1:27" x14ac:dyDescent="0.3">
      <c r="A1599" s="263">
        <v>523378</v>
      </c>
      <c r="B1599" s="268" t="s">
        <v>918</v>
      </c>
      <c r="C1599" s="263" t="s">
        <v>4120</v>
      </c>
      <c r="D1599" s="263" t="s">
        <v>4120</v>
      </c>
      <c r="E1599" s="263" t="s">
        <v>4120</v>
      </c>
      <c r="F1599" s="263" t="s">
        <v>4120</v>
      </c>
      <c r="G1599" s="263" t="s">
        <v>4120</v>
      </c>
      <c r="H1599" s="263" t="s">
        <v>4120</v>
      </c>
      <c r="I1599" s="263" t="s">
        <v>4120</v>
      </c>
      <c r="J1599" s="263" t="s">
        <v>4120</v>
      </c>
      <c r="K1599" s="263" t="s">
        <v>4120</v>
      </c>
      <c r="L1599" s="263" t="s">
        <v>4120</v>
      </c>
      <c r="M1599" s="263" t="s">
        <v>4120</v>
      </c>
      <c r="N1599" s="263" t="s">
        <v>4120</v>
      </c>
      <c r="O1599" s="263" t="s">
        <v>4120</v>
      </c>
      <c r="P1599" s="263" t="s">
        <v>4120</v>
      </c>
      <c r="Q1599" s="263" t="s">
        <v>4120</v>
      </c>
      <c r="R1599" s="263" t="s">
        <v>4120</v>
      </c>
      <c r="S1599" s="263" t="s">
        <v>4120</v>
      </c>
      <c r="T1599" s="263" t="s">
        <v>4120</v>
      </c>
      <c r="U1599" s="263" t="s">
        <v>4120</v>
      </c>
      <c r="V1599" s="263" t="s">
        <v>4120</v>
      </c>
      <c r="W1599" s="263" t="s">
        <v>4120</v>
      </c>
      <c r="X1599" s="263" t="s">
        <v>4120</v>
      </c>
      <c r="Y1599" s="263" t="s">
        <v>4120</v>
      </c>
      <c r="Z1599" s="263" t="s">
        <v>4120</v>
      </c>
      <c r="AA1599" s="263" t="s">
        <v>4120</v>
      </c>
    </row>
    <row r="1600" spans="1:27" x14ac:dyDescent="0.3">
      <c r="A1600" s="263">
        <v>523384</v>
      </c>
      <c r="B1600" s="268" t="s">
        <v>918</v>
      </c>
      <c r="C1600" s="263" t="s">
        <v>4120</v>
      </c>
      <c r="D1600" s="263" t="s">
        <v>4120</v>
      </c>
      <c r="E1600" s="263" t="s">
        <v>4120</v>
      </c>
      <c r="F1600" s="263" t="s">
        <v>4120</v>
      </c>
      <c r="G1600" s="263" t="s">
        <v>4120</v>
      </c>
      <c r="H1600" s="263" t="s">
        <v>4120</v>
      </c>
      <c r="I1600" s="263" t="s">
        <v>4120</v>
      </c>
      <c r="J1600" s="263" t="s">
        <v>4120</v>
      </c>
      <c r="K1600" s="263" t="s">
        <v>4120</v>
      </c>
      <c r="L1600" s="263" t="s">
        <v>4120</v>
      </c>
      <c r="M1600" s="263" t="s">
        <v>4120</v>
      </c>
      <c r="N1600" s="263" t="s">
        <v>4120</v>
      </c>
      <c r="O1600" s="263" t="s">
        <v>4120</v>
      </c>
      <c r="P1600" s="263" t="s">
        <v>4120</v>
      </c>
      <c r="Q1600" s="263" t="s">
        <v>4120</v>
      </c>
      <c r="R1600" s="263" t="s">
        <v>4120</v>
      </c>
      <c r="S1600" s="263" t="s">
        <v>4120</v>
      </c>
      <c r="T1600" s="263" t="s">
        <v>4120</v>
      </c>
      <c r="U1600" s="263" t="s">
        <v>4120</v>
      </c>
      <c r="V1600" s="263" t="s">
        <v>4120</v>
      </c>
      <c r="W1600" s="263" t="s">
        <v>4120</v>
      </c>
      <c r="X1600" s="263" t="s">
        <v>4120</v>
      </c>
      <c r="Y1600" s="263" t="s">
        <v>4120</v>
      </c>
      <c r="Z1600" s="263" t="s">
        <v>4120</v>
      </c>
      <c r="AA1600" s="263" t="s">
        <v>4120</v>
      </c>
    </row>
    <row r="1601" spans="1:27" x14ac:dyDescent="0.3">
      <c r="A1601" s="263">
        <v>523520</v>
      </c>
      <c r="B1601" s="268" t="s">
        <v>918</v>
      </c>
      <c r="C1601" s="263" t="s">
        <v>4120</v>
      </c>
      <c r="D1601" s="263" t="s">
        <v>4120</v>
      </c>
      <c r="E1601" s="263" t="s">
        <v>4120</v>
      </c>
      <c r="F1601" s="263" t="s">
        <v>4120</v>
      </c>
      <c r="G1601" s="263" t="s">
        <v>4120</v>
      </c>
      <c r="H1601" s="263" t="s">
        <v>4120</v>
      </c>
      <c r="I1601" s="263" t="s">
        <v>4120</v>
      </c>
      <c r="J1601" s="263" t="s">
        <v>4120</v>
      </c>
      <c r="K1601" s="263" t="s">
        <v>4120</v>
      </c>
      <c r="L1601" s="263" t="s">
        <v>4120</v>
      </c>
      <c r="M1601" s="263" t="s">
        <v>4120</v>
      </c>
      <c r="N1601" s="263" t="s">
        <v>4120</v>
      </c>
      <c r="O1601" s="263" t="s">
        <v>4120</v>
      </c>
      <c r="P1601" s="263" t="s">
        <v>4120</v>
      </c>
      <c r="Q1601" s="263" t="s">
        <v>4120</v>
      </c>
      <c r="R1601" s="263" t="s">
        <v>4120</v>
      </c>
      <c r="S1601" s="263" t="s">
        <v>4120</v>
      </c>
      <c r="T1601" s="263" t="s">
        <v>4120</v>
      </c>
      <c r="U1601" s="263" t="s">
        <v>4120</v>
      </c>
      <c r="V1601" s="263" t="s">
        <v>4120</v>
      </c>
      <c r="W1601" s="263" t="s">
        <v>4120</v>
      </c>
      <c r="X1601" s="263" t="s">
        <v>4120</v>
      </c>
      <c r="Y1601" s="263" t="s">
        <v>4120</v>
      </c>
      <c r="Z1601" s="263" t="s">
        <v>4120</v>
      </c>
      <c r="AA1601" s="263" t="s">
        <v>4120</v>
      </c>
    </row>
    <row r="1602" spans="1:27" x14ac:dyDescent="0.3">
      <c r="A1602" s="263">
        <v>523531</v>
      </c>
      <c r="B1602" s="268" t="s">
        <v>918</v>
      </c>
      <c r="C1602" s="263" t="s">
        <v>4120</v>
      </c>
      <c r="D1602" s="263" t="s">
        <v>4120</v>
      </c>
      <c r="E1602" s="263" t="s">
        <v>4120</v>
      </c>
      <c r="F1602" s="263" t="s">
        <v>4120</v>
      </c>
      <c r="G1602" s="263" t="s">
        <v>4120</v>
      </c>
      <c r="H1602" s="263" t="s">
        <v>4120</v>
      </c>
      <c r="I1602" s="263" t="s">
        <v>4120</v>
      </c>
      <c r="J1602" s="263" t="s">
        <v>4120</v>
      </c>
      <c r="K1602" s="263" t="s">
        <v>4120</v>
      </c>
      <c r="L1602" s="263" t="s">
        <v>4120</v>
      </c>
      <c r="M1602" s="263" t="s">
        <v>4120</v>
      </c>
      <c r="N1602" s="263" t="s">
        <v>4120</v>
      </c>
      <c r="O1602" s="263" t="s">
        <v>4120</v>
      </c>
      <c r="P1602" s="263" t="s">
        <v>4120</v>
      </c>
      <c r="Q1602" s="263" t="s">
        <v>4120</v>
      </c>
      <c r="R1602" s="263" t="s">
        <v>4120</v>
      </c>
      <c r="S1602" s="263" t="s">
        <v>4120</v>
      </c>
      <c r="T1602" s="263" t="s">
        <v>4120</v>
      </c>
      <c r="U1602" s="263" t="s">
        <v>4120</v>
      </c>
      <c r="V1602" s="263" t="s">
        <v>4120</v>
      </c>
      <c r="W1602" s="263" t="s">
        <v>4120</v>
      </c>
      <c r="X1602" s="263" t="s">
        <v>4120</v>
      </c>
      <c r="Y1602" s="263" t="s">
        <v>4120</v>
      </c>
      <c r="Z1602" s="263" t="s">
        <v>4120</v>
      </c>
      <c r="AA1602" s="263" t="s">
        <v>4120</v>
      </c>
    </row>
    <row r="1603" spans="1:27" x14ac:dyDescent="0.3">
      <c r="A1603" s="263">
        <v>523673</v>
      </c>
      <c r="B1603" s="268" t="s">
        <v>918</v>
      </c>
      <c r="C1603" s="263" t="s">
        <v>4120</v>
      </c>
      <c r="D1603" s="263" t="s">
        <v>4120</v>
      </c>
      <c r="E1603" s="263" t="s">
        <v>4120</v>
      </c>
      <c r="F1603" s="263" t="s">
        <v>4120</v>
      </c>
      <c r="G1603" s="263" t="s">
        <v>4120</v>
      </c>
      <c r="H1603" s="263" t="s">
        <v>4120</v>
      </c>
      <c r="I1603" s="263" t="s">
        <v>4120</v>
      </c>
      <c r="J1603" s="263" t="s">
        <v>4120</v>
      </c>
      <c r="K1603" s="263" t="s">
        <v>4120</v>
      </c>
      <c r="L1603" s="263" t="s">
        <v>4120</v>
      </c>
      <c r="M1603" s="263" t="s">
        <v>4120</v>
      </c>
      <c r="N1603" s="263" t="s">
        <v>4120</v>
      </c>
      <c r="O1603" s="263" t="s">
        <v>4120</v>
      </c>
      <c r="P1603" s="263" t="s">
        <v>4120</v>
      </c>
      <c r="Q1603" s="263" t="s">
        <v>4120</v>
      </c>
      <c r="R1603" s="263" t="s">
        <v>4120</v>
      </c>
      <c r="S1603" s="263" t="s">
        <v>4120</v>
      </c>
      <c r="T1603" s="263" t="s">
        <v>4120</v>
      </c>
      <c r="U1603" s="263" t="s">
        <v>4120</v>
      </c>
      <c r="V1603" s="263" t="s">
        <v>4120</v>
      </c>
      <c r="W1603" s="263" t="s">
        <v>4120</v>
      </c>
      <c r="X1603" s="263" t="s">
        <v>4120</v>
      </c>
      <c r="Y1603" s="263" t="s">
        <v>4120</v>
      </c>
      <c r="Z1603" s="263" t="s">
        <v>4120</v>
      </c>
      <c r="AA1603" s="263" t="s">
        <v>4120</v>
      </c>
    </row>
    <row r="1604" spans="1:27" x14ac:dyDescent="0.3">
      <c r="A1604" s="263">
        <v>523764</v>
      </c>
      <c r="B1604" s="268" t="s">
        <v>918</v>
      </c>
      <c r="C1604" s="263" t="s">
        <v>4120</v>
      </c>
      <c r="D1604" s="263" t="s">
        <v>4120</v>
      </c>
      <c r="E1604" s="263" t="s">
        <v>4120</v>
      </c>
      <c r="F1604" s="263" t="s">
        <v>4120</v>
      </c>
      <c r="G1604" s="263" t="s">
        <v>4120</v>
      </c>
      <c r="H1604" s="263" t="s">
        <v>4120</v>
      </c>
      <c r="I1604" s="263" t="s">
        <v>4120</v>
      </c>
      <c r="J1604" s="263" t="s">
        <v>4120</v>
      </c>
      <c r="K1604" s="263" t="s">
        <v>4120</v>
      </c>
      <c r="L1604" s="263" t="s">
        <v>4120</v>
      </c>
      <c r="M1604" s="263" t="s">
        <v>4120</v>
      </c>
      <c r="N1604" s="263" t="s">
        <v>4120</v>
      </c>
      <c r="O1604" s="263" t="s">
        <v>4120</v>
      </c>
      <c r="P1604" s="263" t="s">
        <v>4120</v>
      </c>
      <c r="Q1604" s="263" t="s">
        <v>4120</v>
      </c>
      <c r="R1604" s="263" t="s">
        <v>4120</v>
      </c>
      <c r="S1604" s="263" t="s">
        <v>4120</v>
      </c>
      <c r="T1604" s="263" t="s">
        <v>4120</v>
      </c>
      <c r="U1604" s="263" t="s">
        <v>4120</v>
      </c>
      <c r="V1604" s="263" t="s">
        <v>4120</v>
      </c>
      <c r="W1604" s="263" t="s">
        <v>4120</v>
      </c>
      <c r="X1604" s="263" t="s">
        <v>4120</v>
      </c>
      <c r="Y1604" s="263" t="s">
        <v>4120</v>
      </c>
      <c r="Z1604" s="263" t="s">
        <v>4120</v>
      </c>
      <c r="AA1604" s="263" t="s">
        <v>4120</v>
      </c>
    </row>
    <row r="1605" spans="1:27" x14ac:dyDescent="0.3">
      <c r="A1605" s="263">
        <v>523830</v>
      </c>
      <c r="B1605" s="268" t="s">
        <v>918</v>
      </c>
      <c r="C1605" s="263" t="s">
        <v>4120</v>
      </c>
      <c r="D1605" s="263" t="s">
        <v>4120</v>
      </c>
      <c r="E1605" s="263" t="s">
        <v>4120</v>
      </c>
      <c r="F1605" s="263" t="s">
        <v>4120</v>
      </c>
      <c r="G1605" s="263" t="s">
        <v>4120</v>
      </c>
      <c r="H1605" s="263" t="s">
        <v>4120</v>
      </c>
      <c r="I1605" s="263" t="s">
        <v>4120</v>
      </c>
      <c r="J1605" s="263" t="s">
        <v>4120</v>
      </c>
      <c r="K1605" s="263" t="s">
        <v>4120</v>
      </c>
      <c r="L1605" s="263" t="s">
        <v>4120</v>
      </c>
      <c r="M1605" s="263" t="s">
        <v>4120</v>
      </c>
      <c r="N1605" s="263" t="s">
        <v>4120</v>
      </c>
      <c r="O1605" s="263" t="s">
        <v>4120</v>
      </c>
      <c r="P1605" s="263" t="s">
        <v>4120</v>
      </c>
      <c r="Q1605" s="263" t="s">
        <v>4120</v>
      </c>
      <c r="R1605" s="263" t="s">
        <v>4120</v>
      </c>
      <c r="S1605" s="263" t="s">
        <v>4120</v>
      </c>
      <c r="T1605" s="263" t="s">
        <v>4120</v>
      </c>
      <c r="U1605" s="263" t="s">
        <v>4120</v>
      </c>
      <c r="V1605" s="263" t="s">
        <v>4120</v>
      </c>
      <c r="W1605" s="263" t="s">
        <v>4120</v>
      </c>
      <c r="X1605" s="263" t="s">
        <v>4120</v>
      </c>
      <c r="Y1605" s="263" t="s">
        <v>4120</v>
      </c>
      <c r="Z1605" s="263" t="s">
        <v>4120</v>
      </c>
      <c r="AA1605" s="263" t="s">
        <v>4120</v>
      </c>
    </row>
    <row r="1606" spans="1:27" x14ac:dyDescent="0.3">
      <c r="A1606" s="263">
        <v>523857</v>
      </c>
      <c r="B1606" s="268" t="s">
        <v>918</v>
      </c>
      <c r="C1606" s="263" t="s">
        <v>4120</v>
      </c>
      <c r="D1606" s="263" t="s">
        <v>4120</v>
      </c>
      <c r="E1606" s="263" t="s">
        <v>4120</v>
      </c>
      <c r="F1606" s="263" t="s">
        <v>4120</v>
      </c>
      <c r="G1606" s="263" t="s">
        <v>4120</v>
      </c>
      <c r="H1606" s="263" t="s">
        <v>4120</v>
      </c>
      <c r="I1606" s="263" t="s">
        <v>4120</v>
      </c>
      <c r="J1606" s="263" t="s">
        <v>4120</v>
      </c>
      <c r="K1606" s="263" t="s">
        <v>4120</v>
      </c>
      <c r="L1606" s="263" t="s">
        <v>4120</v>
      </c>
      <c r="M1606" s="263" t="s">
        <v>4120</v>
      </c>
      <c r="N1606" s="263" t="s">
        <v>4120</v>
      </c>
      <c r="O1606" s="263" t="s">
        <v>4120</v>
      </c>
      <c r="P1606" s="263" t="s">
        <v>4120</v>
      </c>
      <c r="Q1606" s="263" t="s">
        <v>4120</v>
      </c>
      <c r="R1606" s="263" t="s">
        <v>4120</v>
      </c>
      <c r="S1606" s="263" t="s">
        <v>4120</v>
      </c>
      <c r="T1606" s="263" t="s">
        <v>4120</v>
      </c>
      <c r="U1606" s="263" t="s">
        <v>4120</v>
      </c>
      <c r="V1606" s="263" t="s">
        <v>4120</v>
      </c>
      <c r="W1606" s="263" t="s">
        <v>4120</v>
      </c>
      <c r="X1606" s="263" t="s">
        <v>4120</v>
      </c>
      <c r="Y1606" s="263" t="s">
        <v>4120</v>
      </c>
      <c r="Z1606" s="263" t="s">
        <v>4120</v>
      </c>
      <c r="AA1606" s="263" t="s">
        <v>4120</v>
      </c>
    </row>
    <row r="1607" spans="1:27" x14ac:dyDescent="0.3">
      <c r="A1607" s="263">
        <v>523966</v>
      </c>
      <c r="B1607" s="268" t="s">
        <v>918</v>
      </c>
      <c r="C1607" s="263" t="s">
        <v>4120</v>
      </c>
      <c r="D1607" s="263" t="s">
        <v>4120</v>
      </c>
      <c r="E1607" s="263" t="s">
        <v>4120</v>
      </c>
      <c r="F1607" s="263" t="s">
        <v>4120</v>
      </c>
      <c r="G1607" s="263" t="s">
        <v>4120</v>
      </c>
      <c r="H1607" s="263" t="s">
        <v>4120</v>
      </c>
      <c r="I1607" s="263" t="s">
        <v>4120</v>
      </c>
      <c r="J1607" s="263" t="s">
        <v>4120</v>
      </c>
      <c r="K1607" s="263" t="s">
        <v>4120</v>
      </c>
      <c r="L1607" s="263" t="s">
        <v>4120</v>
      </c>
      <c r="M1607" s="263" t="s">
        <v>4120</v>
      </c>
      <c r="N1607" s="263" t="s">
        <v>4120</v>
      </c>
      <c r="O1607" s="263" t="s">
        <v>4120</v>
      </c>
      <c r="P1607" s="263" t="s">
        <v>4120</v>
      </c>
      <c r="Q1607" s="263" t="s">
        <v>4120</v>
      </c>
      <c r="R1607" s="263" t="s">
        <v>4120</v>
      </c>
      <c r="S1607" s="263" t="s">
        <v>4120</v>
      </c>
      <c r="T1607" s="263" t="s">
        <v>4120</v>
      </c>
      <c r="U1607" s="263" t="s">
        <v>4120</v>
      </c>
      <c r="V1607" s="263" t="s">
        <v>4120</v>
      </c>
      <c r="W1607" s="263" t="s">
        <v>4120</v>
      </c>
      <c r="X1607" s="263" t="s">
        <v>4120</v>
      </c>
      <c r="Y1607" s="263" t="s">
        <v>4120</v>
      </c>
      <c r="Z1607" s="263" t="s">
        <v>4120</v>
      </c>
      <c r="AA1607" s="263" t="s">
        <v>4120</v>
      </c>
    </row>
    <row r="1608" spans="1:27" x14ac:dyDescent="0.3">
      <c r="A1608" s="263">
        <v>524019</v>
      </c>
      <c r="B1608" s="268" t="s">
        <v>918</v>
      </c>
      <c r="C1608" s="263" t="s">
        <v>4120</v>
      </c>
      <c r="D1608" s="263" t="s">
        <v>4120</v>
      </c>
      <c r="E1608" s="263" t="s">
        <v>4120</v>
      </c>
      <c r="F1608" s="263" t="s">
        <v>4120</v>
      </c>
      <c r="G1608" s="263" t="s">
        <v>4120</v>
      </c>
      <c r="H1608" s="263" t="s">
        <v>4120</v>
      </c>
      <c r="I1608" s="263" t="s">
        <v>4120</v>
      </c>
      <c r="J1608" s="263" t="s">
        <v>4120</v>
      </c>
      <c r="K1608" s="263" t="s">
        <v>4120</v>
      </c>
      <c r="L1608" s="263" t="s">
        <v>4120</v>
      </c>
      <c r="M1608" s="263" t="s">
        <v>4120</v>
      </c>
      <c r="N1608" s="263" t="s">
        <v>4120</v>
      </c>
      <c r="O1608" s="263" t="s">
        <v>4120</v>
      </c>
      <c r="P1608" s="263" t="s">
        <v>4120</v>
      </c>
      <c r="Q1608" s="263" t="s">
        <v>4120</v>
      </c>
      <c r="R1608" s="263" t="s">
        <v>4120</v>
      </c>
      <c r="S1608" s="263" t="s">
        <v>4120</v>
      </c>
      <c r="T1608" s="263" t="s">
        <v>4120</v>
      </c>
      <c r="U1608" s="263" t="s">
        <v>4120</v>
      </c>
      <c r="V1608" s="263" t="s">
        <v>4120</v>
      </c>
      <c r="W1608" s="263" t="s">
        <v>4120</v>
      </c>
      <c r="X1608" s="263" t="s">
        <v>4120</v>
      </c>
      <c r="Y1608" s="263" t="s">
        <v>4120</v>
      </c>
      <c r="Z1608" s="263" t="s">
        <v>4120</v>
      </c>
      <c r="AA1608" s="263" t="s">
        <v>4120</v>
      </c>
    </row>
    <row r="1609" spans="1:27" x14ac:dyDescent="0.3">
      <c r="A1609" s="263">
        <v>516293</v>
      </c>
      <c r="B1609" s="268" t="s">
        <v>918</v>
      </c>
      <c r="C1609" s="263" t="s">
        <v>4120</v>
      </c>
      <c r="D1609" s="263" t="s">
        <v>4120</v>
      </c>
      <c r="E1609" s="263" t="s">
        <v>4120</v>
      </c>
      <c r="F1609" s="263" t="s">
        <v>4120</v>
      </c>
      <c r="G1609" s="263" t="s">
        <v>4120</v>
      </c>
      <c r="H1609" s="263" t="s">
        <v>4120</v>
      </c>
      <c r="I1609" s="263" t="s">
        <v>4120</v>
      </c>
      <c r="J1609" s="263" t="s">
        <v>4120</v>
      </c>
      <c r="K1609" s="263" t="s">
        <v>4120</v>
      </c>
      <c r="L1609" s="263" t="s">
        <v>4120</v>
      </c>
      <c r="M1609" s="263" t="s">
        <v>4120</v>
      </c>
      <c r="N1609" s="263" t="s">
        <v>4120</v>
      </c>
      <c r="O1609" s="263" t="s">
        <v>4120</v>
      </c>
      <c r="P1609" s="263" t="s">
        <v>4120</v>
      </c>
      <c r="Q1609" s="263" t="s">
        <v>4120</v>
      </c>
      <c r="R1609" s="263" t="s">
        <v>4120</v>
      </c>
      <c r="S1609" s="263" t="s">
        <v>4120</v>
      </c>
      <c r="T1609" s="263" t="s">
        <v>4120</v>
      </c>
      <c r="U1609" s="263" t="s">
        <v>4120</v>
      </c>
      <c r="V1609" s="263" t="s">
        <v>4120</v>
      </c>
      <c r="W1609" s="263" t="s">
        <v>4120</v>
      </c>
      <c r="X1609" s="263" t="s">
        <v>4120</v>
      </c>
      <c r="Y1609" s="263" t="s">
        <v>4120</v>
      </c>
      <c r="Z1609" s="263" t="s">
        <v>4120</v>
      </c>
      <c r="AA1609" s="263" t="s">
        <v>4120</v>
      </c>
    </row>
    <row r="1610" spans="1:27" x14ac:dyDescent="0.3">
      <c r="A1610" s="263">
        <v>517859</v>
      </c>
      <c r="B1610" s="268" t="s">
        <v>918</v>
      </c>
      <c r="C1610" s="263" t="s">
        <v>4120</v>
      </c>
      <c r="D1610" s="263" t="s">
        <v>4120</v>
      </c>
      <c r="E1610" s="263" t="s">
        <v>4120</v>
      </c>
      <c r="F1610" s="263" t="s">
        <v>4120</v>
      </c>
      <c r="G1610" s="263" t="s">
        <v>4120</v>
      </c>
      <c r="H1610" s="263" t="s">
        <v>4120</v>
      </c>
      <c r="I1610" s="263" t="s">
        <v>4120</v>
      </c>
      <c r="J1610" s="263" t="s">
        <v>4120</v>
      </c>
      <c r="K1610" s="263" t="s">
        <v>4120</v>
      </c>
      <c r="L1610" s="263" t="s">
        <v>4120</v>
      </c>
      <c r="M1610" s="263" t="s">
        <v>4120</v>
      </c>
      <c r="N1610" s="263" t="s">
        <v>4120</v>
      </c>
      <c r="O1610" s="263" t="s">
        <v>4120</v>
      </c>
      <c r="P1610" s="263" t="s">
        <v>4120</v>
      </c>
      <c r="Q1610" s="263" t="s">
        <v>4120</v>
      </c>
      <c r="R1610" s="263" t="s">
        <v>4120</v>
      </c>
      <c r="S1610" s="263" t="s">
        <v>4120</v>
      </c>
      <c r="T1610" s="263" t="s">
        <v>4120</v>
      </c>
      <c r="U1610" s="263" t="s">
        <v>4120</v>
      </c>
      <c r="V1610" s="263" t="s">
        <v>4120</v>
      </c>
      <c r="W1610" s="263" t="s">
        <v>4120</v>
      </c>
      <c r="X1610" s="263" t="s">
        <v>4120</v>
      </c>
      <c r="Y1610" s="263" t="s">
        <v>4120</v>
      </c>
      <c r="Z1610" s="263" t="s">
        <v>4120</v>
      </c>
      <c r="AA1610" s="263" t="s">
        <v>4120</v>
      </c>
    </row>
    <row r="1611" spans="1:27" x14ac:dyDescent="0.3">
      <c r="A1611" s="263">
        <v>518669</v>
      </c>
      <c r="B1611" s="268" t="s">
        <v>918</v>
      </c>
      <c r="C1611" s="263" t="s">
        <v>4120</v>
      </c>
      <c r="D1611" s="263" t="s">
        <v>4120</v>
      </c>
      <c r="E1611" s="263" t="s">
        <v>4120</v>
      </c>
      <c r="F1611" s="263" t="s">
        <v>4120</v>
      </c>
      <c r="G1611" s="263" t="s">
        <v>4120</v>
      </c>
      <c r="H1611" s="263" t="s">
        <v>4120</v>
      </c>
      <c r="I1611" s="263" t="s">
        <v>4120</v>
      </c>
      <c r="J1611" s="263" t="s">
        <v>4120</v>
      </c>
      <c r="K1611" s="263" t="s">
        <v>4120</v>
      </c>
      <c r="L1611" s="263" t="s">
        <v>4120</v>
      </c>
      <c r="M1611" s="263" t="s">
        <v>4120</v>
      </c>
      <c r="N1611" s="263" t="s">
        <v>4120</v>
      </c>
      <c r="O1611" s="263" t="s">
        <v>4120</v>
      </c>
      <c r="P1611" s="263" t="s">
        <v>4120</v>
      </c>
      <c r="Q1611" s="263" t="s">
        <v>4120</v>
      </c>
      <c r="R1611" s="263" t="s">
        <v>4120</v>
      </c>
      <c r="S1611" s="263" t="s">
        <v>4120</v>
      </c>
      <c r="T1611" s="263" t="s">
        <v>4120</v>
      </c>
      <c r="U1611" s="263" t="s">
        <v>4120</v>
      </c>
      <c r="V1611" s="263" t="s">
        <v>4120</v>
      </c>
      <c r="W1611" s="263" t="s">
        <v>4120</v>
      </c>
      <c r="X1611" s="263" t="s">
        <v>4120</v>
      </c>
      <c r="Y1611" s="263" t="s">
        <v>4120</v>
      </c>
      <c r="Z1611" s="263" t="s">
        <v>4120</v>
      </c>
      <c r="AA1611" s="263" t="s">
        <v>4120</v>
      </c>
    </row>
    <row r="1612" spans="1:27" x14ac:dyDescent="0.3">
      <c r="A1612" s="263">
        <v>521269</v>
      </c>
      <c r="B1612" s="268" t="s">
        <v>918</v>
      </c>
      <c r="C1612" s="263" t="s">
        <v>4120</v>
      </c>
      <c r="D1612" s="263" t="s">
        <v>4120</v>
      </c>
      <c r="E1612" s="263" t="s">
        <v>4120</v>
      </c>
      <c r="F1612" s="263" t="s">
        <v>4120</v>
      </c>
      <c r="G1612" s="263" t="s">
        <v>4120</v>
      </c>
      <c r="H1612" s="263" t="s">
        <v>4120</v>
      </c>
      <c r="I1612" s="263" t="s">
        <v>4120</v>
      </c>
      <c r="J1612" s="263" t="s">
        <v>4120</v>
      </c>
      <c r="K1612" s="263" t="s">
        <v>4120</v>
      </c>
      <c r="L1612" s="263" t="s">
        <v>4120</v>
      </c>
      <c r="M1612" s="263" t="s">
        <v>4120</v>
      </c>
      <c r="N1612" s="263" t="s">
        <v>4120</v>
      </c>
      <c r="O1612" s="263" t="s">
        <v>4120</v>
      </c>
      <c r="P1612" s="263" t="s">
        <v>4120</v>
      </c>
      <c r="Q1612" s="263" t="s">
        <v>4120</v>
      </c>
      <c r="R1612" s="263" t="s">
        <v>4120</v>
      </c>
      <c r="S1612" s="263" t="s">
        <v>4120</v>
      </c>
      <c r="T1612" s="263" t="s">
        <v>4120</v>
      </c>
      <c r="U1612" s="263" t="s">
        <v>4120</v>
      </c>
      <c r="V1612" s="263" t="s">
        <v>4120</v>
      </c>
      <c r="W1612" s="263" t="s">
        <v>4120</v>
      </c>
      <c r="X1612" s="263" t="s">
        <v>4120</v>
      </c>
      <c r="Y1612" s="263" t="s">
        <v>4120</v>
      </c>
      <c r="Z1612" s="263" t="s">
        <v>4120</v>
      </c>
      <c r="AA1612" s="263" t="s">
        <v>4120</v>
      </c>
    </row>
    <row r="1613" spans="1:27" x14ac:dyDescent="0.3">
      <c r="A1613" s="263">
        <v>521837</v>
      </c>
      <c r="B1613" s="268" t="s">
        <v>918</v>
      </c>
      <c r="C1613" s="263" t="s">
        <v>4120</v>
      </c>
      <c r="D1613" s="263" t="s">
        <v>4120</v>
      </c>
      <c r="E1613" s="263" t="s">
        <v>4120</v>
      </c>
      <c r="F1613" s="263" t="s">
        <v>4120</v>
      </c>
      <c r="G1613" s="263" t="s">
        <v>4120</v>
      </c>
      <c r="H1613" s="263" t="s">
        <v>4120</v>
      </c>
      <c r="I1613" s="263" t="s">
        <v>4120</v>
      </c>
      <c r="J1613" s="263" t="s">
        <v>4120</v>
      </c>
      <c r="K1613" s="263" t="s">
        <v>4120</v>
      </c>
      <c r="L1613" s="263" t="s">
        <v>4120</v>
      </c>
      <c r="M1613" s="263" t="s">
        <v>4120</v>
      </c>
      <c r="N1613" s="263" t="s">
        <v>4120</v>
      </c>
      <c r="O1613" s="263" t="s">
        <v>4120</v>
      </c>
      <c r="P1613" s="263" t="s">
        <v>4120</v>
      </c>
      <c r="Q1613" s="263" t="s">
        <v>4120</v>
      </c>
      <c r="R1613" s="263" t="s">
        <v>4120</v>
      </c>
      <c r="S1613" s="263" t="s">
        <v>4120</v>
      </c>
      <c r="T1613" s="263" t="s">
        <v>4120</v>
      </c>
      <c r="U1613" s="263" t="s">
        <v>4120</v>
      </c>
      <c r="V1613" s="263" t="s">
        <v>4120</v>
      </c>
      <c r="W1613" s="263" t="s">
        <v>4120</v>
      </c>
      <c r="X1613" s="263" t="s">
        <v>4120</v>
      </c>
      <c r="Y1613" s="263" t="s">
        <v>4120</v>
      </c>
      <c r="Z1613" s="263" t="s">
        <v>4120</v>
      </c>
      <c r="AA1613" s="263" t="s">
        <v>4120</v>
      </c>
    </row>
    <row r="1614" spans="1:27" x14ac:dyDescent="0.3">
      <c r="A1614" s="263">
        <v>522747</v>
      </c>
      <c r="B1614" s="268" t="s">
        <v>918</v>
      </c>
      <c r="C1614" s="263" t="s">
        <v>4120</v>
      </c>
      <c r="D1614" s="263" t="s">
        <v>4120</v>
      </c>
      <c r="E1614" s="263" t="s">
        <v>4120</v>
      </c>
      <c r="F1614" s="263" t="s">
        <v>4120</v>
      </c>
      <c r="G1614" s="263" t="s">
        <v>4120</v>
      </c>
      <c r="H1614" s="263" t="s">
        <v>4120</v>
      </c>
      <c r="I1614" s="263" t="s">
        <v>4120</v>
      </c>
      <c r="J1614" s="263" t="s">
        <v>4120</v>
      </c>
      <c r="K1614" s="263" t="s">
        <v>4120</v>
      </c>
      <c r="L1614" s="263" t="s">
        <v>4120</v>
      </c>
      <c r="M1614" s="263" t="s">
        <v>4120</v>
      </c>
      <c r="N1614" s="263" t="s">
        <v>4120</v>
      </c>
      <c r="O1614" s="263" t="s">
        <v>4120</v>
      </c>
      <c r="P1614" s="263" t="s">
        <v>4120</v>
      </c>
      <c r="Q1614" s="263" t="s">
        <v>4120</v>
      </c>
      <c r="R1614" s="263" t="s">
        <v>4120</v>
      </c>
      <c r="S1614" s="263" t="s">
        <v>4120</v>
      </c>
      <c r="T1614" s="263" t="s">
        <v>4120</v>
      </c>
      <c r="U1614" s="263" t="s">
        <v>4120</v>
      </c>
      <c r="V1614" s="263" t="s">
        <v>4120</v>
      </c>
      <c r="W1614" s="263" t="s">
        <v>4120</v>
      </c>
      <c r="X1614" s="263" t="s">
        <v>4120</v>
      </c>
      <c r="Y1614" s="263" t="s">
        <v>4120</v>
      </c>
      <c r="Z1614" s="263" t="s">
        <v>4120</v>
      </c>
      <c r="AA1614" s="263" t="s">
        <v>4120</v>
      </c>
    </row>
    <row r="1615" spans="1:27" x14ac:dyDescent="0.3">
      <c r="A1615" s="263">
        <v>521885</v>
      </c>
      <c r="B1615" s="268" t="s">
        <v>918</v>
      </c>
      <c r="C1615" s="263" t="s">
        <v>4120</v>
      </c>
      <c r="D1615" s="263" t="s">
        <v>4120</v>
      </c>
      <c r="E1615" s="263" t="s">
        <v>4120</v>
      </c>
      <c r="F1615" s="263" t="s">
        <v>4120</v>
      </c>
      <c r="G1615" s="263" t="s">
        <v>4120</v>
      </c>
      <c r="H1615" s="263" t="s">
        <v>4120</v>
      </c>
      <c r="I1615" s="263" t="s">
        <v>4120</v>
      </c>
      <c r="J1615" s="263" t="s">
        <v>4120</v>
      </c>
      <c r="K1615" s="263" t="s">
        <v>4120</v>
      </c>
      <c r="L1615" s="263" t="s">
        <v>4120</v>
      </c>
      <c r="M1615" s="263" t="s">
        <v>4120</v>
      </c>
      <c r="N1615" s="263" t="s">
        <v>4120</v>
      </c>
      <c r="O1615" s="263" t="s">
        <v>4120</v>
      </c>
      <c r="P1615" s="263" t="s">
        <v>4120</v>
      </c>
      <c r="Q1615" s="263" t="s">
        <v>4120</v>
      </c>
      <c r="R1615" s="263" t="s">
        <v>4120</v>
      </c>
      <c r="S1615" s="263" t="s">
        <v>4120</v>
      </c>
      <c r="T1615" s="263" t="s">
        <v>4120</v>
      </c>
      <c r="U1615" s="263" t="s">
        <v>4120</v>
      </c>
      <c r="V1615" s="263" t="s">
        <v>4120</v>
      </c>
      <c r="W1615" s="263" t="s">
        <v>4120</v>
      </c>
      <c r="X1615" s="263" t="s">
        <v>4120</v>
      </c>
      <c r="Y1615" s="263" t="s">
        <v>4120</v>
      </c>
      <c r="Z1615" s="263" t="s">
        <v>4120</v>
      </c>
      <c r="AA1615" s="263" t="s">
        <v>4120</v>
      </c>
    </row>
    <row r="1616" spans="1:27" x14ac:dyDescent="0.3">
      <c r="A1616" s="263">
        <v>510240</v>
      </c>
      <c r="B1616" s="268" t="s">
        <v>918</v>
      </c>
      <c r="C1616" s="263" t="s">
        <v>4120</v>
      </c>
      <c r="D1616" s="263" t="s">
        <v>4120</v>
      </c>
      <c r="E1616" s="263" t="s">
        <v>4120</v>
      </c>
      <c r="F1616" s="263" t="s">
        <v>4120</v>
      </c>
      <c r="G1616" s="263" t="s">
        <v>4120</v>
      </c>
      <c r="H1616" s="263" t="s">
        <v>4120</v>
      </c>
      <c r="I1616" s="263" t="s">
        <v>4120</v>
      </c>
      <c r="J1616" s="263" t="s">
        <v>4120</v>
      </c>
      <c r="K1616" s="263" t="s">
        <v>4120</v>
      </c>
      <c r="L1616" s="263" t="s">
        <v>4120</v>
      </c>
      <c r="M1616" s="263" t="s">
        <v>4120</v>
      </c>
      <c r="N1616" s="263" t="s">
        <v>4120</v>
      </c>
      <c r="O1616" s="263" t="s">
        <v>4120</v>
      </c>
      <c r="P1616" s="263" t="s">
        <v>4120</v>
      </c>
      <c r="Q1616" s="263" t="s">
        <v>4120</v>
      </c>
      <c r="R1616" s="263" t="s">
        <v>4120</v>
      </c>
      <c r="S1616" s="263" t="s">
        <v>4120</v>
      </c>
      <c r="T1616" s="263" t="s">
        <v>4120</v>
      </c>
      <c r="U1616" s="263" t="s">
        <v>4120</v>
      </c>
      <c r="V1616" s="263" t="s">
        <v>4120</v>
      </c>
      <c r="W1616" s="263" t="s">
        <v>4120</v>
      </c>
      <c r="X1616" s="263" t="s">
        <v>4120</v>
      </c>
      <c r="Y1616" s="263" t="s">
        <v>4120</v>
      </c>
      <c r="Z1616" s="263" t="s">
        <v>4120</v>
      </c>
      <c r="AA1616" s="263" t="s">
        <v>4120</v>
      </c>
    </row>
    <row r="1617" spans="1:27" x14ac:dyDescent="0.3">
      <c r="A1617" s="263">
        <v>514275</v>
      </c>
      <c r="B1617" s="268" t="s">
        <v>918</v>
      </c>
      <c r="C1617" s="263" t="s">
        <v>4120</v>
      </c>
      <c r="D1617" s="263" t="s">
        <v>4120</v>
      </c>
      <c r="E1617" s="263" t="s">
        <v>4120</v>
      </c>
      <c r="F1617" s="263" t="s">
        <v>4120</v>
      </c>
      <c r="G1617" s="263" t="s">
        <v>4120</v>
      </c>
      <c r="H1617" s="263" t="s">
        <v>4120</v>
      </c>
      <c r="I1617" s="263" t="s">
        <v>4120</v>
      </c>
      <c r="J1617" s="263" t="s">
        <v>4120</v>
      </c>
      <c r="K1617" s="263" t="s">
        <v>4120</v>
      </c>
      <c r="L1617" s="263" t="s">
        <v>4120</v>
      </c>
      <c r="M1617" s="263" t="s">
        <v>4120</v>
      </c>
      <c r="N1617" s="263" t="s">
        <v>4120</v>
      </c>
      <c r="O1617" s="263" t="s">
        <v>4120</v>
      </c>
      <c r="P1617" s="263" t="s">
        <v>4120</v>
      </c>
      <c r="Q1617" s="263" t="s">
        <v>4120</v>
      </c>
      <c r="R1617" s="263" t="s">
        <v>4120</v>
      </c>
      <c r="S1617" s="263" t="s">
        <v>4120</v>
      </c>
      <c r="T1617" s="263" t="s">
        <v>4120</v>
      </c>
      <c r="U1617" s="263" t="s">
        <v>4120</v>
      </c>
      <c r="V1617" s="263" t="s">
        <v>4120</v>
      </c>
      <c r="W1617" s="263" t="s">
        <v>4120</v>
      </c>
      <c r="X1617" s="263" t="s">
        <v>4120</v>
      </c>
      <c r="Y1617" s="263" t="s">
        <v>4120</v>
      </c>
      <c r="Z1617" s="263" t="s">
        <v>4120</v>
      </c>
      <c r="AA1617" s="263" t="s">
        <v>4120</v>
      </c>
    </row>
    <row r="1618" spans="1:27" x14ac:dyDescent="0.3">
      <c r="A1618" s="263">
        <v>517519</v>
      </c>
      <c r="B1618" s="268" t="s">
        <v>918</v>
      </c>
      <c r="C1618" s="263" t="s">
        <v>4120</v>
      </c>
      <c r="D1618" s="263" t="s">
        <v>4120</v>
      </c>
      <c r="E1618" s="263" t="s">
        <v>4120</v>
      </c>
      <c r="F1618" s="263" t="s">
        <v>4120</v>
      </c>
      <c r="G1618" s="263" t="s">
        <v>4120</v>
      </c>
      <c r="H1618" s="263" t="s">
        <v>4120</v>
      </c>
      <c r="I1618" s="263" t="s">
        <v>4120</v>
      </c>
      <c r="J1618" s="263" t="s">
        <v>4120</v>
      </c>
      <c r="K1618" s="263" t="s">
        <v>4120</v>
      </c>
      <c r="L1618" s="263" t="s">
        <v>4120</v>
      </c>
      <c r="M1618" s="263" t="s">
        <v>4120</v>
      </c>
      <c r="N1618" s="263" t="s">
        <v>4120</v>
      </c>
      <c r="O1618" s="263" t="s">
        <v>4120</v>
      </c>
      <c r="P1618" s="263" t="s">
        <v>4120</v>
      </c>
      <c r="Q1618" s="263" t="s">
        <v>4120</v>
      </c>
      <c r="R1618" s="263" t="s">
        <v>4120</v>
      </c>
      <c r="S1618" s="263" t="s">
        <v>4120</v>
      </c>
      <c r="T1618" s="263" t="s">
        <v>4120</v>
      </c>
      <c r="U1618" s="263" t="s">
        <v>4120</v>
      </c>
      <c r="V1618" s="263" t="s">
        <v>4120</v>
      </c>
      <c r="W1618" s="263" t="s">
        <v>4120</v>
      </c>
      <c r="X1618" s="263" t="s">
        <v>4120</v>
      </c>
      <c r="Y1618" s="263" t="s">
        <v>4120</v>
      </c>
      <c r="Z1618" s="263" t="s">
        <v>4120</v>
      </c>
      <c r="AA1618" s="263" t="s">
        <v>4120</v>
      </c>
    </row>
    <row r="1619" spans="1:27" x14ac:dyDescent="0.3">
      <c r="A1619" s="263">
        <v>517529</v>
      </c>
      <c r="B1619" s="268" t="s">
        <v>918</v>
      </c>
      <c r="C1619" s="263" t="s">
        <v>4120</v>
      </c>
      <c r="D1619" s="263" t="s">
        <v>4120</v>
      </c>
      <c r="E1619" s="263" t="s">
        <v>4120</v>
      </c>
      <c r="F1619" s="263" t="s">
        <v>4120</v>
      </c>
      <c r="G1619" s="263" t="s">
        <v>4120</v>
      </c>
      <c r="H1619" s="263" t="s">
        <v>4120</v>
      </c>
      <c r="I1619" s="263" t="s">
        <v>4120</v>
      </c>
      <c r="J1619" s="263" t="s">
        <v>4120</v>
      </c>
      <c r="K1619" s="263" t="s">
        <v>4120</v>
      </c>
      <c r="L1619" s="263" t="s">
        <v>4120</v>
      </c>
      <c r="M1619" s="263" t="s">
        <v>4120</v>
      </c>
      <c r="N1619" s="263" t="s">
        <v>4120</v>
      </c>
      <c r="O1619" s="263" t="s">
        <v>4120</v>
      </c>
      <c r="P1619" s="263" t="s">
        <v>4120</v>
      </c>
      <c r="Q1619" s="263" t="s">
        <v>4120</v>
      </c>
      <c r="R1619" s="263" t="s">
        <v>4120</v>
      </c>
      <c r="S1619" s="263" t="s">
        <v>4120</v>
      </c>
      <c r="T1619" s="263" t="s">
        <v>4120</v>
      </c>
      <c r="U1619" s="263" t="s">
        <v>4120</v>
      </c>
      <c r="V1619" s="263" t="s">
        <v>4120</v>
      </c>
      <c r="W1619" s="263" t="s">
        <v>4120</v>
      </c>
      <c r="X1619" s="263" t="s">
        <v>4120</v>
      </c>
      <c r="Y1619" s="263" t="s">
        <v>4120</v>
      </c>
      <c r="Z1619" s="263" t="s">
        <v>4120</v>
      </c>
      <c r="AA1619" s="263" t="s">
        <v>4120</v>
      </c>
    </row>
    <row r="1620" spans="1:27" x14ac:dyDescent="0.3">
      <c r="A1620" s="263">
        <v>518351</v>
      </c>
      <c r="B1620" s="268" t="s">
        <v>918</v>
      </c>
      <c r="C1620" s="263" t="s">
        <v>4120</v>
      </c>
      <c r="D1620" s="263" t="s">
        <v>4120</v>
      </c>
      <c r="E1620" s="263" t="s">
        <v>4120</v>
      </c>
      <c r="F1620" s="263" t="s">
        <v>4120</v>
      </c>
      <c r="G1620" s="263" t="s">
        <v>4120</v>
      </c>
      <c r="H1620" s="263" t="s">
        <v>4120</v>
      </c>
      <c r="I1620" s="263" t="s">
        <v>4120</v>
      </c>
      <c r="J1620" s="263" t="s">
        <v>4120</v>
      </c>
      <c r="K1620" s="263" t="s">
        <v>4120</v>
      </c>
      <c r="L1620" s="263" t="s">
        <v>4120</v>
      </c>
      <c r="M1620" s="263" t="s">
        <v>4120</v>
      </c>
      <c r="N1620" s="263" t="s">
        <v>4120</v>
      </c>
      <c r="O1620" s="263" t="s">
        <v>4120</v>
      </c>
      <c r="P1620" s="263" t="s">
        <v>4120</v>
      </c>
      <c r="Q1620" s="263" t="s">
        <v>4120</v>
      </c>
      <c r="R1620" s="263" t="s">
        <v>4120</v>
      </c>
      <c r="S1620" s="263" t="s">
        <v>4120</v>
      </c>
      <c r="T1620" s="263" t="s">
        <v>4120</v>
      </c>
      <c r="U1620" s="263" t="s">
        <v>4120</v>
      </c>
      <c r="V1620" s="263" t="s">
        <v>4120</v>
      </c>
      <c r="W1620" s="263" t="s">
        <v>4120</v>
      </c>
      <c r="X1620" s="263" t="s">
        <v>4120</v>
      </c>
      <c r="Y1620" s="263" t="s">
        <v>4120</v>
      </c>
      <c r="Z1620" s="263" t="s">
        <v>4120</v>
      </c>
      <c r="AA1620" s="263" t="s">
        <v>4120</v>
      </c>
    </row>
    <row r="1621" spans="1:27" x14ac:dyDescent="0.3">
      <c r="A1621" s="263">
        <v>518533</v>
      </c>
      <c r="B1621" s="268" t="s">
        <v>918</v>
      </c>
      <c r="C1621" s="263" t="s">
        <v>4120</v>
      </c>
      <c r="D1621" s="263" t="s">
        <v>4120</v>
      </c>
      <c r="E1621" s="263" t="s">
        <v>4120</v>
      </c>
      <c r="F1621" s="263" t="s">
        <v>4120</v>
      </c>
      <c r="G1621" s="263" t="s">
        <v>4120</v>
      </c>
      <c r="H1621" s="263" t="s">
        <v>4120</v>
      </c>
      <c r="I1621" s="263" t="s">
        <v>4120</v>
      </c>
      <c r="J1621" s="263" t="s">
        <v>4120</v>
      </c>
      <c r="K1621" s="263" t="s">
        <v>4120</v>
      </c>
      <c r="L1621" s="263" t="s">
        <v>4120</v>
      </c>
      <c r="M1621" s="263" t="s">
        <v>4120</v>
      </c>
      <c r="N1621" s="263" t="s">
        <v>4120</v>
      </c>
      <c r="O1621" s="263" t="s">
        <v>4120</v>
      </c>
      <c r="P1621" s="263" t="s">
        <v>4120</v>
      </c>
      <c r="Q1621" s="263" t="s">
        <v>4120</v>
      </c>
      <c r="R1621" s="263" t="s">
        <v>4120</v>
      </c>
      <c r="S1621" s="263" t="s">
        <v>4120</v>
      </c>
      <c r="T1621" s="263" t="s">
        <v>4120</v>
      </c>
      <c r="U1621" s="263" t="s">
        <v>4120</v>
      </c>
      <c r="V1621" s="263" t="s">
        <v>4120</v>
      </c>
      <c r="W1621" s="263" t="s">
        <v>4120</v>
      </c>
      <c r="X1621" s="263" t="s">
        <v>4120</v>
      </c>
      <c r="Y1621" s="263" t="s">
        <v>4120</v>
      </c>
      <c r="Z1621" s="263" t="s">
        <v>4120</v>
      </c>
      <c r="AA1621" s="263" t="s">
        <v>4120</v>
      </c>
    </row>
    <row r="1622" spans="1:27" x14ac:dyDescent="0.3">
      <c r="A1622" s="263">
        <v>520813</v>
      </c>
      <c r="B1622" s="268" t="s">
        <v>918</v>
      </c>
      <c r="C1622" s="263" t="s">
        <v>4120</v>
      </c>
      <c r="D1622" s="263" t="s">
        <v>4120</v>
      </c>
      <c r="E1622" s="263" t="s">
        <v>4120</v>
      </c>
      <c r="F1622" s="263" t="s">
        <v>4120</v>
      </c>
      <c r="G1622" s="263" t="s">
        <v>4120</v>
      </c>
      <c r="H1622" s="263" t="s">
        <v>4120</v>
      </c>
      <c r="I1622" s="263" t="s">
        <v>4120</v>
      </c>
      <c r="J1622" s="263" t="s">
        <v>4120</v>
      </c>
      <c r="K1622" s="263" t="s">
        <v>4120</v>
      </c>
      <c r="L1622" s="263" t="s">
        <v>4120</v>
      </c>
      <c r="M1622" s="263" t="s">
        <v>4120</v>
      </c>
      <c r="N1622" s="263" t="s">
        <v>4120</v>
      </c>
      <c r="O1622" s="263" t="s">
        <v>4120</v>
      </c>
      <c r="P1622" s="263" t="s">
        <v>4120</v>
      </c>
      <c r="Q1622" s="263" t="s">
        <v>4120</v>
      </c>
      <c r="R1622" s="263" t="s">
        <v>4120</v>
      </c>
      <c r="S1622" s="263" t="s">
        <v>4120</v>
      </c>
      <c r="T1622" s="263" t="s">
        <v>4120</v>
      </c>
      <c r="U1622" s="263" t="s">
        <v>4120</v>
      </c>
      <c r="V1622" s="263" t="s">
        <v>4120</v>
      </c>
      <c r="W1622" s="263" t="s">
        <v>4120</v>
      </c>
      <c r="X1622" s="263" t="s">
        <v>4120</v>
      </c>
      <c r="Y1622" s="263" t="s">
        <v>4120</v>
      </c>
      <c r="Z1622" s="263" t="s">
        <v>4120</v>
      </c>
      <c r="AA1622" s="263" t="s">
        <v>4120</v>
      </c>
    </row>
    <row r="1623" spans="1:27" x14ac:dyDescent="0.3">
      <c r="A1623" s="263">
        <v>521228</v>
      </c>
      <c r="B1623" s="268" t="s">
        <v>918</v>
      </c>
      <c r="C1623" s="263" t="s">
        <v>4120</v>
      </c>
      <c r="D1623" s="263" t="s">
        <v>4120</v>
      </c>
      <c r="E1623" s="263" t="s">
        <v>4120</v>
      </c>
      <c r="F1623" s="263" t="s">
        <v>4120</v>
      </c>
      <c r="G1623" s="263" t="s">
        <v>4120</v>
      </c>
      <c r="H1623" s="263" t="s">
        <v>4120</v>
      </c>
      <c r="I1623" s="263" t="s">
        <v>4120</v>
      </c>
      <c r="J1623" s="263" t="s">
        <v>4120</v>
      </c>
      <c r="K1623" s="263" t="s">
        <v>4120</v>
      </c>
      <c r="L1623" s="263" t="s">
        <v>4120</v>
      </c>
      <c r="M1623" s="263" t="s">
        <v>4120</v>
      </c>
      <c r="N1623" s="263" t="s">
        <v>4120</v>
      </c>
      <c r="O1623" s="263" t="s">
        <v>4120</v>
      </c>
      <c r="P1623" s="263" t="s">
        <v>4120</v>
      </c>
      <c r="Q1623" s="263" t="s">
        <v>4120</v>
      </c>
      <c r="R1623" s="263" t="s">
        <v>4120</v>
      </c>
      <c r="S1623" s="263" t="s">
        <v>4120</v>
      </c>
      <c r="T1623" s="263" t="s">
        <v>4120</v>
      </c>
      <c r="U1623" s="263" t="s">
        <v>4120</v>
      </c>
      <c r="V1623" s="263" t="s">
        <v>4120</v>
      </c>
      <c r="W1623" s="263" t="s">
        <v>4120</v>
      </c>
      <c r="X1623" s="263" t="s">
        <v>4120</v>
      </c>
      <c r="Y1623" s="263" t="s">
        <v>4120</v>
      </c>
      <c r="Z1623" s="263" t="s">
        <v>4120</v>
      </c>
      <c r="AA1623" s="263" t="s">
        <v>4120</v>
      </c>
    </row>
    <row r="1624" spans="1:27" x14ac:dyDescent="0.3">
      <c r="A1624" s="263">
        <v>521938</v>
      </c>
      <c r="B1624" s="268" t="s">
        <v>918</v>
      </c>
      <c r="C1624" s="263" t="s">
        <v>4120</v>
      </c>
      <c r="D1624" s="263" t="s">
        <v>4120</v>
      </c>
      <c r="E1624" s="263" t="s">
        <v>4120</v>
      </c>
      <c r="F1624" s="263" t="s">
        <v>4120</v>
      </c>
      <c r="G1624" s="263" t="s">
        <v>4120</v>
      </c>
      <c r="H1624" s="263" t="s">
        <v>4120</v>
      </c>
      <c r="I1624" s="263" t="s">
        <v>4120</v>
      </c>
      <c r="J1624" s="263" t="s">
        <v>4120</v>
      </c>
      <c r="K1624" s="263" t="s">
        <v>4120</v>
      </c>
      <c r="L1624" s="263" t="s">
        <v>4120</v>
      </c>
      <c r="M1624" s="263" t="s">
        <v>4120</v>
      </c>
      <c r="N1624" s="263" t="s">
        <v>4120</v>
      </c>
      <c r="O1624" s="263" t="s">
        <v>4120</v>
      </c>
      <c r="P1624" s="263" t="s">
        <v>4120</v>
      </c>
      <c r="Q1624" s="263" t="s">
        <v>4120</v>
      </c>
      <c r="R1624" s="263" t="s">
        <v>4120</v>
      </c>
      <c r="S1624" s="263" t="s">
        <v>4120</v>
      </c>
      <c r="T1624" s="263" t="s">
        <v>4120</v>
      </c>
      <c r="U1624" s="263" t="s">
        <v>4120</v>
      </c>
      <c r="V1624" s="263" t="s">
        <v>4120</v>
      </c>
      <c r="W1624" s="263" t="s">
        <v>4120</v>
      </c>
      <c r="X1624" s="263" t="s">
        <v>4120</v>
      </c>
      <c r="Y1624" s="263" t="s">
        <v>4120</v>
      </c>
      <c r="Z1624" s="263" t="s">
        <v>4120</v>
      </c>
      <c r="AA1624" s="263" t="s">
        <v>4120</v>
      </c>
    </row>
    <row r="1625" spans="1:27" x14ac:dyDescent="0.3">
      <c r="A1625" s="263">
        <v>522231</v>
      </c>
      <c r="B1625" s="268" t="s">
        <v>918</v>
      </c>
      <c r="C1625" s="263" t="s">
        <v>4120</v>
      </c>
      <c r="D1625" s="263" t="s">
        <v>4120</v>
      </c>
      <c r="E1625" s="263" t="s">
        <v>4120</v>
      </c>
      <c r="F1625" s="263" t="s">
        <v>4120</v>
      </c>
      <c r="G1625" s="263" t="s">
        <v>4120</v>
      </c>
      <c r="H1625" s="263" t="s">
        <v>4120</v>
      </c>
      <c r="I1625" s="263" t="s">
        <v>4120</v>
      </c>
      <c r="J1625" s="263" t="s">
        <v>4120</v>
      </c>
      <c r="K1625" s="263" t="s">
        <v>4120</v>
      </c>
      <c r="L1625" s="263" t="s">
        <v>4120</v>
      </c>
      <c r="M1625" s="263" t="s">
        <v>4120</v>
      </c>
      <c r="N1625" s="263" t="s">
        <v>4120</v>
      </c>
      <c r="O1625" s="263" t="s">
        <v>4120</v>
      </c>
      <c r="P1625" s="263" t="s">
        <v>4120</v>
      </c>
      <c r="Q1625" s="263" t="s">
        <v>4120</v>
      </c>
      <c r="R1625" s="263" t="s">
        <v>4120</v>
      </c>
      <c r="S1625" s="263" t="s">
        <v>4120</v>
      </c>
      <c r="T1625" s="263" t="s">
        <v>4120</v>
      </c>
      <c r="U1625" s="263" t="s">
        <v>4120</v>
      </c>
      <c r="V1625" s="263" t="s">
        <v>4120</v>
      </c>
      <c r="W1625" s="263" t="s">
        <v>4120</v>
      </c>
      <c r="X1625" s="263" t="s">
        <v>4120</v>
      </c>
      <c r="Y1625" s="263" t="s">
        <v>4120</v>
      </c>
      <c r="Z1625" s="263" t="s">
        <v>4120</v>
      </c>
      <c r="AA1625" s="263" t="s">
        <v>4120</v>
      </c>
    </row>
    <row r="1626" spans="1:27" x14ac:dyDescent="0.3">
      <c r="A1626" s="263">
        <v>522413</v>
      </c>
      <c r="B1626" s="268" t="s">
        <v>918</v>
      </c>
      <c r="C1626" s="263" t="s">
        <v>4120</v>
      </c>
      <c r="D1626" s="263" t="s">
        <v>4120</v>
      </c>
      <c r="E1626" s="263" t="s">
        <v>4120</v>
      </c>
      <c r="F1626" s="263" t="s">
        <v>4120</v>
      </c>
      <c r="G1626" s="263" t="s">
        <v>4120</v>
      </c>
      <c r="H1626" s="263" t="s">
        <v>4120</v>
      </c>
      <c r="I1626" s="263" t="s">
        <v>4120</v>
      </c>
      <c r="J1626" s="263" t="s">
        <v>4120</v>
      </c>
      <c r="K1626" s="263" t="s">
        <v>4120</v>
      </c>
      <c r="L1626" s="263" t="s">
        <v>4120</v>
      </c>
      <c r="M1626" s="263" t="s">
        <v>4120</v>
      </c>
      <c r="N1626" s="263" t="s">
        <v>4120</v>
      </c>
      <c r="O1626" s="263" t="s">
        <v>4120</v>
      </c>
      <c r="P1626" s="263" t="s">
        <v>4120</v>
      </c>
      <c r="Q1626" s="263" t="s">
        <v>4120</v>
      </c>
      <c r="R1626" s="263" t="s">
        <v>4120</v>
      </c>
      <c r="S1626" s="263" t="s">
        <v>4120</v>
      </c>
      <c r="T1626" s="263" t="s">
        <v>4120</v>
      </c>
      <c r="U1626" s="263" t="s">
        <v>4120</v>
      </c>
      <c r="V1626" s="263" t="s">
        <v>4120</v>
      </c>
      <c r="W1626" s="263" t="s">
        <v>4120</v>
      </c>
      <c r="X1626" s="263" t="s">
        <v>4120</v>
      </c>
      <c r="Y1626" s="263" t="s">
        <v>4120</v>
      </c>
      <c r="Z1626" s="263" t="s">
        <v>4120</v>
      </c>
      <c r="AA1626" s="263" t="s">
        <v>4120</v>
      </c>
    </row>
    <row r="1627" spans="1:27" x14ac:dyDescent="0.3">
      <c r="A1627" s="263">
        <v>522502</v>
      </c>
      <c r="B1627" s="268" t="s">
        <v>918</v>
      </c>
      <c r="C1627" s="263" t="s">
        <v>4120</v>
      </c>
      <c r="D1627" s="263" t="s">
        <v>4120</v>
      </c>
      <c r="E1627" s="263" t="s">
        <v>4120</v>
      </c>
      <c r="F1627" s="263" t="s">
        <v>4120</v>
      </c>
      <c r="G1627" s="263" t="s">
        <v>4120</v>
      </c>
      <c r="H1627" s="263" t="s">
        <v>4120</v>
      </c>
      <c r="I1627" s="263" t="s">
        <v>4120</v>
      </c>
      <c r="J1627" s="263" t="s">
        <v>4120</v>
      </c>
      <c r="K1627" s="263" t="s">
        <v>4120</v>
      </c>
      <c r="L1627" s="263" t="s">
        <v>4120</v>
      </c>
      <c r="M1627" s="263" t="s">
        <v>4120</v>
      </c>
      <c r="N1627" s="263" t="s">
        <v>4120</v>
      </c>
      <c r="O1627" s="263" t="s">
        <v>4120</v>
      </c>
      <c r="P1627" s="263" t="s">
        <v>4120</v>
      </c>
      <c r="Q1627" s="263" t="s">
        <v>4120</v>
      </c>
      <c r="R1627" s="263" t="s">
        <v>4120</v>
      </c>
      <c r="S1627" s="263" t="s">
        <v>4120</v>
      </c>
      <c r="T1627" s="263" t="s">
        <v>4120</v>
      </c>
      <c r="U1627" s="263" t="s">
        <v>4120</v>
      </c>
      <c r="V1627" s="263" t="s">
        <v>4120</v>
      </c>
      <c r="W1627" s="263" t="s">
        <v>4120</v>
      </c>
      <c r="X1627" s="263" t="s">
        <v>4120</v>
      </c>
      <c r="Y1627" s="263" t="s">
        <v>4120</v>
      </c>
      <c r="Z1627" s="263" t="s">
        <v>4120</v>
      </c>
      <c r="AA1627" s="263" t="s">
        <v>4120</v>
      </c>
    </row>
    <row r="1628" spans="1:27" x14ac:dyDescent="0.3">
      <c r="A1628" s="263">
        <v>523477</v>
      </c>
      <c r="B1628" s="268" t="s">
        <v>918</v>
      </c>
      <c r="C1628" s="263" t="s">
        <v>4120</v>
      </c>
      <c r="D1628" s="263" t="s">
        <v>4120</v>
      </c>
      <c r="E1628" s="263" t="s">
        <v>4120</v>
      </c>
      <c r="F1628" s="263" t="s">
        <v>4120</v>
      </c>
      <c r="G1628" s="263" t="s">
        <v>4120</v>
      </c>
      <c r="H1628" s="263" t="s">
        <v>4120</v>
      </c>
      <c r="I1628" s="263" t="s">
        <v>4120</v>
      </c>
      <c r="J1628" s="263" t="s">
        <v>4120</v>
      </c>
      <c r="K1628" s="263" t="s">
        <v>4120</v>
      </c>
      <c r="L1628" s="263" t="s">
        <v>4120</v>
      </c>
      <c r="M1628" s="263" t="s">
        <v>4120</v>
      </c>
      <c r="N1628" s="263" t="s">
        <v>4120</v>
      </c>
      <c r="O1628" s="263" t="s">
        <v>4120</v>
      </c>
      <c r="P1628" s="263" t="s">
        <v>4120</v>
      </c>
      <c r="Q1628" s="263" t="s">
        <v>4120</v>
      </c>
      <c r="R1628" s="263" t="s">
        <v>4120</v>
      </c>
      <c r="S1628" s="263" t="s">
        <v>4120</v>
      </c>
      <c r="T1628" s="263" t="s">
        <v>4120</v>
      </c>
      <c r="U1628" s="263" t="s">
        <v>4120</v>
      </c>
      <c r="V1628" s="263" t="s">
        <v>4120</v>
      </c>
      <c r="W1628" s="263" t="s">
        <v>4120</v>
      </c>
      <c r="X1628" s="263" t="s">
        <v>4120</v>
      </c>
      <c r="Y1628" s="263" t="s">
        <v>4120</v>
      </c>
      <c r="Z1628" s="263" t="s">
        <v>4120</v>
      </c>
      <c r="AA1628" s="263" t="s">
        <v>4120</v>
      </c>
    </row>
    <row r="1629" spans="1:27" x14ac:dyDescent="0.3">
      <c r="A1629" s="263">
        <v>518267</v>
      </c>
      <c r="B1629" s="268" t="s">
        <v>918</v>
      </c>
      <c r="C1629" s="263" t="s">
        <v>4120</v>
      </c>
      <c r="D1629" s="263" t="s">
        <v>4120</v>
      </c>
      <c r="E1629" s="263" t="s">
        <v>4120</v>
      </c>
      <c r="F1629" s="263" t="s">
        <v>4120</v>
      </c>
      <c r="G1629" s="263" t="s">
        <v>4120</v>
      </c>
      <c r="H1629" s="263" t="s">
        <v>4120</v>
      </c>
      <c r="I1629" s="263" t="s">
        <v>4120</v>
      </c>
      <c r="J1629" s="263" t="s">
        <v>4120</v>
      </c>
      <c r="K1629" s="263" t="s">
        <v>4120</v>
      </c>
      <c r="L1629" s="263" t="s">
        <v>4120</v>
      </c>
      <c r="M1629" s="263" t="s">
        <v>4120</v>
      </c>
      <c r="N1629" s="263" t="s">
        <v>4120</v>
      </c>
      <c r="O1629" s="263" t="s">
        <v>4120</v>
      </c>
      <c r="P1629" s="263" t="s">
        <v>4120</v>
      </c>
      <c r="Q1629" s="263" t="s">
        <v>4120</v>
      </c>
      <c r="R1629" s="263" t="s">
        <v>4120</v>
      </c>
      <c r="S1629" s="263" t="s">
        <v>4120</v>
      </c>
      <c r="T1629" s="263" t="s">
        <v>4120</v>
      </c>
      <c r="U1629" s="263" t="s">
        <v>4120</v>
      </c>
      <c r="V1629" s="263" t="s">
        <v>4120</v>
      </c>
      <c r="W1629" s="263" t="s">
        <v>4120</v>
      </c>
      <c r="X1629" s="263" t="s">
        <v>4120</v>
      </c>
      <c r="Y1629" s="263" t="s">
        <v>4120</v>
      </c>
      <c r="Z1629" s="263" t="s">
        <v>4120</v>
      </c>
      <c r="AA1629" s="263" t="s">
        <v>4120</v>
      </c>
    </row>
    <row r="1630" spans="1:27" x14ac:dyDescent="0.3">
      <c r="A1630" s="263">
        <v>522587</v>
      </c>
      <c r="B1630" s="268" t="s">
        <v>918</v>
      </c>
      <c r="C1630" s="263" t="s">
        <v>4120</v>
      </c>
      <c r="D1630" s="263" t="s">
        <v>4120</v>
      </c>
      <c r="E1630" s="263" t="s">
        <v>4120</v>
      </c>
      <c r="F1630" s="263" t="s">
        <v>4120</v>
      </c>
      <c r="G1630" s="263" t="s">
        <v>4120</v>
      </c>
      <c r="H1630" s="263" t="s">
        <v>4120</v>
      </c>
      <c r="I1630" s="263" t="s">
        <v>4120</v>
      </c>
      <c r="J1630" s="263" t="s">
        <v>4120</v>
      </c>
      <c r="K1630" s="263" t="s">
        <v>4120</v>
      </c>
      <c r="L1630" s="263" t="s">
        <v>4120</v>
      </c>
      <c r="M1630" s="263" t="s">
        <v>4120</v>
      </c>
      <c r="N1630" s="263" t="s">
        <v>4120</v>
      </c>
      <c r="O1630" s="263" t="s">
        <v>4120</v>
      </c>
      <c r="P1630" s="263" t="s">
        <v>4120</v>
      </c>
      <c r="Q1630" s="263" t="s">
        <v>4120</v>
      </c>
      <c r="R1630" s="263" t="s">
        <v>4120</v>
      </c>
      <c r="S1630" s="263" t="s">
        <v>4120</v>
      </c>
      <c r="T1630" s="263" t="s">
        <v>4120</v>
      </c>
      <c r="U1630" s="263" t="s">
        <v>4120</v>
      </c>
      <c r="V1630" s="263" t="s">
        <v>4120</v>
      </c>
      <c r="W1630" s="263" t="s">
        <v>4120</v>
      </c>
      <c r="X1630" s="263" t="s">
        <v>4120</v>
      </c>
      <c r="Y1630" s="263" t="s">
        <v>4120</v>
      </c>
      <c r="Z1630" s="263" t="s">
        <v>4120</v>
      </c>
      <c r="AA1630" s="263" t="s">
        <v>4120</v>
      </c>
    </row>
    <row r="1631" spans="1:27" x14ac:dyDescent="0.3">
      <c r="A1631" s="263">
        <v>504936</v>
      </c>
      <c r="B1631" s="268" t="s">
        <v>918</v>
      </c>
      <c r="C1631" s="263" t="s">
        <v>4120</v>
      </c>
      <c r="D1631" s="263" t="s">
        <v>4120</v>
      </c>
      <c r="E1631" s="263" t="s">
        <v>4120</v>
      </c>
      <c r="F1631" s="263" t="s">
        <v>4120</v>
      </c>
      <c r="G1631" s="263" t="s">
        <v>4120</v>
      </c>
      <c r="H1631" s="263" t="s">
        <v>4120</v>
      </c>
      <c r="I1631" s="263" t="s">
        <v>4120</v>
      </c>
      <c r="J1631" s="263" t="s">
        <v>4120</v>
      </c>
      <c r="K1631" s="263" t="s">
        <v>4120</v>
      </c>
      <c r="L1631" s="263" t="s">
        <v>4120</v>
      </c>
      <c r="M1631" s="263" t="s">
        <v>4120</v>
      </c>
      <c r="N1631" s="263" t="s">
        <v>4120</v>
      </c>
      <c r="O1631" s="263" t="s">
        <v>4120</v>
      </c>
      <c r="P1631" s="263" t="s">
        <v>4120</v>
      </c>
      <c r="Q1631" s="263" t="s">
        <v>4120</v>
      </c>
      <c r="R1631" s="263" t="s">
        <v>4120</v>
      </c>
      <c r="S1631" s="263" t="s">
        <v>4120</v>
      </c>
      <c r="T1631" s="263" t="s">
        <v>4120</v>
      </c>
      <c r="U1631" s="263" t="s">
        <v>4120</v>
      </c>
      <c r="V1631" s="263" t="s">
        <v>4120</v>
      </c>
      <c r="W1631" s="263" t="s">
        <v>4120</v>
      </c>
      <c r="X1631" s="263" t="s">
        <v>4120</v>
      </c>
      <c r="Y1631" s="263" t="s">
        <v>4120</v>
      </c>
      <c r="Z1631" s="263" t="s">
        <v>4120</v>
      </c>
      <c r="AA1631" s="263" t="s">
        <v>4120</v>
      </c>
    </row>
    <row r="1632" spans="1:27" x14ac:dyDescent="0.3">
      <c r="A1632" s="263">
        <v>506743</v>
      </c>
      <c r="B1632" s="268" t="s">
        <v>918</v>
      </c>
      <c r="C1632" s="263" t="s">
        <v>4120</v>
      </c>
      <c r="D1632" s="263" t="s">
        <v>4120</v>
      </c>
      <c r="E1632" s="263" t="s">
        <v>4120</v>
      </c>
      <c r="F1632" s="263" t="s">
        <v>4120</v>
      </c>
      <c r="G1632" s="263" t="s">
        <v>4120</v>
      </c>
      <c r="H1632" s="263" t="s">
        <v>4120</v>
      </c>
      <c r="I1632" s="263" t="s">
        <v>4120</v>
      </c>
      <c r="J1632" s="263" t="s">
        <v>4120</v>
      </c>
      <c r="K1632" s="263" t="s">
        <v>4120</v>
      </c>
      <c r="L1632" s="263" t="s">
        <v>4120</v>
      </c>
      <c r="M1632" s="263" t="s">
        <v>4120</v>
      </c>
      <c r="N1632" s="263" t="s">
        <v>4120</v>
      </c>
      <c r="O1632" s="263" t="s">
        <v>4120</v>
      </c>
      <c r="P1632" s="263" t="s">
        <v>4120</v>
      </c>
      <c r="Q1632" s="263" t="s">
        <v>4120</v>
      </c>
      <c r="R1632" s="263" t="s">
        <v>4120</v>
      </c>
      <c r="S1632" s="263" t="s">
        <v>4120</v>
      </c>
      <c r="T1632" s="263" t="s">
        <v>4120</v>
      </c>
      <c r="U1632" s="263" t="s">
        <v>4120</v>
      </c>
      <c r="V1632" s="263" t="s">
        <v>4120</v>
      </c>
      <c r="W1632" s="263" t="s">
        <v>4120</v>
      </c>
      <c r="X1632" s="263" t="s">
        <v>4120</v>
      </c>
      <c r="Y1632" s="263" t="s">
        <v>4120</v>
      </c>
      <c r="Z1632" s="263" t="s">
        <v>4120</v>
      </c>
      <c r="AA1632" s="263" t="s">
        <v>4120</v>
      </c>
    </row>
    <row r="1633" spans="1:27" x14ac:dyDescent="0.3">
      <c r="A1633" s="263">
        <v>510657</v>
      </c>
      <c r="B1633" s="268" t="s">
        <v>918</v>
      </c>
      <c r="C1633" s="263" t="s">
        <v>4120</v>
      </c>
      <c r="D1633" s="263" t="s">
        <v>4120</v>
      </c>
      <c r="E1633" s="263" t="s">
        <v>4120</v>
      </c>
      <c r="F1633" s="263" t="s">
        <v>4120</v>
      </c>
      <c r="G1633" s="263" t="s">
        <v>4120</v>
      </c>
      <c r="H1633" s="263" t="s">
        <v>4120</v>
      </c>
      <c r="I1633" s="263" t="s">
        <v>4120</v>
      </c>
      <c r="J1633" s="263" t="s">
        <v>4120</v>
      </c>
      <c r="K1633" s="263" t="s">
        <v>4120</v>
      </c>
      <c r="L1633" s="263" t="s">
        <v>4120</v>
      </c>
      <c r="M1633" s="263" t="s">
        <v>4120</v>
      </c>
      <c r="N1633" s="263" t="s">
        <v>4120</v>
      </c>
      <c r="O1633" s="263" t="s">
        <v>4120</v>
      </c>
      <c r="P1633" s="263" t="s">
        <v>4120</v>
      </c>
      <c r="Q1633" s="263" t="s">
        <v>4120</v>
      </c>
      <c r="R1633" s="263" t="s">
        <v>4120</v>
      </c>
      <c r="S1633" s="263" t="s">
        <v>4120</v>
      </c>
      <c r="T1633" s="263" t="s">
        <v>4120</v>
      </c>
      <c r="U1633" s="263" t="s">
        <v>4120</v>
      </c>
      <c r="V1633" s="263" t="s">
        <v>4120</v>
      </c>
      <c r="W1633" s="263" t="s">
        <v>4120</v>
      </c>
      <c r="X1633" s="263" t="s">
        <v>4120</v>
      </c>
      <c r="Y1633" s="263" t="s">
        <v>4120</v>
      </c>
      <c r="Z1633" s="263" t="s">
        <v>4120</v>
      </c>
      <c r="AA1633" s="263" t="s">
        <v>4120</v>
      </c>
    </row>
    <row r="1634" spans="1:27" x14ac:dyDescent="0.3">
      <c r="A1634" s="263">
        <v>511215</v>
      </c>
      <c r="B1634" s="268" t="s">
        <v>918</v>
      </c>
      <c r="C1634" s="263" t="s">
        <v>4120</v>
      </c>
      <c r="D1634" s="263" t="s">
        <v>4120</v>
      </c>
      <c r="E1634" s="263" t="s">
        <v>4120</v>
      </c>
      <c r="F1634" s="263" t="s">
        <v>4120</v>
      </c>
      <c r="G1634" s="263" t="s">
        <v>4120</v>
      </c>
      <c r="H1634" s="263" t="s">
        <v>4120</v>
      </c>
      <c r="I1634" s="263" t="s">
        <v>4120</v>
      </c>
      <c r="J1634" s="263" t="s">
        <v>4120</v>
      </c>
      <c r="K1634" s="263" t="s">
        <v>4120</v>
      </c>
      <c r="L1634" s="263" t="s">
        <v>4120</v>
      </c>
      <c r="M1634" s="263" t="s">
        <v>4120</v>
      </c>
      <c r="N1634" s="263" t="s">
        <v>4120</v>
      </c>
      <c r="O1634" s="263" t="s">
        <v>4120</v>
      </c>
      <c r="P1634" s="263" t="s">
        <v>4120</v>
      </c>
      <c r="Q1634" s="263" t="s">
        <v>4120</v>
      </c>
      <c r="R1634" s="263" t="s">
        <v>4120</v>
      </c>
      <c r="S1634" s="263" t="s">
        <v>4120</v>
      </c>
      <c r="T1634" s="263" t="s">
        <v>4120</v>
      </c>
      <c r="U1634" s="263" t="s">
        <v>4120</v>
      </c>
      <c r="V1634" s="263" t="s">
        <v>4120</v>
      </c>
      <c r="W1634" s="263" t="s">
        <v>4120</v>
      </c>
      <c r="X1634" s="263" t="s">
        <v>4120</v>
      </c>
      <c r="Y1634" s="263" t="s">
        <v>4120</v>
      </c>
      <c r="Z1634" s="263" t="s">
        <v>4120</v>
      </c>
      <c r="AA1634" s="263" t="s">
        <v>4120</v>
      </c>
    </row>
    <row r="1635" spans="1:27" x14ac:dyDescent="0.3">
      <c r="A1635" s="263">
        <v>512543</v>
      </c>
      <c r="B1635" s="268" t="s">
        <v>918</v>
      </c>
      <c r="C1635" s="263" t="s">
        <v>4120</v>
      </c>
      <c r="D1635" s="263" t="s">
        <v>4120</v>
      </c>
      <c r="E1635" s="263" t="s">
        <v>4120</v>
      </c>
      <c r="F1635" s="263" t="s">
        <v>4120</v>
      </c>
      <c r="G1635" s="263" t="s">
        <v>4120</v>
      </c>
      <c r="H1635" s="263" t="s">
        <v>4120</v>
      </c>
      <c r="I1635" s="263" t="s">
        <v>4120</v>
      </c>
      <c r="J1635" s="263" t="s">
        <v>4120</v>
      </c>
      <c r="K1635" s="263" t="s">
        <v>4120</v>
      </c>
      <c r="L1635" s="263" t="s">
        <v>4120</v>
      </c>
      <c r="M1635" s="263" t="s">
        <v>4120</v>
      </c>
      <c r="N1635" s="263" t="s">
        <v>4120</v>
      </c>
      <c r="O1635" s="263" t="s">
        <v>4120</v>
      </c>
      <c r="P1635" s="263" t="s">
        <v>4120</v>
      </c>
      <c r="Q1635" s="263" t="s">
        <v>4120</v>
      </c>
      <c r="R1635" s="263" t="s">
        <v>4120</v>
      </c>
      <c r="S1635" s="263" t="s">
        <v>4120</v>
      </c>
      <c r="T1635" s="263" t="s">
        <v>4120</v>
      </c>
      <c r="U1635" s="263" t="s">
        <v>4120</v>
      </c>
      <c r="V1635" s="263" t="s">
        <v>4120</v>
      </c>
      <c r="W1635" s="263" t="s">
        <v>4120</v>
      </c>
      <c r="X1635" s="263" t="s">
        <v>4120</v>
      </c>
      <c r="Y1635" s="263" t="s">
        <v>4120</v>
      </c>
      <c r="Z1635" s="263" t="s">
        <v>4120</v>
      </c>
      <c r="AA1635" s="263" t="s">
        <v>4120</v>
      </c>
    </row>
    <row r="1636" spans="1:27" x14ac:dyDescent="0.3">
      <c r="A1636" s="263">
        <v>512782</v>
      </c>
      <c r="B1636" s="268" t="s">
        <v>918</v>
      </c>
      <c r="C1636" s="263" t="s">
        <v>4120</v>
      </c>
      <c r="D1636" s="263" t="s">
        <v>4120</v>
      </c>
      <c r="E1636" s="263" t="s">
        <v>4120</v>
      </c>
      <c r="F1636" s="263" t="s">
        <v>4120</v>
      </c>
      <c r="G1636" s="263" t="s">
        <v>4120</v>
      </c>
      <c r="H1636" s="263" t="s">
        <v>4120</v>
      </c>
      <c r="I1636" s="263" t="s">
        <v>4120</v>
      </c>
      <c r="J1636" s="263" t="s">
        <v>4120</v>
      </c>
      <c r="K1636" s="263" t="s">
        <v>4120</v>
      </c>
      <c r="L1636" s="263" t="s">
        <v>4120</v>
      </c>
      <c r="M1636" s="263" t="s">
        <v>4120</v>
      </c>
      <c r="N1636" s="263" t="s">
        <v>4120</v>
      </c>
      <c r="O1636" s="263" t="s">
        <v>4120</v>
      </c>
      <c r="P1636" s="263" t="s">
        <v>4120</v>
      </c>
      <c r="Q1636" s="263" t="s">
        <v>4120</v>
      </c>
      <c r="R1636" s="263" t="s">
        <v>4120</v>
      </c>
      <c r="S1636" s="263" t="s">
        <v>4120</v>
      </c>
      <c r="T1636" s="263" t="s">
        <v>4120</v>
      </c>
      <c r="U1636" s="263" t="s">
        <v>4120</v>
      </c>
      <c r="V1636" s="263" t="s">
        <v>4120</v>
      </c>
      <c r="W1636" s="263" t="s">
        <v>4120</v>
      </c>
      <c r="X1636" s="263" t="s">
        <v>4120</v>
      </c>
      <c r="Y1636" s="263" t="s">
        <v>4120</v>
      </c>
      <c r="Z1636" s="263" t="s">
        <v>4120</v>
      </c>
      <c r="AA1636" s="263" t="s">
        <v>4120</v>
      </c>
    </row>
    <row r="1637" spans="1:27" x14ac:dyDescent="0.3">
      <c r="A1637" s="263">
        <v>513659</v>
      </c>
      <c r="B1637" s="268" t="s">
        <v>918</v>
      </c>
      <c r="C1637" s="263" t="s">
        <v>4120</v>
      </c>
      <c r="D1637" s="263" t="s">
        <v>4120</v>
      </c>
      <c r="E1637" s="263" t="s">
        <v>4120</v>
      </c>
      <c r="F1637" s="263" t="s">
        <v>4120</v>
      </c>
      <c r="G1637" s="263" t="s">
        <v>4120</v>
      </c>
      <c r="H1637" s="263" t="s">
        <v>4120</v>
      </c>
      <c r="I1637" s="263" t="s">
        <v>4120</v>
      </c>
      <c r="J1637" s="263" t="s">
        <v>4120</v>
      </c>
      <c r="K1637" s="263" t="s">
        <v>4120</v>
      </c>
      <c r="L1637" s="263" t="s">
        <v>4120</v>
      </c>
      <c r="M1637" s="263" t="s">
        <v>4120</v>
      </c>
      <c r="N1637" s="263" t="s">
        <v>4120</v>
      </c>
      <c r="O1637" s="263" t="s">
        <v>4120</v>
      </c>
      <c r="P1637" s="263" t="s">
        <v>4120</v>
      </c>
      <c r="Q1637" s="263" t="s">
        <v>4120</v>
      </c>
      <c r="R1637" s="263" t="s">
        <v>4120</v>
      </c>
      <c r="S1637" s="263" t="s">
        <v>4120</v>
      </c>
      <c r="T1637" s="263" t="s">
        <v>4120</v>
      </c>
      <c r="U1637" s="263" t="s">
        <v>4120</v>
      </c>
      <c r="V1637" s="263" t="s">
        <v>4120</v>
      </c>
      <c r="W1637" s="263" t="s">
        <v>4120</v>
      </c>
      <c r="X1637" s="263" t="s">
        <v>4120</v>
      </c>
      <c r="Y1637" s="263" t="s">
        <v>4120</v>
      </c>
      <c r="Z1637" s="263" t="s">
        <v>4120</v>
      </c>
      <c r="AA1637" s="263" t="s">
        <v>4120</v>
      </c>
    </row>
    <row r="1638" spans="1:27" x14ac:dyDescent="0.3">
      <c r="A1638" s="263">
        <v>513835</v>
      </c>
      <c r="B1638" s="268" t="s">
        <v>918</v>
      </c>
      <c r="C1638" s="263" t="s">
        <v>4120</v>
      </c>
      <c r="D1638" s="263" t="s">
        <v>4120</v>
      </c>
      <c r="E1638" s="263" t="s">
        <v>4120</v>
      </c>
      <c r="F1638" s="263" t="s">
        <v>4120</v>
      </c>
      <c r="G1638" s="263" t="s">
        <v>4120</v>
      </c>
      <c r="H1638" s="263" t="s">
        <v>4120</v>
      </c>
      <c r="I1638" s="263" t="s">
        <v>4120</v>
      </c>
      <c r="J1638" s="263" t="s">
        <v>4120</v>
      </c>
      <c r="K1638" s="263" t="s">
        <v>4120</v>
      </c>
      <c r="L1638" s="263" t="s">
        <v>4120</v>
      </c>
      <c r="M1638" s="263" t="s">
        <v>4120</v>
      </c>
      <c r="N1638" s="263" t="s">
        <v>4120</v>
      </c>
      <c r="O1638" s="263" t="s">
        <v>4120</v>
      </c>
      <c r="P1638" s="263" t="s">
        <v>4120</v>
      </c>
      <c r="Q1638" s="263" t="s">
        <v>4120</v>
      </c>
      <c r="R1638" s="263" t="s">
        <v>4120</v>
      </c>
      <c r="S1638" s="263" t="s">
        <v>4120</v>
      </c>
      <c r="T1638" s="263" t="s">
        <v>4120</v>
      </c>
      <c r="U1638" s="263" t="s">
        <v>4120</v>
      </c>
      <c r="V1638" s="263" t="s">
        <v>4120</v>
      </c>
      <c r="W1638" s="263" t="s">
        <v>4120</v>
      </c>
      <c r="X1638" s="263" t="s">
        <v>4120</v>
      </c>
      <c r="Y1638" s="263" t="s">
        <v>4120</v>
      </c>
      <c r="Z1638" s="263" t="s">
        <v>4120</v>
      </c>
      <c r="AA1638" s="263" t="s">
        <v>4120</v>
      </c>
    </row>
    <row r="1639" spans="1:27" x14ac:dyDescent="0.3">
      <c r="A1639" s="263">
        <v>514671</v>
      </c>
      <c r="B1639" s="268" t="s">
        <v>918</v>
      </c>
      <c r="C1639" s="263" t="s">
        <v>4120</v>
      </c>
      <c r="D1639" s="263" t="s">
        <v>4120</v>
      </c>
      <c r="E1639" s="263" t="s">
        <v>4120</v>
      </c>
      <c r="F1639" s="263" t="s">
        <v>4120</v>
      </c>
      <c r="G1639" s="263" t="s">
        <v>4120</v>
      </c>
      <c r="H1639" s="263" t="s">
        <v>4120</v>
      </c>
      <c r="I1639" s="263" t="s">
        <v>4120</v>
      </c>
      <c r="J1639" s="263" t="s">
        <v>4120</v>
      </c>
      <c r="K1639" s="263" t="s">
        <v>4120</v>
      </c>
      <c r="L1639" s="263" t="s">
        <v>4120</v>
      </c>
      <c r="M1639" s="263" t="s">
        <v>4120</v>
      </c>
      <c r="N1639" s="263" t="s">
        <v>4120</v>
      </c>
      <c r="O1639" s="263" t="s">
        <v>4120</v>
      </c>
      <c r="P1639" s="263" t="s">
        <v>4120</v>
      </c>
      <c r="Q1639" s="263" t="s">
        <v>4120</v>
      </c>
      <c r="R1639" s="263" t="s">
        <v>4120</v>
      </c>
      <c r="S1639" s="263" t="s">
        <v>4120</v>
      </c>
      <c r="T1639" s="263" t="s">
        <v>4120</v>
      </c>
      <c r="U1639" s="263" t="s">
        <v>4120</v>
      </c>
      <c r="V1639" s="263" t="s">
        <v>4120</v>
      </c>
      <c r="W1639" s="263" t="s">
        <v>4120</v>
      </c>
      <c r="X1639" s="263" t="s">
        <v>4120</v>
      </c>
      <c r="Y1639" s="263" t="s">
        <v>4120</v>
      </c>
      <c r="Z1639" s="263" t="s">
        <v>4120</v>
      </c>
      <c r="AA1639" s="263" t="s">
        <v>4120</v>
      </c>
    </row>
    <row r="1640" spans="1:27" x14ac:dyDescent="0.3">
      <c r="A1640" s="263">
        <v>516086</v>
      </c>
      <c r="B1640" s="268" t="s">
        <v>918</v>
      </c>
      <c r="C1640" s="263" t="s">
        <v>4120</v>
      </c>
      <c r="D1640" s="263" t="s">
        <v>4120</v>
      </c>
      <c r="E1640" s="263" t="s">
        <v>4120</v>
      </c>
      <c r="F1640" s="263" t="s">
        <v>4120</v>
      </c>
      <c r="G1640" s="263" t="s">
        <v>4120</v>
      </c>
      <c r="H1640" s="263" t="s">
        <v>4120</v>
      </c>
      <c r="I1640" s="263" t="s">
        <v>4120</v>
      </c>
      <c r="J1640" s="263" t="s">
        <v>4120</v>
      </c>
      <c r="K1640" s="263" t="s">
        <v>4120</v>
      </c>
      <c r="L1640" s="263" t="s">
        <v>4120</v>
      </c>
      <c r="M1640" s="263" t="s">
        <v>4120</v>
      </c>
      <c r="N1640" s="263" t="s">
        <v>4120</v>
      </c>
      <c r="O1640" s="263" t="s">
        <v>4120</v>
      </c>
      <c r="P1640" s="263" t="s">
        <v>4120</v>
      </c>
      <c r="Q1640" s="263" t="s">
        <v>4120</v>
      </c>
      <c r="R1640" s="263" t="s">
        <v>4120</v>
      </c>
      <c r="S1640" s="263" t="s">
        <v>4120</v>
      </c>
      <c r="T1640" s="263" t="s">
        <v>4120</v>
      </c>
      <c r="U1640" s="263" t="s">
        <v>4120</v>
      </c>
      <c r="V1640" s="263" t="s">
        <v>4120</v>
      </c>
      <c r="W1640" s="263" t="s">
        <v>4120</v>
      </c>
      <c r="X1640" s="263" t="s">
        <v>4120</v>
      </c>
      <c r="Y1640" s="263" t="s">
        <v>4120</v>
      </c>
      <c r="Z1640" s="263" t="s">
        <v>4120</v>
      </c>
      <c r="AA1640" s="263" t="s">
        <v>4120</v>
      </c>
    </row>
    <row r="1641" spans="1:27" x14ac:dyDescent="0.3">
      <c r="A1641" s="263">
        <v>516128</v>
      </c>
      <c r="B1641" s="268" t="s">
        <v>918</v>
      </c>
      <c r="C1641" s="263" t="s">
        <v>4120</v>
      </c>
      <c r="D1641" s="263" t="s">
        <v>4120</v>
      </c>
      <c r="E1641" s="263" t="s">
        <v>4120</v>
      </c>
      <c r="F1641" s="263" t="s">
        <v>4120</v>
      </c>
      <c r="G1641" s="263" t="s">
        <v>4120</v>
      </c>
      <c r="H1641" s="263" t="s">
        <v>4120</v>
      </c>
      <c r="I1641" s="263" t="s">
        <v>4120</v>
      </c>
      <c r="J1641" s="263" t="s">
        <v>4120</v>
      </c>
      <c r="K1641" s="263" t="s">
        <v>4120</v>
      </c>
      <c r="L1641" s="263" t="s">
        <v>4120</v>
      </c>
      <c r="M1641" s="263" t="s">
        <v>4120</v>
      </c>
      <c r="N1641" s="263" t="s">
        <v>4120</v>
      </c>
      <c r="O1641" s="263" t="s">
        <v>4120</v>
      </c>
      <c r="P1641" s="263" t="s">
        <v>4120</v>
      </c>
      <c r="Q1641" s="263" t="s">
        <v>4120</v>
      </c>
      <c r="R1641" s="263" t="s">
        <v>4120</v>
      </c>
      <c r="S1641" s="263" t="s">
        <v>4120</v>
      </c>
      <c r="T1641" s="263" t="s">
        <v>4120</v>
      </c>
      <c r="U1641" s="263" t="s">
        <v>4120</v>
      </c>
      <c r="V1641" s="263" t="s">
        <v>4120</v>
      </c>
      <c r="W1641" s="263" t="s">
        <v>4120</v>
      </c>
      <c r="X1641" s="263" t="s">
        <v>4120</v>
      </c>
      <c r="Y1641" s="263" t="s">
        <v>4120</v>
      </c>
      <c r="Z1641" s="263" t="s">
        <v>4120</v>
      </c>
      <c r="AA1641" s="263" t="s">
        <v>4120</v>
      </c>
    </row>
    <row r="1642" spans="1:27" x14ac:dyDescent="0.3">
      <c r="A1642" s="263">
        <v>516645</v>
      </c>
      <c r="B1642" s="268" t="s">
        <v>918</v>
      </c>
      <c r="C1642" s="263" t="s">
        <v>4120</v>
      </c>
      <c r="D1642" s="263" t="s">
        <v>4120</v>
      </c>
      <c r="E1642" s="263" t="s">
        <v>4120</v>
      </c>
      <c r="F1642" s="263" t="s">
        <v>4120</v>
      </c>
      <c r="G1642" s="263" t="s">
        <v>4120</v>
      </c>
      <c r="H1642" s="263" t="s">
        <v>4120</v>
      </c>
      <c r="I1642" s="263" t="s">
        <v>4120</v>
      </c>
      <c r="J1642" s="263" t="s">
        <v>4120</v>
      </c>
      <c r="K1642" s="263" t="s">
        <v>4120</v>
      </c>
      <c r="L1642" s="263" t="s">
        <v>4120</v>
      </c>
      <c r="M1642" s="263" t="s">
        <v>4120</v>
      </c>
      <c r="N1642" s="263" t="s">
        <v>4120</v>
      </c>
      <c r="O1642" s="263" t="s">
        <v>4120</v>
      </c>
      <c r="P1642" s="263" t="s">
        <v>4120</v>
      </c>
      <c r="Q1642" s="263" t="s">
        <v>4120</v>
      </c>
      <c r="R1642" s="263" t="s">
        <v>4120</v>
      </c>
      <c r="S1642" s="263" t="s">
        <v>4120</v>
      </c>
      <c r="T1642" s="263" t="s">
        <v>4120</v>
      </c>
      <c r="U1642" s="263" t="s">
        <v>4120</v>
      </c>
      <c r="V1642" s="263" t="s">
        <v>4120</v>
      </c>
      <c r="W1642" s="263" t="s">
        <v>4120</v>
      </c>
      <c r="X1642" s="263" t="s">
        <v>4120</v>
      </c>
      <c r="Y1642" s="263" t="s">
        <v>4120</v>
      </c>
      <c r="Z1642" s="263" t="s">
        <v>4120</v>
      </c>
      <c r="AA1642" s="263" t="s">
        <v>4120</v>
      </c>
    </row>
    <row r="1643" spans="1:27" x14ac:dyDescent="0.3">
      <c r="A1643" s="263">
        <v>516684</v>
      </c>
      <c r="B1643" s="268" t="s">
        <v>918</v>
      </c>
      <c r="C1643" s="263" t="s">
        <v>4120</v>
      </c>
      <c r="D1643" s="263" t="s">
        <v>4120</v>
      </c>
      <c r="E1643" s="263" t="s">
        <v>4120</v>
      </c>
      <c r="F1643" s="263" t="s">
        <v>4120</v>
      </c>
      <c r="G1643" s="263" t="s">
        <v>4120</v>
      </c>
      <c r="H1643" s="263" t="s">
        <v>4120</v>
      </c>
      <c r="I1643" s="263" t="s">
        <v>4120</v>
      </c>
      <c r="J1643" s="263" t="s">
        <v>4120</v>
      </c>
      <c r="K1643" s="263" t="s">
        <v>4120</v>
      </c>
      <c r="L1643" s="263" t="s">
        <v>4120</v>
      </c>
      <c r="M1643" s="263" t="s">
        <v>4120</v>
      </c>
      <c r="N1643" s="263" t="s">
        <v>4120</v>
      </c>
      <c r="O1643" s="263" t="s">
        <v>4120</v>
      </c>
      <c r="P1643" s="263" t="s">
        <v>4120</v>
      </c>
      <c r="Q1643" s="263" t="s">
        <v>4120</v>
      </c>
      <c r="R1643" s="263" t="s">
        <v>4120</v>
      </c>
      <c r="S1643" s="263" t="s">
        <v>4120</v>
      </c>
      <c r="T1643" s="263" t="s">
        <v>4120</v>
      </c>
      <c r="U1643" s="263" t="s">
        <v>4120</v>
      </c>
      <c r="V1643" s="263" t="s">
        <v>4120</v>
      </c>
      <c r="W1643" s="263" t="s">
        <v>4120</v>
      </c>
      <c r="X1643" s="263" t="s">
        <v>4120</v>
      </c>
      <c r="Y1643" s="263" t="s">
        <v>4120</v>
      </c>
      <c r="Z1643" s="263" t="s">
        <v>4120</v>
      </c>
      <c r="AA1643" s="263" t="s">
        <v>4120</v>
      </c>
    </row>
    <row r="1644" spans="1:27" x14ac:dyDescent="0.3">
      <c r="A1644" s="263">
        <v>516858</v>
      </c>
      <c r="B1644" s="268" t="s">
        <v>918</v>
      </c>
      <c r="C1644" s="263" t="s">
        <v>4120</v>
      </c>
      <c r="D1644" s="263" t="s">
        <v>4120</v>
      </c>
      <c r="E1644" s="263" t="s">
        <v>4120</v>
      </c>
      <c r="F1644" s="263" t="s">
        <v>4120</v>
      </c>
      <c r="G1644" s="263" t="s">
        <v>4120</v>
      </c>
      <c r="H1644" s="263" t="s">
        <v>4120</v>
      </c>
      <c r="I1644" s="263" t="s">
        <v>4120</v>
      </c>
      <c r="J1644" s="263" t="s">
        <v>4120</v>
      </c>
      <c r="K1644" s="263" t="s">
        <v>4120</v>
      </c>
      <c r="L1644" s="263" t="s">
        <v>4120</v>
      </c>
      <c r="M1644" s="263" t="s">
        <v>4120</v>
      </c>
      <c r="N1644" s="263" t="s">
        <v>4120</v>
      </c>
      <c r="O1644" s="263" t="s">
        <v>4120</v>
      </c>
      <c r="P1644" s="263" t="s">
        <v>4120</v>
      </c>
      <c r="Q1644" s="263" t="s">
        <v>4120</v>
      </c>
      <c r="R1644" s="263" t="s">
        <v>4120</v>
      </c>
      <c r="S1644" s="263" t="s">
        <v>4120</v>
      </c>
      <c r="T1644" s="263" t="s">
        <v>4120</v>
      </c>
      <c r="U1644" s="263" t="s">
        <v>4120</v>
      </c>
      <c r="V1644" s="263" t="s">
        <v>4120</v>
      </c>
      <c r="W1644" s="263" t="s">
        <v>4120</v>
      </c>
      <c r="X1644" s="263" t="s">
        <v>4120</v>
      </c>
      <c r="Y1644" s="263" t="s">
        <v>4120</v>
      </c>
      <c r="Z1644" s="263" t="s">
        <v>4120</v>
      </c>
      <c r="AA1644" s="263" t="s">
        <v>4120</v>
      </c>
    </row>
    <row r="1645" spans="1:27" x14ac:dyDescent="0.3">
      <c r="A1645" s="263">
        <v>516878</v>
      </c>
      <c r="B1645" s="268" t="s">
        <v>918</v>
      </c>
      <c r="C1645" s="263" t="s">
        <v>4120</v>
      </c>
      <c r="D1645" s="263" t="s">
        <v>4120</v>
      </c>
      <c r="E1645" s="263" t="s">
        <v>4120</v>
      </c>
      <c r="F1645" s="263" t="s">
        <v>4120</v>
      </c>
      <c r="G1645" s="263" t="s">
        <v>4120</v>
      </c>
      <c r="H1645" s="263" t="s">
        <v>4120</v>
      </c>
      <c r="I1645" s="263" t="s">
        <v>4120</v>
      </c>
      <c r="J1645" s="263" t="s">
        <v>4120</v>
      </c>
      <c r="K1645" s="263" t="s">
        <v>4120</v>
      </c>
      <c r="L1645" s="263" t="s">
        <v>4120</v>
      </c>
      <c r="M1645" s="263" t="s">
        <v>4120</v>
      </c>
      <c r="N1645" s="263" t="s">
        <v>4120</v>
      </c>
      <c r="O1645" s="263" t="s">
        <v>4120</v>
      </c>
      <c r="P1645" s="263" t="s">
        <v>4120</v>
      </c>
      <c r="Q1645" s="263" t="s">
        <v>4120</v>
      </c>
      <c r="R1645" s="263" t="s">
        <v>4120</v>
      </c>
      <c r="S1645" s="263" t="s">
        <v>4120</v>
      </c>
      <c r="T1645" s="263" t="s">
        <v>4120</v>
      </c>
      <c r="U1645" s="263" t="s">
        <v>4120</v>
      </c>
      <c r="V1645" s="263" t="s">
        <v>4120</v>
      </c>
      <c r="W1645" s="263" t="s">
        <v>4120</v>
      </c>
      <c r="X1645" s="263" t="s">
        <v>4120</v>
      </c>
      <c r="Y1645" s="263" t="s">
        <v>4120</v>
      </c>
      <c r="Z1645" s="263" t="s">
        <v>4120</v>
      </c>
      <c r="AA1645" s="263" t="s">
        <v>4120</v>
      </c>
    </row>
    <row r="1646" spans="1:27" x14ac:dyDescent="0.3">
      <c r="A1646" s="263">
        <v>517367</v>
      </c>
      <c r="B1646" s="268" t="s">
        <v>918</v>
      </c>
      <c r="C1646" s="263" t="s">
        <v>4120</v>
      </c>
      <c r="D1646" s="263" t="s">
        <v>4120</v>
      </c>
      <c r="E1646" s="263" t="s">
        <v>4120</v>
      </c>
      <c r="F1646" s="263" t="s">
        <v>4120</v>
      </c>
      <c r="G1646" s="263" t="s">
        <v>4120</v>
      </c>
      <c r="H1646" s="263" t="s">
        <v>4120</v>
      </c>
      <c r="I1646" s="263" t="s">
        <v>4120</v>
      </c>
      <c r="J1646" s="263" t="s">
        <v>4120</v>
      </c>
      <c r="K1646" s="263" t="s">
        <v>4120</v>
      </c>
      <c r="L1646" s="263" t="s">
        <v>4120</v>
      </c>
      <c r="M1646" s="263" t="s">
        <v>4120</v>
      </c>
      <c r="N1646" s="263" t="s">
        <v>4120</v>
      </c>
      <c r="O1646" s="263" t="s">
        <v>4120</v>
      </c>
      <c r="P1646" s="263" t="s">
        <v>4120</v>
      </c>
      <c r="Q1646" s="263" t="s">
        <v>4120</v>
      </c>
      <c r="R1646" s="263" t="s">
        <v>4120</v>
      </c>
      <c r="S1646" s="263" t="s">
        <v>4120</v>
      </c>
      <c r="T1646" s="263" t="s">
        <v>4120</v>
      </c>
      <c r="U1646" s="263" t="s">
        <v>4120</v>
      </c>
      <c r="V1646" s="263" t="s">
        <v>4120</v>
      </c>
      <c r="W1646" s="263" t="s">
        <v>4120</v>
      </c>
      <c r="X1646" s="263" t="s">
        <v>4120</v>
      </c>
      <c r="Y1646" s="263" t="s">
        <v>4120</v>
      </c>
      <c r="Z1646" s="263" t="s">
        <v>4120</v>
      </c>
      <c r="AA1646" s="263" t="s">
        <v>4120</v>
      </c>
    </row>
    <row r="1647" spans="1:27" x14ac:dyDescent="0.3">
      <c r="A1647" s="263">
        <v>517905</v>
      </c>
      <c r="B1647" s="268" t="s">
        <v>918</v>
      </c>
      <c r="C1647" s="263" t="s">
        <v>4120</v>
      </c>
      <c r="D1647" s="263" t="s">
        <v>4120</v>
      </c>
      <c r="E1647" s="263" t="s">
        <v>4120</v>
      </c>
      <c r="F1647" s="263" t="s">
        <v>4120</v>
      </c>
      <c r="G1647" s="263" t="s">
        <v>4120</v>
      </c>
      <c r="H1647" s="263" t="s">
        <v>4120</v>
      </c>
      <c r="I1647" s="263" t="s">
        <v>4120</v>
      </c>
      <c r="J1647" s="263" t="s">
        <v>4120</v>
      </c>
      <c r="K1647" s="263" t="s">
        <v>4120</v>
      </c>
      <c r="L1647" s="263" t="s">
        <v>4120</v>
      </c>
      <c r="M1647" s="263" t="s">
        <v>4120</v>
      </c>
      <c r="N1647" s="263" t="s">
        <v>4120</v>
      </c>
      <c r="O1647" s="263" t="s">
        <v>4120</v>
      </c>
      <c r="P1647" s="263" t="s">
        <v>4120</v>
      </c>
      <c r="Q1647" s="263" t="s">
        <v>4120</v>
      </c>
      <c r="R1647" s="263" t="s">
        <v>4120</v>
      </c>
      <c r="S1647" s="263" t="s">
        <v>4120</v>
      </c>
      <c r="T1647" s="263" t="s">
        <v>4120</v>
      </c>
      <c r="U1647" s="263" t="s">
        <v>4120</v>
      </c>
      <c r="V1647" s="263" t="s">
        <v>4120</v>
      </c>
      <c r="W1647" s="263" t="s">
        <v>4120</v>
      </c>
      <c r="X1647" s="263" t="s">
        <v>4120</v>
      </c>
      <c r="Y1647" s="263" t="s">
        <v>4120</v>
      </c>
      <c r="Z1647" s="263" t="s">
        <v>4120</v>
      </c>
      <c r="AA1647" s="263" t="s">
        <v>4120</v>
      </c>
    </row>
    <row r="1648" spans="1:27" x14ac:dyDescent="0.3">
      <c r="A1648" s="263">
        <v>518102</v>
      </c>
      <c r="B1648" s="268" t="s">
        <v>918</v>
      </c>
      <c r="C1648" s="263" t="s">
        <v>4120</v>
      </c>
      <c r="D1648" s="263" t="s">
        <v>4120</v>
      </c>
      <c r="E1648" s="263" t="s">
        <v>4120</v>
      </c>
      <c r="F1648" s="263" t="s">
        <v>4120</v>
      </c>
      <c r="G1648" s="263" t="s">
        <v>4120</v>
      </c>
      <c r="H1648" s="263" t="s">
        <v>4120</v>
      </c>
      <c r="I1648" s="263" t="s">
        <v>4120</v>
      </c>
      <c r="J1648" s="263" t="s">
        <v>4120</v>
      </c>
      <c r="K1648" s="263" t="s">
        <v>4120</v>
      </c>
      <c r="L1648" s="263" t="s">
        <v>4120</v>
      </c>
      <c r="M1648" s="263" t="s">
        <v>4120</v>
      </c>
      <c r="N1648" s="263" t="s">
        <v>4120</v>
      </c>
      <c r="O1648" s="263" t="s">
        <v>4120</v>
      </c>
      <c r="P1648" s="263" t="s">
        <v>4120</v>
      </c>
      <c r="Q1648" s="263" t="s">
        <v>4120</v>
      </c>
      <c r="R1648" s="263" t="s">
        <v>4120</v>
      </c>
      <c r="S1648" s="263" t="s">
        <v>4120</v>
      </c>
      <c r="T1648" s="263" t="s">
        <v>4120</v>
      </c>
      <c r="U1648" s="263" t="s">
        <v>4120</v>
      </c>
      <c r="V1648" s="263" t="s">
        <v>4120</v>
      </c>
      <c r="W1648" s="263" t="s">
        <v>4120</v>
      </c>
      <c r="X1648" s="263" t="s">
        <v>4120</v>
      </c>
      <c r="Y1648" s="263" t="s">
        <v>4120</v>
      </c>
      <c r="Z1648" s="263" t="s">
        <v>4120</v>
      </c>
      <c r="AA1648" s="263" t="s">
        <v>4120</v>
      </c>
    </row>
    <row r="1649" spans="1:27" x14ac:dyDescent="0.3">
      <c r="A1649" s="263">
        <v>518458</v>
      </c>
      <c r="B1649" s="268" t="s">
        <v>918</v>
      </c>
      <c r="C1649" s="263" t="s">
        <v>4120</v>
      </c>
      <c r="D1649" s="263" t="s">
        <v>4120</v>
      </c>
      <c r="E1649" s="263" t="s">
        <v>4120</v>
      </c>
      <c r="F1649" s="263" t="s">
        <v>4120</v>
      </c>
      <c r="G1649" s="263" t="s">
        <v>4120</v>
      </c>
      <c r="H1649" s="263" t="s">
        <v>4120</v>
      </c>
      <c r="I1649" s="263" t="s">
        <v>4120</v>
      </c>
      <c r="J1649" s="263" t="s">
        <v>4120</v>
      </c>
      <c r="K1649" s="263" t="s">
        <v>4120</v>
      </c>
      <c r="L1649" s="263" t="s">
        <v>4120</v>
      </c>
      <c r="M1649" s="263" t="s">
        <v>4120</v>
      </c>
      <c r="N1649" s="263" t="s">
        <v>4120</v>
      </c>
      <c r="O1649" s="263" t="s">
        <v>4120</v>
      </c>
      <c r="P1649" s="263" t="s">
        <v>4120</v>
      </c>
      <c r="Q1649" s="263" t="s">
        <v>4120</v>
      </c>
      <c r="R1649" s="263" t="s">
        <v>4120</v>
      </c>
      <c r="S1649" s="263" t="s">
        <v>4120</v>
      </c>
      <c r="T1649" s="263" t="s">
        <v>4120</v>
      </c>
      <c r="U1649" s="263" t="s">
        <v>4120</v>
      </c>
      <c r="V1649" s="263" t="s">
        <v>4120</v>
      </c>
      <c r="W1649" s="263" t="s">
        <v>4120</v>
      </c>
      <c r="X1649" s="263" t="s">
        <v>4120</v>
      </c>
      <c r="Y1649" s="263" t="s">
        <v>4120</v>
      </c>
      <c r="Z1649" s="263" t="s">
        <v>4120</v>
      </c>
      <c r="AA1649" s="263" t="s">
        <v>4120</v>
      </c>
    </row>
    <row r="1650" spans="1:27" x14ac:dyDescent="0.3">
      <c r="A1650" s="263">
        <v>518467</v>
      </c>
      <c r="B1650" s="268" t="s">
        <v>918</v>
      </c>
      <c r="C1650" s="263" t="s">
        <v>4120</v>
      </c>
      <c r="D1650" s="263" t="s">
        <v>4120</v>
      </c>
      <c r="E1650" s="263" t="s">
        <v>4120</v>
      </c>
      <c r="F1650" s="263" t="s">
        <v>4120</v>
      </c>
      <c r="G1650" s="263" t="s">
        <v>4120</v>
      </c>
      <c r="H1650" s="263" t="s">
        <v>4120</v>
      </c>
      <c r="I1650" s="263" t="s">
        <v>4120</v>
      </c>
      <c r="J1650" s="263" t="s">
        <v>4120</v>
      </c>
      <c r="K1650" s="263" t="s">
        <v>4120</v>
      </c>
      <c r="L1650" s="263" t="s">
        <v>4120</v>
      </c>
      <c r="M1650" s="263" t="s">
        <v>4120</v>
      </c>
      <c r="N1650" s="263" t="s">
        <v>4120</v>
      </c>
      <c r="O1650" s="263" t="s">
        <v>4120</v>
      </c>
      <c r="P1650" s="263" t="s">
        <v>4120</v>
      </c>
      <c r="Q1650" s="263" t="s">
        <v>4120</v>
      </c>
      <c r="R1650" s="263" t="s">
        <v>4120</v>
      </c>
      <c r="S1650" s="263" t="s">
        <v>4120</v>
      </c>
      <c r="T1650" s="263" t="s">
        <v>4120</v>
      </c>
      <c r="U1650" s="263" t="s">
        <v>4120</v>
      </c>
      <c r="V1650" s="263" t="s">
        <v>4120</v>
      </c>
      <c r="W1650" s="263" t="s">
        <v>4120</v>
      </c>
      <c r="X1650" s="263" t="s">
        <v>4120</v>
      </c>
      <c r="Y1650" s="263" t="s">
        <v>4120</v>
      </c>
      <c r="Z1650" s="263" t="s">
        <v>4120</v>
      </c>
      <c r="AA1650" s="263" t="s">
        <v>4120</v>
      </c>
    </row>
    <row r="1651" spans="1:27" x14ac:dyDescent="0.3">
      <c r="A1651" s="263">
        <v>518631</v>
      </c>
      <c r="B1651" s="268" t="s">
        <v>918</v>
      </c>
      <c r="C1651" s="263" t="s">
        <v>4120</v>
      </c>
      <c r="D1651" s="263" t="s">
        <v>4120</v>
      </c>
      <c r="E1651" s="263" t="s">
        <v>4120</v>
      </c>
      <c r="F1651" s="263" t="s">
        <v>4120</v>
      </c>
      <c r="G1651" s="263" t="s">
        <v>4120</v>
      </c>
      <c r="H1651" s="263" t="s">
        <v>4120</v>
      </c>
      <c r="I1651" s="263" t="s">
        <v>4120</v>
      </c>
      <c r="J1651" s="263" t="s">
        <v>4120</v>
      </c>
      <c r="K1651" s="263" t="s">
        <v>4120</v>
      </c>
      <c r="L1651" s="263" t="s">
        <v>4120</v>
      </c>
      <c r="M1651" s="263" t="s">
        <v>4120</v>
      </c>
      <c r="N1651" s="263" t="s">
        <v>4120</v>
      </c>
      <c r="O1651" s="263" t="s">
        <v>4120</v>
      </c>
      <c r="P1651" s="263" t="s">
        <v>4120</v>
      </c>
      <c r="Q1651" s="263" t="s">
        <v>4120</v>
      </c>
      <c r="R1651" s="263" t="s">
        <v>4120</v>
      </c>
      <c r="S1651" s="263" t="s">
        <v>4120</v>
      </c>
      <c r="T1651" s="263" t="s">
        <v>4120</v>
      </c>
      <c r="U1651" s="263" t="s">
        <v>4120</v>
      </c>
      <c r="V1651" s="263" t="s">
        <v>4120</v>
      </c>
      <c r="W1651" s="263" t="s">
        <v>4120</v>
      </c>
      <c r="X1651" s="263" t="s">
        <v>4120</v>
      </c>
      <c r="Y1651" s="263" t="s">
        <v>4120</v>
      </c>
      <c r="Z1651" s="263" t="s">
        <v>4120</v>
      </c>
      <c r="AA1651" s="263" t="s">
        <v>4120</v>
      </c>
    </row>
    <row r="1652" spans="1:27" x14ac:dyDescent="0.3">
      <c r="A1652" s="263">
        <v>518682</v>
      </c>
      <c r="B1652" s="268" t="s">
        <v>918</v>
      </c>
      <c r="C1652" s="263" t="s">
        <v>4120</v>
      </c>
      <c r="D1652" s="263" t="s">
        <v>4120</v>
      </c>
      <c r="E1652" s="263" t="s">
        <v>4120</v>
      </c>
      <c r="F1652" s="263" t="s">
        <v>4120</v>
      </c>
      <c r="G1652" s="263" t="s">
        <v>4120</v>
      </c>
      <c r="H1652" s="263" t="s">
        <v>4120</v>
      </c>
      <c r="I1652" s="263" t="s">
        <v>4120</v>
      </c>
      <c r="J1652" s="263" t="s">
        <v>4120</v>
      </c>
      <c r="K1652" s="263" t="s">
        <v>4120</v>
      </c>
      <c r="L1652" s="263" t="s">
        <v>4120</v>
      </c>
      <c r="M1652" s="263" t="s">
        <v>4120</v>
      </c>
      <c r="N1652" s="263" t="s">
        <v>4120</v>
      </c>
      <c r="O1652" s="263" t="s">
        <v>4120</v>
      </c>
      <c r="P1652" s="263" t="s">
        <v>4120</v>
      </c>
      <c r="Q1652" s="263" t="s">
        <v>4120</v>
      </c>
      <c r="R1652" s="263" t="s">
        <v>4120</v>
      </c>
      <c r="S1652" s="263" t="s">
        <v>4120</v>
      </c>
      <c r="T1652" s="263" t="s">
        <v>4120</v>
      </c>
      <c r="U1652" s="263" t="s">
        <v>4120</v>
      </c>
      <c r="V1652" s="263" t="s">
        <v>4120</v>
      </c>
      <c r="W1652" s="263" t="s">
        <v>4120</v>
      </c>
      <c r="X1652" s="263" t="s">
        <v>4120</v>
      </c>
      <c r="Y1652" s="263" t="s">
        <v>4120</v>
      </c>
      <c r="Z1652" s="263" t="s">
        <v>4120</v>
      </c>
      <c r="AA1652" s="263" t="s">
        <v>4120</v>
      </c>
    </row>
    <row r="1653" spans="1:27" x14ac:dyDescent="0.3">
      <c r="A1653" s="263">
        <v>518704</v>
      </c>
      <c r="B1653" s="268" t="s">
        <v>918</v>
      </c>
      <c r="C1653" s="263" t="s">
        <v>4120</v>
      </c>
      <c r="D1653" s="263" t="s">
        <v>4120</v>
      </c>
      <c r="E1653" s="263" t="s">
        <v>4120</v>
      </c>
      <c r="F1653" s="263" t="s">
        <v>4120</v>
      </c>
      <c r="G1653" s="263" t="s">
        <v>4120</v>
      </c>
      <c r="H1653" s="263" t="s">
        <v>4120</v>
      </c>
      <c r="I1653" s="263" t="s">
        <v>4120</v>
      </c>
      <c r="J1653" s="263" t="s">
        <v>4120</v>
      </c>
      <c r="K1653" s="263" t="s">
        <v>4120</v>
      </c>
      <c r="L1653" s="263" t="s">
        <v>4120</v>
      </c>
      <c r="M1653" s="263" t="s">
        <v>4120</v>
      </c>
      <c r="N1653" s="263" t="s">
        <v>4120</v>
      </c>
      <c r="O1653" s="263" t="s">
        <v>4120</v>
      </c>
      <c r="P1653" s="263" t="s">
        <v>4120</v>
      </c>
      <c r="Q1653" s="263" t="s">
        <v>4120</v>
      </c>
      <c r="R1653" s="263" t="s">
        <v>4120</v>
      </c>
      <c r="S1653" s="263" t="s">
        <v>4120</v>
      </c>
      <c r="T1653" s="263" t="s">
        <v>4120</v>
      </c>
      <c r="U1653" s="263" t="s">
        <v>4120</v>
      </c>
      <c r="V1653" s="263" t="s">
        <v>4120</v>
      </c>
      <c r="W1653" s="263" t="s">
        <v>4120</v>
      </c>
      <c r="X1653" s="263" t="s">
        <v>4120</v>
      </c>
      <c r="Y1653" s="263" t="s">
        <v>4120</v>
      </c>
      <c r="Z1653" s="263" t="s">
        <v>4120</v>
      </c>
      <c r="AA1653" s="263" t="s">
        <v>4120</v>
      </c>
    </row>
    <row r="1654" spans="1:27" x14ac:dyDescent="0.3">
      <c r="A1654" s="263">
        <v>519141</v>
      </c>
      <c r="B1654" s="268" t="s">
        <v>918</v>
      </c>
      <c r="C1654" s="263" t="s">
        <v>4120</v>
      </c>
      <c r="D1654" s="263" t="s">
        <v>4120</v>
      </c>
      <c r="E1654" s="263" t="s">
        <v>4120</v>
      </c>
      <c r="F1654" s="263" t="s">
        <v>4120</v>
      </c>
      <c r="G1654" s="263" t="s">
        <v>4120</v>
      </c>
      <c r="H1654" s="263" t="s">
        <v>4120</v>
      </c>
      <c r="I1654" s="263" t="s">
        <v>4120</v>
      </c>
      <c r="J1654" s="263" t="s">
        <v>4120</v>
      </c>
      <c r="K1654" s="263" t="s">
        <v>4120</v>
      </c>
      <c r="L1654" s="263" t="s">
        <v>4120</v>
      </c>
      <c r="M1654" s="263" t="s">
        <v>4120</v>
      </c>
      <c r="N1654" s="263" t="s">
        <v>4120</v>
      </c>
      <c r="O1654" s="263" t="s">
        <v>4120</v>
      </c>
      <c r="P1654" s="263" t="s">
        <v>4120</v>
      </c>
      <c r="Q1654" s="263" t="s">
        <v>4120</v>
      </c>
      <c r="R1654" s="263" t="s">
        <v>4120</v>
      </c>
      <c r="S1654" s="263" t="s">
        <v>4120</v>
      </c>
      <c r="T1654" s="263" t="s">
        <v>4120</v>
      </c>
      <c r="U1654" s="263" t="s">
        <v>4120</v>
      </c>
      <c r="V1654" s="263" t="s">
        <v>4120</v>
      </c>
      <c r="W1654" s="263" t="s">
        <v>4120</v>
      </c>
      <c r="X1654" s="263" t="s">
        <v>4120</v>
      </c>
      <c r="Y1654" s="263" t="s">
        <v>4120</v>
      </c>
      <c r="Z1654" s="263" t="s">
        <v>4120</v>
      </c>
      <c r="AA1654" s="263" t="s">
        <v>4120</v>
      </c>
    </row>
    <row r="1655" spans="1:27" x14ac:dyDescent="0.3">
      <c r="A1655" s="263">
        <v>519445</v>
      </c>
      <c r="B1655" s="268" t="s">
        <v>918</v>
      </c>
      <c r="C1655" s="263" t="s">
        <v>4120</v>
      </c>
      <c r="D1655" s="263" t="s">
        <v>4120</v>
      </c>
      <c r="E1655" s="263" t="s">
        <v>4120</v>
      </c>
      <c r="F1655" s="263" t="s">
        <v>4120</v>
      </c>
      <c r="G1655" s="263" t="s">
        <v>4120</v>
      </c>
      <c r="H1655" s="263" t="s">
        <v>4120</v>
      </c>
      <c r="I1655" s="263" t="s">
        <v>4120</v>
      </c>
      <c r="J1655" s="263" t="s">
        <v>4120</v>
      </c>
      <c r="K1655" s="263" t="s">
        <v>4120</v>
      </c>
      <c r="L1655" s="263" t="s">
        <v>4120</v>
      </c>
      <c r="M1655" s="263" t="s">
        <v>4120</v>
      </c>
      <c r="N1655" s="263" t="s">
        <v>4120</v>
      </c>
      <c r="O1655" s="263" t="s">
        <v>4120</v>
      </c>
      <c r="P1655" s="263" t="s">
        <v>4120</v>
      </c>
      <c r="Q1655" s="263" t="s">
        <v>4120</v>
      </c>
      <c r="R1655" s="263" t="s">
        <v>4120</v>
      </c>
      <c r="S1655" s="263" t="s">
        <v>4120</v>
      </c>
      <c r="T1655" s="263" t="s">
        <v>4120</v>
      </c>
      <c r="U1655" s="263" t="s">
        <v>4120</v>
      </c>
      <c r="V1655" s="263" t="s">
        <v>4120</v>
      </c>
      <c r="W1655" s="263" t="s">
        <v>4120</v>
      </c>
      <c r="X1655" s="263" t="s">
        <v>4120</v>
      </c>
      <c r="Y1655" s="263" t="s">
        <v>4120</v>
      </c>
      <c r="Z1655" s="263" t="s">
        <v>4120</v>
      </c>
      <c r="AA1655" s="263" t="s">
        <v>4120</v>
      </c>
    </row>
    <row r="1656" spans="1:27" x14ac:dyDescent="0.3">
      <c r="A1656" s="263">
        <v>519605</v>
      </c>
      <c r="B1656" s="268" t="s">
        <v>918</v>
      </c>
      <c r="C1656" s="263" t="s">
        <v>4120</v>
      </c>
      <c r="D1656" s="263" t="s">
        <v>4120</v>
      </c>
      <c r="E1656" s="263" t="s">
        <v>4120</v>
      </c>
      <c r="F1656" s="263" t="s">
        <v>4120</v>
      </c>
      <c r="G1656" s="263" t="s">
        <v>4120</v>
      </c>
      <c r="H1656" s="263" t="s">
        <v>4120</v>
      </c>
      <c r="I1656" s="263" t="s">
        <v>4120</v>
      </c>
      <c r="J1656" s="263" t="s">
        <v>4120</v>
      </c>
      <c r="K1656" s="263" t="s">
        <v>4120</v>
      </c>
      <c r="L1656" s="263" t="s">
        <v>4120</v>
      </c>
      <c r="M1656" s="263" t="s">
        <v>4120</v>
      </c>
      <c r="N1656" s="263" t="s">
        <v>4120</v>
      </c>
      <c r="O1656" s="263" t="s">
        <v>4120</v>
      </c>
      <c r="P1656" s="263" t="s">
        <v>4120</v>
      </c>
      <c r="Q1656" s="263" t="s">
        <v>4120</v>
      </c>
      <c r="R1656" s="263" t="s">
        <v>4120</v>
      </c>
      <c r="S1656" s="263" t="s">
        <v>4120</v>
      </c>
      <c r="T1656" s="263" t="s">
        <v>4120</v>
      </c>
      <c r="U1656" s="263" t="s">
        <v>4120</v>
      </c>
      <c r="V1656" s="263" t="s">
        <v>4120</v>
      </c>
      <c r="W1656" s="263" t="s">
        <v>4120</v>
      </c>
      <c r="X1656" s="263" t="s">
        <v>4120</v>
      </c>
      <c r="Y1656" s="263" t="s">
        <v>4120</v>
      </c>
      <c r="Z1656" s="263" t="s">
        <v>4120</v>
      </c>
      <c r="AA1656" s="263" t="s">
        <v>4120</v>
      </c>
    </row>
    <row r="1657" spans="1:27" x14ac:dyDescent="0.3">
      <c r="A1657" s="263">
        <v>519779</v>
      </c>
      <c r="B1657" s="268" t="s">
        <v>918</v>
      </c>
      <c r="C1657" s="263" t="s">
        <v>4120</v>
      </c>
      <c r="D1657" s="263" t="s">
        <v>4120</v>
      </c>
      <c r="E1657" s="263" t="s">
        <v>4120</v>
      </c>
      <c r="F1657" s="263" t="s">
        <v>4120</v>
      </c>
      <c r="G1657" s="263" t="s">
        <v>4120</v>
      </c>
      <c r="H1657" s="263" t="s">
        <v>4120</v>
      </c>
      <c r="I1657" s="263" t="s">
        <v>4120</v>
      </c>
      <c r="J1657" s="263" t="s">
        <v>4120</v>
      </c>
      <c r="K1657" s="263" t="s">
        <v>4120</v>
      </c>
      <c r="L1657" s="263" t="s">
        <v>4120</v>
      </c>
      <c r="M1657" s="263" t="s">
        <v>4120</v>
      </c>
      <c r="N1657" s="263" t="s">
        <v>4120</v>
      </c>
      <c r="O1657" s="263" t="s">
        <v>4120</v>
      </c>
      <c r="P1657" s="263" t="s">
        <v>4120</v>
      </c>
      <c r="Q1657" s="263" t="s">
        <v>4120</v>
      </c>
      <c r="R1657" s="263" t="s">
        <v>4120</v>
      </c>
      <c r="S1657" s="263" t="s">
        <v>4120</v>
      </c>
      <c r="T1657" s="263" t="s">
        <v>4120</v>
      </c>
      <c r="U1657" s="263" t="s">
        <v>4120</v>
      </c>
      <c r="V1657" s="263" t="s">
        <v>4120</v>
      </c>
      <c r="W1657" s="263" t="s">
        <v>4120</v>
      </c>
      <c r="X1657" s="263" t="s">
        <v>4120</v>
      </c>
      <c r="Y1657" s="263" t="s">
        <v>4120</v>
      </c>
      <c r="Z1657" s="263" t="s">
        <v>4120</v>
      </c>
      <c r="AA1657" s="263" t="s">
        <v>4120</v>
      </c>
    </row>
    <row r="1658" spans="1:27" x14ac:dyDescent="0.3">
      <c r="A1658" s="263">
        <v>519812</v>
      </c>
      <c r="B1658" s="268" t="s">
        <v>918</v>
      </c>
      <c r="C1658" s="263" t="s">
        <v>4120</v>
      </c>
      <c r="D1658" s="263" t="s">
        <v>4120</v>
      </c>
      <c r="E1658" s="263" t="s">
        <v>4120</v>
      </c>
      <c r="F1658" s="263" t="s">
        <v>4120</v>
      </c>
      <c r="G1658" s="263" t="s">
        <v>4120</v>
      </c>
      <c r="H1658" s="263" t="s">
        <v>4120</v>
      </c>
      <c r="I1658" s="263" t="s">
        <v>4120</v>
      </c>
      <c r="J1658" s="263" t="s">
        <v>4120</v>
      </c>
      <c r="K1658" s="263" t="s">
        <v>4120</v>
      </c>
      <c r="L1658" s="263" t="s">
        <v>4120</v>
      </c>
      <c r="M1658" s="263" t="s">
        <v>4120</v>
      </c>
      <c r="N1658" s="263" t="s">
        <v>4120</v>
      </c>
      <c r="O1658" s="263" t="s">
        <v>4120</v>
      </c>
      <c r="P1658" s="263" t="s">
        <v>4120</v>
      </c>
      <c r="Q1658" s="263" t="s">
        <v>4120</v>
      </c>
      <c r="R1658" s="263" t="s">
        <v>4120</v>
      </c>
      <c r="S1658" s="263" t="s">
        <v>4120</v>
      </c>
      <c r="T1658" s="263" t="s">
        <v>4120</v>
      </c>
      <c r="U1658" s="263" t="s">
        <v>4120</v>
      </c>
      <c r="V1658" s="263" t="s">
        <v>4120</v>
      </c>
      <c r="W1658" s="263" t="s">
        <v>4120</v>
      </c>
      <c r="X1658" s="263" t="s">
        <v>4120</v>
      </c>
      <c r="Y1658" s="263" t="s">
        <v>4120</v>
      </c>
      <c r="Z1658" s="263" t="s">
        <v>4120</v>
      </c>
      <c r="AA1658" s="263" t="s">
        <v>4120</v>
      </c>
    </row>
    <row r="1659" spans="1:27" x14ac:dyDescent="0.3">
      <c r="A1659" s="263">
        <v>520197</v>
      </c>
      <c r="B1659" s="268" t="s">
        <v>918</v>
      </c>
      <c r="C1659" s="263" t="s">
        <v>4120</v>
      </c>
      <c r="D1659" s="263" t="s">
        <v>4120</v>
      </c>
      <c r="E1659" s="263" t="s">
        <v>4120</v>
      </c>
      <c r="F1659" s="263" t="s">
        <v>4120</v>
      </c>
      <c r="G1659" s="263" t="s">
        <v>4120</v>
      </c>
      <c r="H1659" s="263" t="s">
        <v>4120</v>
      </c>
      <c r="I1659" s="263" t="s">
        <v>4120</v>
      </c>
      <c r="J1659" s="263" t="s">
        <v>4120</v>
      </c>
      <c r="K1659" s="263" t="s">
        <v>4120</v>
      </c>
      <c r="L1659" s="263" t="s">
        <v>4120</v>
      </c>
      <c r="M1659" s="263" t="s">
        <v>4120</v>
      </c>
      <c r="N1659" s="263" t="s">
        <v>4120</v>
      </c>
      <c r="O1659" s="263" t="s">
        <v>4120</v>
      </c>
      <c r="P1659" s="263" t="s">
        <v>4120</v>
      </c>
      <c r="Q1659" s="263" t="s">
        <v>4120</v>
      </c>
      <c r="R1659" s="263" t="s">
        <v>4120</v>
      </c>
      <c r="S1659" s="263" t="s">
        <v>4120</v>
      </c>
      <c r="T1659" s="263" t="s">
        <v>4120</v>
      </c>
      <c r="U1659" s="263" t="s">
        <v>4120</v>
      </c>
      <c r="V1659" s="263" t="s">
        <v>4120</v>
      </c>
      <c r="W1659" s="263" t="s">
        <v>4120</v>
      </c>
      <c r="X1659" s="263" t="s">
        <v>4120</v>
      </c>
      <c r="Y1659" s="263" t="s">
        <v>4120</v>
      </c>
      <c r="Z1659" s="263" t="s">
        <v>4120</v>
      </c>
      <c r="AA1659" s="263" t="s">
        <v>4120</v>
      </c>
    </row>
    <row r="1660" spans="1:27" x14ac:dyDescent="0.3">
      <c r="A1660" s="263">
        <v>520217</v>
      </c>
      <c r="B1660" s="268" t="s">
        <v>918</v>
      </c>
      <c r="C1660" s="263" t="s">
        <v>4120</v>
      </c>
      <c r="D1660" s="263" t="s">
        <v>4120</v>
      </c>
      <c r="E1660" s="263" t="s">
        <v>4120</v>
      </c>
      <c r="F1660" s="263" t="s">
        <v>4120</v>
      </c>
      <c r="G1660" s="263" t="s">
        <v>4120</v>
      </c>
      <c r="H1660" s="263" t="s">
        <v>4120</v>
      </c>
      <c r="I1660" s="263" t="s">
        <v>4120</v>
      </c>
      <c r="J1660" s="263" t="s">
        <v>4120</v>
      </c>
      <c r="K1660" s="263" t="s">
        <v>4120</v>
      </c>
      <c r="L1660" s="263" t="s">
        <v>4120</v>
      </c>
      <c r="M1660" s="263" t="s">
        <v>4120</v>
      </c>
      <c r="N1660" s="263" t="s">
        <v>4120</v>
      </c>
      <c r="O1660" s="263" t="s">
        <v>4120</v>
      </c>
      <c r="P1660" s="263" t="s">
        <v>4120</v>
      </c>
      <c r="Q1660" s="263" t="s">
        <v>4120</v>
      </c>
      <c r="R1660" s="263" t="s">
        <v>4120</v>
      </c>
      <c r="S1660" s="263" t="s">
        <v>4120</v>
      </c>
      <c r="T1660" s="263" t="s">
        <v>4120</v>
      </c>
      <c r="U1660" s="263" t="s">
        <v>4120</v>
      </c>
      <c r="V1660" s="263" t="s">
        <v>4120</v>
      </c>
      <c r="W1660" s="263" t="s">
        <v>4120</v>
      </c>
      <c r="X1660" s="263" t="s">
        <v>4120</v>
      </c>
      <c r="Y1660" s="263" t="s">
        <v>4120</v>
      </c>
      <c r="Z1660" s="263" t="s">
        <v>4120</v>
      </c>
      <c r="AA1660" s="263" t="s">
        <v>4120</v>
      </c>
    </row>
    <row r="1661" spans="1:27" x14ac:dyDescent="0.3">
      <c r="A1661" s="263">
        <v>520437</v>
      </c>
      <c r="B1661" s="268" t="s">
        <v>918</v>
      </c>
      <c r="C1661" s="263" t="s">
        <v>4120</v>
      </c>
      <c r="D1661" s="263" t="s">
        <v>4120</v>
      </c>
      <c r="E1661" s="263" t="s">
        <v>4120</v>
      </c>
      <c r="F1661" s="263" t="s">
        <v>4120</v>
      </c>
      <c r="G1661" s="263" t="s">
        <v>4120</v>
      </c>
      <c r="H1661" s="263" t="s">
        <v>4120</v>
      </c>
      <c r="I1661" s="263" t="s">
        <v>4120</v>
      </c>
      <c r="J1661" s="263" t="s">
        <v>4120</v>
      </c>
      <c r="K1661" s="263" t="s">
        <v>4120</v>
      </c>
      <c r="L1661" s="263" t="s">
        <v>4120</v>
      </c>
      <c r="M1661" s="263" t="s">
        <v>4120</v>
      </c>
      <c r="N1661" s="263" t="s">
        <v>4120</v>
      </c>
      <c r="O1661" s="263" t="s">
        <v>4120</v>
      </c>
      <c r="P1661" s="263" t="s">
        <v>4120</v>
      </c>
      <c r="Q1661" s="263" t="s">
        <v>4120</v>
      </c>
      <c r="R1661" s="263" t="s">
        <v>4120</v>
      </c>
      <c r="S1661" s="263" t="s">
        <v>4120</v>
      </c>
      <c r="T1661" s="263" t="s">
        <v>4120</v>
      </c>
      <c r="U1661" s="263" t="s">
        <v>4120</v>
      </c>
      <c r="V1661" s="263" t="s">
        <v>4120</v>
      </c>
      <c r="W1661" s="263" t="s">
        <v>4120</v>
      </c>
      <c r="X1661" s="263" t="s">
        <v>4120</v>
      </c>
      <c r="Y1661" s="263" t="s">
        <v>4120</v>
      </c>
      <c r="Z1661" s="263" t="s">
        <v>4120</v>
      </c>
      <c r="AA1661" s="263" t="s">
        <v>4120</v>
      </c>
    </row>
    <row r="1662" spans="1:27" x14ac:dyDescent="0.3">
      <c r="A1662" s="263">
        <v>520530</v>
      </c>
      <c r="B1662" s="268" t="s">
        <v>918</v>
      </c>
      <c r="C1662" s="263" t="s">
        <v>4120</v>
      </c>
      <c r="D1662" s="263" t="s">
        <v>4120</v>
      </c>
      <c r="E1662" s="263" t="s">
        <v>4120</v>
      </c>
      <c r="F1662" s="263" t="s">
        <v>4120</v>
      </c>
      <c r="G1662" s="263" t="s">
        <v>4120</v>
      </c>
      <c r="H1662" s="263" t="s">
        <v>4120</v>
      </c>
      <c r="I1662" s="263" t="s">
        <v>4120</v>
      </c>
      <c r="J1662" s="263" t="s">
        <v>4120</v>
      </c>
      <c r="K1662" s="263" t="s">
        <v>4120</v>
      </c>
      <c r="L1662" s="263" t="s">
        <v>4120</v>
      </c>
      <c r="M1662" s="263" t="s">
        <v>4120</v>
      </c>
      <c r="N1662" s="263" t="s">
        <v>4120</v>
      </c>
      <c r="O1662" s="263" t="s">
        <v>4120</v>
      </c>
      <c r="P1662" s="263" t="s">
        <v>4120</v>
      </c>
      <c r="Q1662" s="263" t="s">
        <v>4120</v>
      </c>
      <c r="R1662" s="263" t="s">
        <v>4120</v>
      </c>
      <c r="S1662" s="263" t="s">
        <v>4120</v>
      </c>
      <c r="T1662" s="263" t="s">
        <v>4120</v>
      </c>
      <c r="U1662" s="263" t="s">
        <v>4120</v>
      </c>
      <c r="V1662" s="263" t="s">
        <v>4120</v>
      </c>
      <c r="W1662" s="263" t="s">
        <v>4120</v>
      </c>
      <c r="X1662" s="263" t="s">
        <v>4120</v>
      </c>
      <c r="Y1662" s="263" t="s">
        <v>4120</v>
      </c>
      <c r="Z1662" s="263" t="s">
        <v>4120</v>
      </c>
      <c r="AA1662" s="263" t="s">
        <v>4120</v>
      </c>
    </row>
    <row r="1663" spans="1:27" x14ac:dyDescent="0.3">
      <c r="A1663" s="263">
        <v>520554</v>
      </c>
      <c r="B1663" s="268" t="s">
        <v>918</v>
      </c>
      <c r="C1663" s="263" t="s">
        <v>4120</v>
      </c>
      <c r="D1663" s="263" t="s">
        <v>4120</v>
      </c>
      <c r="E1663" s="263" t="s">
        <v>4120</v>
      </c>
      <c r="F1663" s="263" t="s">
        <v>4120</v>
      </c>
      <c r="G1663" s="263" t="s">
        <v>4120</v>
      </c>
      <c r="H1663" s="263" t="s">
        <v>4120</v>
      </c>
      <c r="I1663" s="263" t="s">
        <v>4120</v>
      </c>
      <c r="J1663" s="263" t="s">
        <v>4120</v>
      </c>
      <c r="K1663" s="263" t="s">
        <v>4120</v>
      </c>
      <c r="L1663" s="263" t="s">
        <v>4120</v>
      </c>
      <c r="M1663" s="263" t="s">
        <v>4120</v>
      </c>
      <c r="N1663" s="263" t="s">
        <v>4120</v>
      </c>
      <c r="O1663" s="263" t="s">
        <v>4120</v>
      </c>
      <c r="P1663" s="263" t="s">
        <v>4120</v>
      </c>
      <c r="Q1663" s="263" t="s">
        <v>4120</v>
      </c>
      <c r="R1663" s="263" t="s">
        <v>4120</v>
      </c>
      <c r="S1663" s="263" t="s">
        <v>4120</v>
      </c>
      <c r="T1663" s="263" t="s">
        <v>4120</v>
      </c>
      <c r="U1663" s="263" t="s">
        <v>4120</v>
      </c>
      <c r="V1663" s="263" t="s">
        <v>4120</v>
      </c>
      <c r="W1663" s="263" t="s">
        <v>4120</v>
      </c>
      <c r="X1663" s="263" t="s">
        <v>4120</v>
      </c>
      <c r="Y1663" s="263" t="s">
        <v>4120</v>
      </c>
      <c r="Z1663" s="263" t="s">
        <v>4120</v>
      </c>
      <c r="AA1663" s="263" t="s">
        <v>4120</v>
      </c>
    </row>
    <row r="1664" spans="1:27" x14ac:dyDescent="0.3">
      <c r="A1664" s="263">
        <v>520679</v>
      </c>
      <c r="B1664" s="268" t="s">
        <v>918</v>
      </c>
      <c r="C1664" s="263" t="s">
        <v>4120</v>
      </c>
      <c r="D1664" s="263" t="s">
        <v>4120</v>
      </c>
      <c r="E1664" s="263" t="s">
        <v>4120</v>
      </c>
      <c r="F1664" s="263" t="s">
        <v>4120</v>
      </c>
      <c r="G1664" s="263" t="s">
        <v>4120</v>
      </c>
      <c r="H1664" s="263" t="s">
        <v>4120</v>
      </c>
      <c r="I1664" s="263" t="s">
        <v>4120</v>
      </c>
      <c r="J1664" s="263" t="s">
        <v>4120</v>
      </c>
      <c r="K1664" s="263" t="s">
        <v>4120</v>
      </c>
      <c r="L1664" s="263" t="s">
        <v>4120</v>
      </c>
      <c r="M1664" s="263" t="s">
        <v>4120</v>
      </c>
      <c r="N1664" s="263" t="s">
        <v>4120</v>
      </c>
      <c r="O1664" s="263" t="s">
        <v>4120</v>
      </c>
      <c r="P1664" s="263" t="s">
        <v>4120</v>
      </c>
      <c r="Q1664" s="263" t="s">
        <v>4120</v>
      </c>
      <c r="R1664" s="263" t="s">
        <v>4120</v>
      </c>
      <c r="S1664" s="263" t="s">
        <v>4120</v>
      </c>
      <c r="T1664" s="263" t="s">
        <v>4120</v>
      </c>
      <c r="U1664" s="263" t="s">
        <v>4120</v>
      </c>
      <c r="V1664" s="263" t="s">
        <v>4120</v>
      </c>
      <c r="W1664" s="263" t="s">
        <v>4120</v>
      </c>
      <c r="X1664" s="263" t="s">
        <v>4120</v>
      </c>
      <c r="Y1664" s="263" t="s">
        <v>4120</v>
      </c>
      <c r="Z1664" s="263" t="s">
        <v>4120</v>
      </c>
      <c r="AA1664" s="263" t="s">
        <v>4120</v>
      </c>
    </row>
    <row r="1665" spans="1:27" x14ac:dyDescent="0.3">
      <c r="A1665" s="263">
        <v>520732</v>
      </c>
      <c r="B1665" s="268" t="s">
        <v>918</v>
      </c>
      <c r="C1665" s="263" t="s">
        <v>4120</v>
      </c>
      <c r="D1665" s="263" t="s">
        <v>4120</v>
      </c>
      <c r="E1665" s="263" t="s">
        <v>4120</v>
      </c>
      <c r="F1665" s="263" t="s">
        <v>4120</v>
      </c>
      <c r="G1665" s="263" t="s">
        <v>4120</v>
      </c>
      <c r="H1665" s="263" t="s">
        <v>4120</v>
      </c>
      <c r="I1665" s="263" t="s">
        <v>4120</v>
      </c>
      <c r="J1665" s="263" t="s">
        <v>4120</v>
      </c>
      <c r="K1665" s="263" t="s">
        <v>4120</v>
      </c>
      <c r="L1665" s="263" t="s">
        <v>4120</v>
      </c>
      <c r="M1665" s="263" t="s">
        <v>4120</v>
      </c>
      <c r="N1665" s="263" t="s">
        <v>4120</v>
      </c>
      <c r="O1665" s="263" t="s">
        <v>4120</v>
      </c>
      <c r="P1665" s="263" t="s">
        <v>4120</v>
      </c>
      <c r="Q1665" s="263" t="s">
        <v>4120</v>
      </c>
      <c r="R1665" s="263" t="s">
        <v>4120</v>
      </c>
      <c r="S1665" s="263" t="s">
        <v>4120</v>
      </c>
      <c r="T1665" s="263" t="s">
        <v>4120</v>
      </c>
      <c r="U1665" s="263" t="s">
        <v>4120</v>
      </c>
      <c r="V1665" s="263" t="s">
        <v>4120</v>
      </c>
      <c r="W1665" s="263" t="s">
        <v>4120</v>
      </c>
      <c r="X1665" s="263" t="s">
        <v>4120</v>
      </c>
      <c r="Y1665" s="263" t="s">
        <v>4120</v>
      </c>
      <c r="Z1665" s="263" t="s">
        <v>4120</v>
      </c>
      <c r="AA1665" s="263" t="s">
        <v>4120</v>
      </c>
    </row>
    <row r="1666" spans="1:27" x14ac:dyDescent="0.3">
      <c r="A1666" s="263">
        <v>520734</v>
      </c>
      <c r="B1666" s="268" t="s">
        <v>918</v>
      </c>
      <c r="C1666" s="263" t="s">
        <v>4120</v>
      </c>
      <c r="D1666" s="263" t="s">
        <v>4120</v>
      </c>
      <c r="E1666" s="263" t="s">
        <v>4120</v>
      </c>
      <c r="F1666" s="263" t="s">
        <v>4120</v>
      </c>
      <c r="G1666" s="263" t="s">
        <v>4120</v>
      </c>
      <c r="H1666" s="263" t="s">
        <v>4120</v>
      </c>
      <c r="I1666" s="263" t="s">
        <v>4120</v>
      </c>
      <c r="J1666" s="263" t="s">
        <v>4120</v>
      </c>
      <c r="K1666" s="263" t="s">
        <v>4120</v>
      </c>
      <c r="L1666" s="263" t="s">
        <v>4120</v>
      </c>
      <c r="M1666" s="263" t="s">
        <v>4120</v>
      </c>
      <c r="N1666" s="263" t="s">
        <v>4120</v>
      </c>
      <c r="O1666" s="263" t="s">
        <v>4120</v>
      </c>
      <c r="P1666" s="263" t="s">
        <v>4120</v>
      </c>
      <c r="Q1666" s="263" t="s">
        <v>4120</v>
      </c>
      <c r="R1666" s="263" t="s">
        <v>4120</v>
      </c>
      <c r="S1666" s="263" t="s">
        <v>4120</v>
      </c>
      <c r="T1666" s="263" t="s">
        <v>4120</v>
      </c>
      <c r="U1666" s="263" t="s">
        <v>4120</v>
      </c>
      <c r="V1666" s="263" t="s">
        <v>4120</v>
      </c>
      <c r="W1666" s="263" t="s">
        <v>4120</v>
      </c>
      <c r="X1666" s="263" t="s">
        <v>4120</v>
      </c>
      <c r="Y1666" s="263" t="s">
        <v>4120</v>
      </c>
      <c r="Z1666" s="263" t="s">
        <v>4120</v>
      </c>
      <c r="AA1666" s="263" t="s">
        <v>4120</v>
      </c>
    </row>
    <row r="1667" spans="1:27" x14ac:dyDescent="0.3">
      <c r="A1667" s="263">
        <v>521114</v>
      </c>
      <c r="B1667" s="268" t="s">
        <v>918</v>
      </c>
      <c r="C1667" s="263" t="s">
        <v>4120</v>
      </c>
      <c r="D1667" s="263" t="s">
        <v>4120</v>
      </c>
      <c r="E1667" s="263" t="s">
        <v>4120</v>
      </c>
      <c r="F1667" s="263" t="s">
        <v>4120</v>
      </c>
      <c r="G1667" s="263" t="s">
        <v>4120</v>
      </c>
      <c r="H1667" s="263" t="s">
        <v>4120</v>
      </c>
      <c r="I1667" s="263" t="s">
        <v>4120</v>
      </c>
      <c r="J1667" s="263" t="s">
        <v>4120</v>
      </c>
      <c r="K1667" s="263" t="s">
        <v>4120</v>
      </c>
      <c r="L1667" s="263" t="s">
        <v>4120</v>
      </c>
      <c r="M1667" s="263" t="s">
        <v>4120</v>
      </c>
      <c r="N1667" s="263" t="s">
        <v>4120</v>
      </c>
      <c r="O1667" s="263" t="s">
        <v>4120</v>
      </c>
      <c r="P1667" s="263" t="s">
        <v>4120</v>
      </c>
      <c r="Q1667" s="263" t="s">
        <v>4120</v>
      </c>
      <c r="R1667" s="263" t="s">
        <v>4120</v>
      </c>
      <c r="S1667" s="263" t="s">
        <v>4120</v>
      </c>
      <c r="T1667" s="263" t="s">
        <v>4120</v>
      </c>
      <c r="U1667" s="263" t="s">
        <v>4120</v>
      </c>
      <c r="V1667" s="263" t="s">
        <v>4120</v>
      </c>
      <c r="W1667" s="263" t="s">
        <v>4120</v>
      </c>
      <c r="X1667" s="263" t="s">
        <v>4120</v>
      </c>
      <c r="Y1667" s="263" t="s">
        <v>4120</v>
      </c>
      <c r="Z1667" s="263" t="s">
        <v>4120</v>
      </c>
      <c r="AA1667" s="263" t="s">
        <v>4120</v>
      </c>
    </row>
    <row r="1668" spans="1:27" x14ac:dyDescent="0.3">
      <c r="A1668" s="263">
        <v>521211</v>
      </c>
      <c r="B1668" s="268" t="s">
        <v>918</v>
      </c>
      <c r="C1668" s="263" t="s">
        <v>4120</v>
      </c>
      <c r="D1668" s="263" t="s">
        <v>4120</v>
      </c>
      <c r="E1668" s="263" t="s">
        <v>4120</v>
      </c>
      <c r="F1668" s="263" t="s">
        <v>4120</v>
      </c>
      <c r="G1668" s="263" t="s">
        <v>4120</v>
      </c>
      <c r="H1668" s="263" t="s">
        <v>4120</v>
      </c>
      <c r="I1668" s="263" t="s">
        <v>4120</v>
      </c>
      <c r="J1668" s="263" t="s">
        <v>4120</v>
      </c>
      <c r="K1668" s="263" t="s">
        <v>4120</v>
      </c>
      <c r="L1668" s="263" t="s">
        <v>4120</v>
      </c>
      <c r="M1668" s="263" t="s">
        <v>4120</v>
      </c>
      <c r="N1668" s="263" t="s">
        <v>4120</v>
      </c>
      <c r="O1668" s="263" t="s">
        <v>4120</v>
      </c>
      <c r="P1668" s="263" t="s">
        <v>4120</v>
      </c>
      <c r="Q1668" s="263" t="s">
        <v>4120</v>
      </c>
      <c r="R1668" s="263" t="s">
        <v>4120</v>
      </c>
      <c r="S1668" s="263" t="s">
        <v>4120</v>
      </c>
      <c r="T1668" s="263" t="s">
        <v>4120</v>
      </c>
      <c r="U1668" s="263" t="s">
        <v>4120</v>
      </c>
      <c r="V1668" s="263" t="s">
        <v>4120</v>
      </c>
      <c r="W1668" s="263" t="s">
        <v>4120</v>
      </c>
      <c r="X1668" s="263" t="s">
        <v>4120</v>
      </c>
      <c r="Y1668" s="263" t="s">
        <v>4120</v>
      </c>
      <c r="Z1668" s="263" t="s">
        <v>4120</v>
      </c>
      <c r="AA1668" s="263" t="s">
        <v>4120</v>
      </c>
    </row>
    <row r="1669" spans="1:27" x14ac:dyDescent="0.3">
      <c r="A1669" s="263">
        <v>521332</v>
      </c>
      <c r="B1669" s="268" t="s">
        <v>918</v>
      </c>
      <c r="C1669" s="263" t="s">
        <v>4120</v>
      </c>
      <c r="D1669" s="263" t="s">
        <v>4120</v>
      </c>
      <c r="E1669" s="263" t="s">
        <v>4120</v>
      </c>
      <c r="F1669" s="263" t="s">
        <v>4120</v>
      </c>
      <c r="G1669" s="263" t="s">
        <v>4120</v>
      </c>
      <c r="H1669" s="263" t="s">
        <v>4120</v>
      </c>
      <c r="I1669" s="263" t="s">
        <v>4120</v>
      </c>
      <c r="J1669" s="263" t="s">
        <v>4120</v>
      </c>
      <c r="K1669" s="263" t="s">
        <v>4120</v>
      </c>
      <c r="L1669" s="263" t="s">
        <v>4120</v>
      </c>
      <c r="M1669" s="263" t="s">
        <v>4120</v>
      </c>
      <c r="N1669" s="263" t="s">
        <v>4120</v>
      </c>
      <c r="O1669" s="263" t="s">
        <v>4120</v>
      </c>
      <c r="P1669" s="263" t="s">
        <v>4120</v>
      </c>
      <c r="Q1669" s="263" t="s">
        <v>4120</v>
      </c>
      <c r="R1669" s="263" t="s">
        <v>4120</v>
      </c>
      <c r="S1669" s="263" t="s">
        <v>4120</v>
      </c>
      <c r="T1669" s="263" t="s">
        <v>4120</v>
      </c>
      <c r="U1669" s="263" t="s">
        <v>4120</v>
      </c>
      <c r="V1669" s="263" t="s">
        <v>4120</v>
      </c>
      <c r="W1669" s="263" t="s">
        <v>4120</v>
      </c>
      <c r="X1669" s="263" t="s">
        <v>4120</v>
      </c>
      <c r="Y1669" s="263" t="s">
        <v>4120</v>
      </c>
      <c r="Z1669" s="263" t="s">
        <v>4120</v>
      </c>
      <c r="AA1669" s="263" t="s">
        <v>4120</v>
      </c>
    </row>
    <row r="1670" spans="1:27" x14ac:dyDescent="0.3">
      <c r="A1670" s="263">
        <v>521467</v>
      </c>
      <c r="B1670" s="268" t="s">
        <v>918</v>
      </c>
      <c r="C1670" s="263" t="s">
        <v>4120</v>
      </c>
      <c r="D1670" s="263" t="s">
        <v>4120</v>
      </c>
      <c r="E1670" s="263" t="s">
        <v>4120</v>
      </c>
      <c r="F1670" s="263" t="s">
        <v>4120</v>
      </c>
      <c r="G1670" s="263" t="s">
        <v>4120</v>
      </c>
      <c r="H1670" s="263" t="s">
        <v>4120</v>
      </c>
      <c r="I1670" s="263" t="s">
        <v>4120</v>
      </c>
      <c r="J1670" s="263" t="s">
        <v>4120</v>
      </c>
      <c r="K1670" s="263" t="s">
        <v>4120</v>
      </c>
      <c r="L1670" s="263" t="s">
        <v>4120</v>
      </c>
      <c r="M1670" s="263" t="s">
        <v>4120</v>
      </c>
      <c r="N1670" s="263" t="s">
        <v>4120</v>
      </c>
      <c r="O1670" s="263" t="s">
        <v>4120</v>
      </c>
      <c r="P1670" s="263" t="s">
        <v>4120</v>
      </c>
      <c r="Q1670" s="263" t="s">
        <v>4120</v>
      </c>
      <c r="R1670" s="263" t="s">
        <v>4120</v>
      </c>
      <c r="S1670" s="263" t="s">
        <v>4120</v>
      </c>
      <c r="T1670" s="263" t="s">
        <v>4120</v>
      </c>
      <c r="U1670" s="263" t="s">
        <v>4120</v>
      </c>
      <c r="V1670" s="263" t="s">
        <v>4120</v>
      </c>
      <c r="W1670" s="263" t="s">
        <v>4120</v>
      </c>
      <c r="X1670" s="263" t="s">
        <v>4120</v>
      </c>
      <c r="Y1670" s="263" t="s">
        <v>4120</v>
      </c>
      <c r="Z1670" s="263" t="s">
        <v>4120</v>
      </c>
      <c r="AA1670" s="263" t="s">
        <v>4120</v>
      </c>
    </row>
    <row r="1671" spans="1:27" x14ac:dyDescent="0.3">
      <c r="A1671" s="263">
        <v>521481</v>
      </c>
      <c r="B1671" s="268" t="s">
        <v>918</v>
      </c>
      <c r="C1671" s="263" t="s">
        <v>4120</v>
      </c>
      <c r="D1671" s="263" t="s">
        <v>4120</v>
      </c>
      <c r="E1671" s="263" t="s">
        <v>4120</v>
      </c>
      <c r="F1671" s="263" t="s">
        <v>4120</v>
      </c>
      <c r="G1671" s="263" t="s">
        <v>4120</v>
      </c>
      <c r="H1671" s="263" t="s">
        <v>4120</v>
      </c>
      <c r="I1671" s="263" t="s">
        <v>4120</v>
      </c>
      <c r="J1671" s="263" t="s">
        <v>4120</v>
      </c>
      <c r="K1671" s="263" t="s">
        <v>4120</v>
      </c>
      <c r="L1671" s="263" t="s">
        <v>4120</v>
      </c>
      <c r="M1671" s="263" t="s">
        <v>4120</v>
      </c>
      <c r="N1671" s="263" t="s">
        <v>4120</v>
      </c>
      <c r="O1671" s="263" t="s">
        <v>4120</v>
      </c>
      <c r="P1671" s="263" t="s">
        <v>4120</v>
      </c>
      <c r="Q1671" s="263" t="s">
        <v>4120</v>
      </c>
      <c r="R1671" s="263" t="s">
        <v>4120</v>
      </c>
      <c r="S1671" s="263" t="s">
        <v>4120</v>
      </c>
      <c r="T1671" s="263" t="s">
        <v>4120</v>
      </c>
      <c r="U1671" s="263" t="s">
        <v>4120</v>
      </c>
      <c r="V1671" s="263" t="s">
        <v>4120</v>
      </c>
      <c r="W1671" s="263" t="s">
        <v>4120</v>
      </c>
      <c r="X1671" s="263" t="s">
        <v>4120</v>
      </c>
      <c r="Y1671" s="263" t="s">
        <v>4120</v>
      </c>
      <c r="Z1671" s="263" t="s">
        <v>4120</v>
      </c>
      <c r="AA1671" s="263" t="s">
        <v>4120</v>
      </c>
    </row>
    <row r="1672" spans="1:27" x14ac:dyDescent="0.3">
      <c r="A1672" s="263">
        <v>521485</v>
      </c>
      <c r="B1672" s="268" t="s">
        <v>918</v>
      </c>
      <c r="C1672" s="263" t="s">
        <v>4120</v>
      </c>
      <c r="D1672" s="263" t="s">
        <v>4120</v>
      </c>
      <c r="E1672" s="263" t="s">
        <v>4120</v>
      </c>
      <c r="F1672" s="263" t="s">
        <v>4120</v>
      </c>
      <c r="G1672" s="263" t="s">
        <v>4120</v>
      </c>
      <c r="H1672" s="263" t="s">
        <v>4120</v>
      </c>
      <c r="I1672" s="263" t="s">
        <v>4120</v>
      </c>
      <c r="J1672" s="263" t="s">
        <v>4120</v>
      </c>
      <c r="K1672" s="263" t="s">
        <v>4120</v>
      </c>
      <c r="L1672" s="263" t="s">
        <v>4120</v>
      </c>
      <c r="M1672" s="263" t="s">
        <v>4120</v>
      </c>
      <c r="N1672" s="263" t="s">
        <v>4120</v>
      </c>
      <c r="O1672" s="263" t="s">
        <v>4120</v>
      </c>
      <c r="P1672" s="263" t="s">
        <v>4120</v>
      </c>
      <c r="Q1672" s="263" t="s">
        <v>4120</v>
      </c>
      <c r="R1672" s="263" t="s">
        <v>4120</v>
      </c>
      <c r="S1672" s="263" t="s">
        <v>4120</v>
      </c>
      <c r="T1672" s="263" t="s">
        <v>4120</v>
      </c>
      <c r="U1672" s="263" t="s">
        <v>4120</v>
      </c>
      <c r="V1672" s="263" t="s">
        <v>4120</v>
      </c>
      <c r="W1672" s="263" t="s">
        <v>4120</v>
      </c>
      <c r="X1672" s="263" t="s">
        <v>4120</v>
      </c>
      <c r="Y1672" s="263" t="s">
        <v>4120</v>
      </c>
      <c r="Z1672" s="263" t="s">
        <v>4120</v>
      </c>
      <c r="AA1672" s="263" t="s">
        <v>4120</v>
      </c>
    </row>
    <row r="1673" spans="1:27" x14ac:dyDescent="0.3">
      <c r="A1673" s="263">
        <v>521504</v>
      </c>
      <c r="B1673" s="268" t="s">
        <v>918</v>
      </c>
      <c r="C1673" s="263" t="s">
        <v>4120</v>
      </c>
      <c r="D1673" s="263" t="s">
        <v>4120</v>
      </c>
      <c r="E1673" s="263" t="s">
        <v>4120</v>
      </c>
      <c r="F1673" s="263" t="s">
        <v>4120</v>
      </c>
      <c r="G1673" s="263" t="s">
        <v>4120</v>
      </c>
      <c r="H1673" s="263" t="s">
        <v>4120</v>
      </c>
      <c r="I1673" s="263" t="s">
        <v>4120</v>
      </c>
      <c r="J1673" s="263" t="s">
        <v>4120</v>
      </c>
      <c r="K1673" s="263" t="s">
        <v>4120</v>
      </c>
      <c r="L1673" s="263" t="s">
        <v>4120</v>
      </c>
      <c r="M1673" s="263" t="s">
        <v>4120</v>
      </c>
      <c r="N1673" s="263" t="s">
        <v>4120</v>
      </c>
      <c r="O1673" s="263" t="s">
        <v>4120</v>
      </c>
      <c r="P1673" s="263" t="s">
        <v>4120</v>
      </c>
      <c r="Q1673" s="263" t="s">
        <v>4120</v>
      </c>
      <c r="R1673" s="263" t="s">
        <v>4120</v>
      </c>
      <c r="S1673" s="263" t="s">
        <v>4120</v>
      </c>
      <c r="T1673" s="263" t="s">
        <v>4120</v>
      </c>
      <c r="U1673" s="263" t="s">
        <v>4120</v>
      </c>
      <c r="V1673" s="263" t="s">
        <v>4120</v>
      </c>
      <c r="W1673" s="263" t="s">
        <v>4120</v>
      </c>
      <c r="X1673" s="263" t="s">
        <v>4120</v>
      </c>
      <c r="Y1673" s="263" t="s">
        <v>4120</v>
      </c>
      <c r="Z1673" s="263" t="s">
        <v>4120</v>
      </c>
      <c r="AA1673" s="263" t="s">
        <v>4120</v>
      </c>
    </row>
    <row r="1674" spans="1:27" x14ac:dyDescent="0.3">
      <c r="A1674" s="263">
        <v>521604</v>
      </c>
      <c r="B1674" s="268" t="s">
        <v>918</v>
      </c>
      <c r="C1674" s="263" t="s">
        <v>4120</v>
      </c>
      <c r="D1674" s="263" t="s">
        <v>4120</v>
      </c>
      <c r="E1674" s="263" t="s">
        <v>4120</v>
      </c>
      <c r="F1674" s="263" t="s">
        <v>4120</v>
      </c>
      <c r="G1674" s="263" t="s">
        <v>4120</v>
      </c>
      <c r="H1674" s="263" t="s">
        <v>4120</v>
      </c>
      <c r="I1674" s="263" t="s">
        <v>4120</v>
      </c>
      <c r="J1674" s="263" t="s">
        <v>4120</v>
      </c>
      <c r="K1674" s="263" t="s">
        <v>4120</v>
      </c>
      <c r="L1674" s="263" t="s">
        <v>4120</v>
      </c>
      <c r="M1674" s="263" t="s">
        <v>4120</v>
      </c>
      <c r="N1674" s="263" t="s">
        <v>4120</v>
      </c>
      <c r="O1674" s="263" t="s">
        <v>4120</v>
      </c>
      <c r="P1674" s="263" t="s">
        <v>4120</v>
      </c>
      <c r="Q1674" s="263" t="s">
        <v>4120</v>
      </c>
      <c r="R1674" s="263" t="s">
        <v>4120</v>
      </c>
      <c r="S1674" s="263" t="s">
        <v>4120</v>
      </c>
      <c r="T1674" s="263" t="s">
        <v>4120</v>
      </c>
      <c r="U1674" s="263" t="s">
        <v>4120</v>
      </c>
      <c r="V1674" s="263" t="s">
        <v>4120</v>
      </c>
      <c r="W1674" s="263" t="s">
        <v>4120</v>
      </c>
      <c r="X1674" s="263" t="s">
        <v>4120</v>
      </c>
      <c r="Y1674" s="263" t="s">
        <v>4120</v>
      </c>
      <c r="Z1674" s="263" t="s">
        <v>4120</v>
      </c>
      <c r="AA1674" s="263" t="s">
        <v>4120</v>
      </c>
    </row>
    <row r="1675" spans="1:27" x14ac:dyDescent="0.3">
      <c r="A1675" s="263">
        <v>521615</v>
      </c>
      <c r="B1675" s="268" t="s">
        <v>918</v>
      </c>
      <c r="C1675" s="263" t="s">
        <v>4120</v>
      </c>
      <c r="D1675" s="263" t="s">
        <v>4120</v>
      </c>
      <c r="E1675" s="263" t="s">
        <v>4120</v>
      </c>
      <c r="F1675" s="263" t="s">
        <v>4120</v>
      </c>
      <c r="G1675" s="263" t="s">
        <v>4120</v>
      </c>
      <c r="H1675" s="263" t="s">
        <v>4120</v>
      </c>
      <c r="I1675" s="263" t="s">
        <v>4120</v>
      </c>
      <c r="J1675" s="263" t="s">
        <v>4120</v>
      </c>
      <c r="K1675" s="263" t="s">
        <v>4120</v>
      </c>
      <c r="L1675" s="263" t="s">
        <v>4120</v>
      </c>
      <c r="M1675" s="263" t="s">
        <v>4120</v>
      </c>
      <c r="N1675" s="263" t="s">
        <v>4120</v>
      </c>
      <c r="O1675" s="263" t="s">
        <v>4120</v>
      </c>
      <c r="P1675" s="263" t="s">
        <v>4120</v>
      </c>
      <c r="Q1675" s="263" t="s">
        <v>4120</v>
      </c>
      <c r="R1675" s="263" t="s">
        <v>4120</v>
      </c>
      <c r="S1675" s="263" t="s">
        <v>4120</v>
      </c>
      <c r="T1675" s="263" t="s">
        <v>4120</v>
      </c>
      <c r="U1675" s="263" t="s">
        <v>4120</v>
      </c>
      <c r="V1675" s="263" t="s">
        <v>4120</v>
      </c>
      <c r="W1675" s="263" t="s">
        <v>4120</v>
      </c>
      <c r="X1675" s="263" t="s">
        <v>4120</v>
      </c>
      <c r="Y1675" s="263" t="s">
        <v>4120</v>
      </c>
      <c r="Z1675" s="263" t="s">
        <v>4120</v>
      </c>
      <c r="AA1675" s="263" t="s">
        <v>4120</v>
      </c>
    </row>
    <row r="1676" spans="1:27" x14ac:dyDescent="0.3">
      <c r="A1676" s="263">
        <v>521665</v>
      </c>
      <c r="B1676" s="268" t="s">
        <v>918</v>
      </c>
      <c r="C1676" s="263" t="s">
        <v>4120</v>
      </c>
      <c r="D1676" s="263" t="s">
        <v>4120</v>
      </c>
      <c r="E1676" s="263" t="s">
        <v>4120</v>
      </c>
      <c r="F1676" s="263" t="s">
        <v>4120</v>
      </c>
      <c r="G1676" s="263" t="s">
        <v>4120</v>
      </c>
      <c r="H1676" s="263" t="s">
        <v>4120</v>
      </c>
      <c r="I1676" s="263" t="s">
        <v>4120</v>
      </c>
      <c r="J1676" s="263" t="s">
        <v>4120</v>
      </c>
      <c r="K1676" s="263" t="s">
        <v>4120</v>
      </c>
      <c r="L1676" s="263" t="s">
        <v>4120</v>
      </c>
      <c r="M1676" s="263" t="s">
        <v>4120</v>
      </c>
      <c r="N1676" s="263" t="s">
        <v>4120</v>
      </c>
      <c r="O1676" s="263" t="s">
        <v>4120</v>
      </c>
      <c r="P1676" s="263" t="s">
        <v>4120</v>
      </c>
      <c r="Q1676" s="263" t="s">
        <v>4120</v>
      </c>
      <c r="R1676" s="263" t="s">
        <v>4120</v>
      </c>
      <c r="S1676" s="263" t="s">
        <v>4120</v>
      </c>
      <c r="T1676" s="263" t="s">
        <v>4120</v>
      </c>
      <c r="U1676" s="263" t="s">
        <v>4120</v>
      </c>
      <c r="V1676" s="263" t="s">
        <v>4120</v>
      </c>
      <c r="W1676" s="263" t="s">
        <v>4120</v>
      </c>
      <c r="X1676" s="263" t="s">
        <v>4120</v>
      </c>
      <c r="Y1676" s="263" t="s">
        <v>4120</v>
      </c>
      <c r="Z1676" s="263" t="s">
        <v>4120</v>
      </c>
      <c r="AA1676" s="263" t="s">
        <v>4120</v>
      </c>
    </row>
    <row r="1677" spans="1:27" x14ac:dyDescent="0.3">
      <c r="A1677" s="263">
        <v>521681</v>
      </c>
      <c r="B1677" s="268" t="s">
        <v>918</v>
      </c>
      <c r="C1677" s="263" t="s">
        <v>4120</v>
      </c>
      <c r="D1677" s="263" t="s">
        <v>4120</v>
      </c>
      <c r="E1677" s="263" t="s">
        <v>4120</v>
      </c>
      <c r="F1677" s="263" t="s">
        <v>4120</v>
      </c>
      <c r="G1677" s="263" t="s">
        <v>4120</v>
      </c>
      <c r="H1677" s="263" t="s">
        <v>4120</v>
      </c>
      <c r="I1677" s="263" t="s">
        <v>4120</v>
      </c>
      <c r="J1677" s="263" t="s">
        <v>4120</v>
      </c>
      <c r="K1677" s="263" t="s">
        <v>4120</v>
      </c>
      <c r="L1677" s="263" t="s">
        <v>4120</v>
      </c>
      <c r="M1677" s="263" t="s">
        <v>4120</v>
      </c>
      <c r="N1677" s="263" t="s">
        <v>4120</v>
      </c>
      <c r="O1677" s="263" t="s">
        <v>4120</v>
      </c>
      <c r="P1677" s="263" t="s">
        <v>4120</v>
      </c>
      <c r="Q1677" s="263" t="s">
        <v>4120</v>
      </c>
      <c r="R1677" s="263" t="s">
        <v>4120</v>
      </c>
      <c r="S1677" s="263" t="s">
        <v>4120</v>
      </c>
      <c r="T1677" s="263" t="s">
        <v>4120</v>
      </c>
      <c r="U1677" s="263" t="s">
        <v>4120</v>
      </c>
      <c r="V1677" s="263" t="s">
        <v>4120</v>
      </c>
      <c r="W1677" s="263" t="s">
        <v>4120</v>
      </c>
      <c r="X1677" s="263" t="s">
        <v>4120</v>
      </c>
      <c r="Y1677" s="263" t="s">
        <v>4120</v>
      </c>
      <c r="Z1677" s="263" t="s">
        <v>4120</v>
      </c>
      <c r="AA1677" s="263" t="s">
        <v>4120</v>
      </c>
    </row>
    <row r="1678" spans="1:27" x14ac:dyDescent="0.3">
      <c r="A1678" s="263">
        <v>521698</v>
      </c>
      <c r="B1678" s="268" t="s">
        <v>918</v>
      </c>
      <c r="C1678" s="263" t="s">
        <v>4120</v>
      </c>
      <c r="D1678" s="263" t="s">
        <v>4120</v>
      </c>
      <c r="E1678" s="263" t="s">
        <v>4120</v>
      </c>
      <c r="F1678" s="263" t="s">
        <v>4120</v>
      </c>
      <c r="G1678" s="263" t="s">
        <v>4120</v>
      </c>
      <c r="H1678" s="263" t="s">
        <v>4120</v>
      </c>
      <c r="I1678" s="263" t="s">
        <v>4120</v>
      </c>
      <c r="J1678" s="263" t="s">
        <v>4120</v>
      </c>
      <c r="K1678" s="263" t="s">
        <v>4120</v>
      </c>
      <c r="L1678" s="263" t="s">
        <v>4120</v>
      </c>
      <c r="M1678" s="263" t="s">
        <v>4120</v>
      </c>
      <c r="N1678" s="263" t="s">
        <v>4120</v>
      </c>
      <c r="O1678" s="263" t="s">
        <v>4120</v>
      </c>
      <c r="P1678" s="263" t="s">
        <v>4120</v>
      </c>
      <c r="Q1678" s="263" t="s">
        <v>4120</v>
      </c>
      <c r="R1678" s="263" t="s">
        <v>4120</v>
      </c>
      <c r="S1678" s="263" t="s">
        <v>4120</v>
      </c>
      <c r="T1678" s="263" t="s">
        <v>4120</v>
      </c>
      <c r="U1678" s="263" t="s">
        <v>4120</v>
      </c>
      <c r="V1678" s="263" t="s">
        <v>4120</v>
      </c>
      <c r="W1678" s="263" t="s">
        <v>4120</v>
      </c>
      <c r="X1678" s="263" t="s">
        <v>4120</v>
      </c>
      <c r="Y1678" s="263" t="s">
        <v>4120</v>
      </c>
      <c r="Z1678" s="263" t="s">
        <v>4120</v>
      </c>
      <c r="AA1678" s="263" t="s">
        <v>4120</v>
      </c>
    </row>
    <row r="1679" spans="1:27" x14ac:dyDescent="0.3">
      <c r="A1679" s="263">
        <v>521732</v>
      </c>
      <c r="B1679" s="268" t="s">
        <v>918</v>
      </c>
      <c r="C1679" s="263" t="s">
        <v>4120</v>
      </c>
      <c r="D1679" s="263" t="s">
        <v>4120</v>
      </c>
      <c r="E1679" s="263" t="s">
        <v>4120</v>
      </c>
      <c r="F1679" s="263" t="s">
        <v>4120</v>
      </c>
      <c r="G1679" s="263" t="s">
        <v>4120</v>
      </c>
      <c r="H1679" s="263" t="s">
        <v>4120</v>
      </c>
      <c r="I1679" s="263" t="s">
        <v>4120</v>
      </c>
      <c r="J1679" s="263" t="s">
        <v>4120</v>
      </c>
      <c r="K1679" s="263" t="s">
        <v>4120</v>
      </c>
      <c r="L1679" s="263" t="s">
        <v>4120</v>
      </c>
      <c r="M1679" s="263" t="s">
        <v>4120</v>
      </c>
      <c r="N1679" s="263" t="s">
        <v>4120</v>
      </c>
      <c r="O1679" s="263" t="s">
        <v>4120</v>
      </c>
      <c r="P1679" s="263" t="s">
        <v>4120</v>
      </c>
      <c r="Q1679" s="263" t="s">
        <v>4120</v>
      </c>
      <c r="R1679" s="263" t="s">
        <v>4120</v>
      </c>
      <c r="S1679" s="263" t="s">
        <v>4120</v>
      </c>
      <c r="T1679" s="263" t="s">
        <v>4120</v>
      </c>
      <c r="U1679" s="263" t="s">
        <v>4120</v>
      </c>
      <c r="V1679" s="263" t="s">
        <v>4120</v>
      </c>
      <c r="W1679" s="263" t="s">
        <v>4120</v>
      </c>
      <c r="X1679" s="263" t="s">
        <v>4120</v>
      </c>
      <c r="Y1679" s="263" t="s">
        <v>4120</v>
      </c>
      <c r="Z1679" s="263" t="s">
        <v>4120</v>
      </c>
      <c r="AA1679" s="263" t="s">
        <v>4120</v>
      </c>
    </row>
    <row r="1680" spans="1:27" x14ac:dyDescent="0.3">
      <c r="A1680" s="263">
        <v>521745</v>
      </c>
      <c r="B1680" s="268" t="s">
        <v>918</v>
      </c>
      <c r="C1680" s="263" t="s">
        <v>4120</v>
      </c>
      <c r="D1680" s="263" t="s">
        <v>4120</v>
      </c>
      <c r="E1680" s="263" t="s">
        <v>4120</v>
      </c>
      <c r="F1680" s="263" t="s">
        <v>4120</v>
      </c>
      <c r="G1680" s="263" t="s">
        <v>4120</v>
      </c>
      <c r="H1680" s="263" t="s">
        <v>4120</v>
      </c>
      <c r="I1680" s="263" t="s">
        <v>4120</v>
      </c>
      <c r="J1680" s="263" t="s">
        <v>4120</v>
      </c>
      <c r="K1680" s="263" t="s">
        <v>4120</v>
      </c>
      <c r="L1680" s="263" t="s">
        <v>4120</v>
      </c>
      <c r="M1680" s="263" t="s">
        <v>4120</v>
      </c>
      <c r="N1680" s="263" t="s">
        <v>4120</v>
      </c>
      <c r="O1680" s="263" t="s">
        <v>4120</v>
      </c>
      <c r="P1680" s="263" t="s">
        <v>4120</v>
      </c>
      <c r="Q1680" s="263" t="s">
        <v>4120</v>
      </c>
      <c r="R1680" s="263" t="s">
        <v>4120</v>
      </c>
      <c r="S1680" s="263" t="s">
        <v>4120</v>
      </c>
      <c r="T1680" s="263" t="s">
        <v>4120</v>
      </c>
      <c r="U1680" s="263" t="s">
        <v>4120</v>
      </c>
      <c r="V1680" s="263" t="s">
        <v>4120</v>
      </c>
      <c r="W1680" s="263" t="s">
        <v>4120</v>
      </c>
      <c r="X1680" s="263" t="s">
        <v>4120</v>
      </c>
      <c r="Y1680" s="263" t="s">
        <v>4120</v>
      </c>
      <c r="Z1680" s="263" t="s">
        <v>4120</v>
      </c>
      <c r="AA1680" s="263" t="s">
        <v>4120</v>
      </c>
    </row>
    <row r="1681" spans="1:27" x14ac:dyDescent="0.3">
      <c r="A1681" s="263">
        <v>521746</v>
      </c>
      <c r="B1681" s="268" t="s">
        <v>918</v>
      </c>
      <c r="C1681" s="263" t="s">
        <v>4120</v>
      </c>
      <c r="D1681" s="263" t="s">
        <v>4120</v>
      </c>
      <c r="E1681" s="263" t="s">
        <v>4120</v>
      </c>
      <c r="F1681" s="263" t="s">
        <v>4120</v>
      </c>
      <c r="G1681" s="263" t="s">
        <v>4120</v>
      </c>
      <c r="H1681" s="263" t="s">
        <v>4120</v>
      </c>
      <c r="I1681" s="263" t="s">
        <v>4120</v>
      </c>
      <c r="J1681" s="263" t="s">
        <v>4120</v>
      </c>
      <c r="K1681" s="263" t="s">
        <v>4120</v>
      </c>
      <c r="L1681" s="263" t="s">
        <v>4120</v>
      </c>
      <c r="M1681" s="263" t="s">
        <v>4120</v>
      </c>
      <c r="N1681" s="263" t="s">
        <v>4120</v>
      </c>
      <c r="O1681" s="263" t="s">
        <v>4120</v>
      </c>
      <c r="P1681" s="263" t="s">
        <v>4120</v>
      </c>
      <c r="Q1681" s="263" t="s">
        <v>4120</v>
      </c>
      <c r="R1681" s="263" t="s">
        <v>4120</v>
      </c>
      <c r="S1681" s="263" t="s">
        <v>4120</v>
      </c>
      <c r="T1681" s="263" t="s">
        <v>4120</v>
      </c>
      <c r="U1681" s="263" t="s">
        <v>4120</v>
      </c>
      <c r="V1681" s="263" t="s">
        <v>4120</v>
      </c>
      <c r="W1681" s="263" t="s">
        <v>4120</v>
      </c>
      <c r="X1681" s="263" t="s">
        <v>4120</v>
      </c>
      <c r="Y1681" s="263" t="s">
        <v>4120</v>
      </c>
      <c r="Z1681" s="263" t="s">
        <v>4120</v>
      </c>
      <c r="AA1681" s="263" t="s">
        <v>4120</v>
      </c>
    </row>
    <row r="1682" spans="1:27" x14ac:dyDescent="0.3">
      <c r="A1682" s="263">
        <v>521781</v>
      </c>
      <c r="B1682" s="268" t="s">
        <v>918</v>
      </c>
      <c r="C1682" s="263" t="s">
        <v>4120</v>
      </c>
      <c r="D1682" s="263" t="s">
        <v>4120</v>
      </c>
      <c r="E1682" s="263" t="s">
        <v>4120</v>
      </c>
      <c r="F1682" s="263" t="s">
        <v>4120</v>
      </c>
      <c r="G1682" s="263" t="s">
        <v>4120</v>
      </c>
      <c r="H1682" s="263" t="s">
        <v>4120</v>
      </c>
      <c r="I1682" s="263" t="s">
        <v>4120</v>
      </c>
      <c r="J1682" s="263" t="s">
        <v>4120</v>
      </c>
      <c r="K1682" s="263" t="s">
        <v>4120</v>
      </c>
      <c r="L1682" s="263" t="s">
        <v>4120</v>
      </c>
      <c r="M1682" s="263" t="s">
        <v>4120</v>
      </c>
      <c r="N1682" s="263" t="s">
        <v>4120</v>
      </c>
      <c r="O1682" s="263" t="s">
        <v>4120</v>
      </c>
      <c r="P1682" s="263" t="s">
        <v>4120</v>
      </c>
      <c r="Q1682" s="263" t="s">
        <v>4120</v>
      </c>
      <c r="R1682" s="263" t="s">
        <v>4120</v>
      </c>
      <c r="S1682" s="263" t="s">
        <v>4120</v>
      </c>
      <c r="T1682" s="263" t="s">
        <v>4120</v>
      </c>
      <c r="U1682" s="263" t="s">
        <v>4120</v>
      </c>
      <c r="V1682" s="263" t="s">
        <v>4120</v>
      </c>
      <c r="W1682" s="263" t="s">
        <v>4120</v>
      </c>
      <c r="X1682" s="263" t="s">
        <v>4120</v>
      </c>
      <c r="Y1682" s="263" t="s">
        <v>4120</v>
      </c>
      <c r="Z1682" s="263" t="s">
        <v>4120</v>
      </c>
      <c r="AA1682" s="263" t="s">
        <v>4120</v>
      </c>
    </row>
    <row r="1683" spans="1:27" x14ac:dyDescent="0.3">
      <c r="A1683" s="263">
        <v>521985</v>
      </c>
      <c r="B1683" s="268" t="s">
        <v>918</v>
      </c>
      <c r="C1683" s="263" t="s">
        <v>4120</v>
      </c>
      <c r="D1683" s="263" t="s">
        <v>4120</v>
      </c>
      <c r="E1683" s="263" t="s">
        <v>4120</v>
      </c>
      <c r="F1683" s="263" t="s">
        <v>4120</v>
      </c>
      <c r="G1683" s="263" t="s">
        <v>4120</v>
      </c>
      <c r="H1683" s="263" t="s">
        <v>4120</v>
      </c>
      <c r="I1683" s="263" t="s">
        <v>4120</v>
      </c>
      <c r="J1683" s="263" t="s">
        <v>4120</v>
      </c>
      <c r="K1683" s="263" t="s">
        <v>4120</v>
      </c>
      <c r="L1683" s="263" t="s">
        <v>4120</v>
      </c>
      <c r="M1683" s="263" t="s">
        <v>4120</v>
      </c>
      <c r="N1683" s="263" t="s">
        <v>4120</v>
      </c>
      <c r="O1683" s="263" t="s">
        <v>4120</v>
      </c>
      <c r="P1683" s="263" t="s">
        <v>4120</v>
      </c>
      <c r="Q1683" s="263" t="s">
        <v>4120</v>
      </c>
      <c r="R1683" s="263" t="s">
        <v>4120</v>
      </c>
      <c r="S1683" s="263" t="s">
        <v>4120</v>
      </c>
      <c r="T1683" s="263" t="s">
        <v>4120</v>
      </c>
      <c r="U1683" s="263" t="s">
        <v>4120</v>
      </c>
      <c r="V1683" s="263" t="s">
        <v>4120</v>
      </c>
      <c r="W1683" s="263" t="s">
        <v>4120</v>
      </c>
      <c r="X1683" s="263" t="s">
        <v>4120</v>
      </c>
      <c r="Y1683" s="263" t="s">
        <v>4120</v>
      </c>
      <c r="Z1683" s="263" t="s">
        <v>4120</v>
      </c>
      <c r="AA1683" s="263" t="s">
        <v>4120</v>
      </c>
    </row>
    <row r="1684" spans="1:27" x14ac:dyDescent="0.3">
      <c r="A1684" s="263">
        <v>522201</v>
      </c>
      <c r="B1684" s="268" t="s">
        <v>918</v>
      </c>
      <c r="C1684" s="263" t="s">
        <v>4120</v>
      </c>
      <c r="D1684" s="263" t="s">
        <v>4120</v>
      </c>
      <c r="E1684" s="263" t="s">
        <v>4120</v>
      </c>
      <c r="F1684" s="263" t="s">
        <v>4120</v>
      </c>
      <c r="G1684" s="263" t="s">
        <v>4120</v>
      </c>
      <c r="H1684" s="263" t="s">
        <v>4120</v>
      </c>
      <c r="I1684" s="263" t="s">
        <v>4120</v>
      </c>
      <c r="J1684" s="263" t="s">
        <v>4120</v>
      </c>
      <c r="K1684" s="263" t="s">
        <v>4120</v>
      </c>
      <c r="L1684" s="263" t="s">
        <v>4120</v>
      </c>
      <c r="M1684" s="263" t="s">
        <v>4120</v>
      </c>
      <c r="N1684" s="263" t="s">
        <v>4120</v>
      </c>
      <c r="O1684" s="263" t="s">
        <v>4120</v>
      </c>
      <c r="P1684" s="263" t="s">
        <v>4120</v>
      </c>
      <c r="Q1684" s="263" t="s">
        <v>4120</v>
      </c>
      <c r="R1684" s="263" t="s">
        <v>4120</v>
      </c>
      <c r="S1684" s="263" t="s">
        <v>4120</v>
      </c>
      <c r="T1684" s="263" t="s">
        <v>4120</v>
      </c>
      <c r="U1684" s="263" t="s">
        <v>4120</v>
      </c>
      <c r="V1684" s="263" t="s">
        <v>4120</v>
      </c>
      <c r="W1684" s="263" t="s">
        <v>4120</v>
      </c>
      <c r="X1684" s="263" t="s">
        <v>4120</v>
      </c>
      <c r="Y1684" s="263" t="s">
        <v>4120</v>
      </c>
      <c r="Z1684" s="263" t="s">
        <v>4120</v>
      </c>
      <c r="AA1684" s="263" t="s">
        <v>4120</v>
      </c>
    </row>
    <row r="1685" spans="1:27" x14ac:dyDescent="0.3">
      <c r="A1685" s="263">
        <v>522287</v>
      </c>
      <c r="B1685" s="268" t="s">
        <v>918</v>
      </c>
      <c r="C1685" s="263" t="s">
        <v>4120</v>
      </c>
      <c r="D1685" s="263" t="s">
        <v>4120</v>
      </c>
      <c r="E1685" s="263" t="s">
        <v>4120</v>
      </c>
      <c r="F1685" s="263" t="s">
        <v>4120</v>
      </c>
      <c r="G1685" s="263" t="s">
        <v>4120</v>
      </c>
      <c r="H1685" s="263" t="s">
        <v>4120</v>
      </c>
      <c r="I1685" s="263" t="s">
        <v>4120</v>
      </c>
      <c r="J1685" s="263" t="s">
        <v>4120</v>
      </c>
      <c r="K1685" s="263" t="s">
        <v>4120</v>
      </c>
      <c r="L1685" s="263" t="s">
        <v>4120</v>
      </c>
      <c r="M1685" s="263" t="s">
        <v>4120</v>
      </c>
      <c r="N1685" s="263" t="s">
        <v>4120</v>
      </c>
      <c r="O1685" s="263" t="s">
        <v>4120</v>
      </c>
      <c r="P1685" s="263" t="s">
        <v>4120</v>
      </c>
      <c r="Q1685" s="263" t="s">
        <v>4120</v>
      </c>
      <c r="R1685" s="263" t="s">
        <v>4120</v>
      </c>
      <c r="S1685" s="263" t="s">
        <v>4120</v>
      </c>
      <c r="T1685" s="263" t="s">
        <v>4120</v>
      </c>
      <c r="U1685" s="263" t="s">
        <v>4120</v>
      </c>
      <c r="V1685" s="263" t="s">
        <v>4120</v>
      </c>
      <c r="W1685" s="263" t="s">
        <v>4120</v>
      </c>
      <c r="X1685" s="263" t="s">
        <v>4120</v>
      </c>
      <c r="Y1685" s="263" t="s">
        <v>4120</v>
      </c>
      <c r="Z1685" s="263" t="s">
        <v>4120</v>
      </c>
      <c r="AA1685" s="263" t="s">
        <v>4120</v>
      </c>
    </row>
    <row r="1686" spans="1:27" x14ac:dyDescent="0.3">
      <c r="A1686" s="263">
        <v>522316</v>
      </c>
      <c r="B1686" s="268" t="s">
        <v>918</v>
      </c>
      <c r="C1686" s="263" t="s">
        <v>4120</v>
      </c>
      <c r="D1686" s="263" t="s">
        <v>4120</v>
      </c>
      <c r="E1686" s="263" t="s">
        <v>4120</v>
      </c>
      <c r="F1686" s="263" t="s">
        <v>4120</v>
      </c>
      <c r="G1686" s="263" t="s">
        <v>4120</v>
      </c>
      <c r="H1686" s="263" t="s">
        <v>4120</v>
      </c>
      <c r="I1686" s="263" t="s">
        <v>4120</v>
      </c>
      <c r="J1686" s="263" t="s">
        <v>4120</v>
      </c>
      <c r="K1686" s="263" t="s">
        <v>4120</v>
      </c>
      <c r="L1686" s="263" t="s">
        <v>4120</v>
      </c>
      <c r="M1686" s="263" t="s">
        <v>4120</v>
      </c>
      <c r="N1686" s="263" t="s">
        <v>4120</v>
      </c>
      <c r="O1686" s="263" t="s">
        <v>4120</v>
      </c>
      <c r="P1686" s="263" t="s">
        <v>4120</v>
      </c>
      <c r="Q1686" s="263" t="s">
        <v>4120</v>
      </c>
      <c r="R1686" s="263" t="s">
        <v>4120</v>
      </c>
      <c r="S1686" s="263" t="s">
        <v>4120</v>
      </c>
      <c r="T1686" s="263" t="s">
        <v>4120</v>
      </c>
      <c r="U1686" s="263" t="s">
        <v>4120</v>
      </c>
      <c r="V1686" s="263" t="s">
        <v>4120</v>
      </c>
      <c r="W1686" s="263" t="s">
        <v>4120</v>
      </c>
      <c r="X1686" s="263" t="s">
        <v>4120</v>
      </c>
      <c r="Y1686" s="263" t="s">
        <v>4120</v>
      </c>
      <c r="Z1686" s="263" t="s">
        <v>4120</v>
      </c>
      <c r="AA1686" s="263" t="s">
        <v>4120</v>
      </c>
    </row>
    <row r="1687" spans="1:27" x14ac:dyDescent="0.3">
      <c r="A1687" s="263">
        <v>522330</v>
      </c>
      <c r="B1687" s="268" t="s">
        <v>918</v>
      </c>
      <c r="C1687" s="263" t="s">
        <v>4120</v>
      </c>
      <c r="D1687" s="263" t="s">
        <v>4120</v>
      </c>
      <c r="E1687" s="263" t="s">
        <v>4120</v>
      </c>
      <c r="F1687" s="263" t="s">
        <v>4120</v>
      </c>
      <c r="G1687" s="263" t="s">
        <v>4120</v>
      </c>
      <c r="H1687" s="263" t="s">
        <v>4120</v>
      </c>
      <c r="I1687" s="263" t="s">
        <v>4120</v>
      </c>
      <c r="J1687" s="263" t="s">
        <v>4120</v>
      </c>
      <c r="K1687" s="263" t="s">
        <v>4120</v>
      </c>
      <c r="L1687" s="263" t="s">
        <v>4120</v>
      </c>
      <c r="M1687" s="263" t="s">
        <v>4120</v>
      </c>
      <c r="N1687" s="263" t="s">
        <v>4120</v>
      </c>
      <c r="O1687" s="263" t="s">
        <v>4120</v>
      </c>
      <c r="P1687" s="263" t="s">
        <v>4120</v>
      </c>
      <c r="Q1687" s="263" t="s">
        <v>4120</v>
      </c>
      <c r="R1687" s="263" t="s">
        <v>4120</v>
      </c>
      <c r="S1687" s="263" t="s">
        <v>4120</v>
      </c>
      <c r="T1687" s="263" t="s">
        <v>4120</v>
      </c>
      <c r="U1687" s="263" t="s">
        <v>4120</v>
      </c>
      <c r="V1687" s="263" t="s">
        <v>4120</v>
      </c>
      <c r="W1687" s="263" t="s">
        <v>4120</v>
      </c>
      <c r="X1687" s="263" t="s">
        <v>4120</v>
      </c>
      <c r="Y1687" s="263" t="s">
        <v>4120</v>
      </c>
      <c r="Z1687" s="263" t="s">
        <v>4120</v>
      </c>
      <c r="AA1687" s="263" t="s">
        <v>4120</v>
      </c>
    </row>
    <row r="1688" spans="1:27" x14ac:dyDescent="0.3">
      <c r="A1688" s="263">
        <v>522532</v>
      </c>
      <c r="B1688" s="268" t="s">
        <v>918</v>
      </c>
      <c r="C1688" s="263" t="s">
        <v>4120</v>
      </c>
      <c r="D1688" s="263" t="s">
        <v>4120</v>
      </c>
      <c r="E1688" s="263" t="s">
        <v>4120</v>
      </c>
      <c r="F1688" s="263" t="s">
        <v>4120</v>
      </c>
      <c r="G1688" s="263" t="s">
        <v>4120</v>
      </c>
      <c r="H1688" s="263" t="s">
        <v>4120</v>
      </c>
      <c r="I1688" s="263" t="s">
        <v>4120</v>
      </c>
      <c r="J1688" s="263" t="s">
        <v>4120</v>
      </c>
      <c r="K1688" s="263" t="s">
        <v>4120</v>
      </c>
      <c r="L1688" s="263" t="s">
        <v>4120</v>
      </c>
      <c r="M1688" s="263" t="s">
        <v>4120</v>
      </c>
      <c r="N1688" s="263" t="s">
        <v>4120</v>
      </c>
      <c r="O1688" s="263" t="s">
        <v>4120</v>
      </c>
      <c r="P1688" s="263" t="s">
        <v>4120</v>
      </c>
      <c r="Q1688" s="263" t="s">
        <v>4120</v>
      </c>
      <c r="R1688" s="263" t="s">
        <v>4120</v>
      </c>
      <c r="S1688" s="263" t="s">
        <v>4120</v>
      </c>
      <c r="T1688" s="263" t="s">
        <v>4120</v>
      </c>
      <c r="U1688" s="263" t="s">
        <v>4120</v>
      </c>
      <c r="V1688" s="263" t="s">
        <v>4120</v>
      </c>
      <c r="W1688" s="263" t="s">
        <v>4120</v>
      </c>
      <c r="X1688" s="263" t="s">
        <v>4120</v>
      </c>
      <c r="Y1688" s="263" t="s">
        <v>4120</v>
      </c>
      <c r="Z1688" s="263" t="s">
        <v>4120</v>
      </c>
      <c r="AA1688" s="263" t="s">
        <v>4120</v>
      </c>
    </row>
    <row r="1689" spans="1:27" x14ac:dyDescent="0.3">
      <c r="A1689" s="263">
        <v>522630</v>
      </c>
      <c r="B1689" s="268" t="s">
        <v>918</v>
      </c>
      <c r="C1689" s="263" t="s">
        <v>4120</v>
      </c>
      <c r="D1689" s="263" t="s">
        <v>4120</v>
      </c>
      <c r="E1689" s="263" t="s">
        <v>4120</v>
      </c>
      <c r="F1689" s="263" t="s">
        <v>4120</v>
      </c>
      <c r="G1689" s="263" t="s">
        <v>4120</v>
      </c>
      <c r="H1689" s="263" t="s">
        <v>4120</v>
      </c>
      <c r="I1689" s="263" t="s">
        <v>4120</v>
      </c>
      <c r="J1689" s="263" t="s">
        <v>4120</v>
      </c>
      <c r="K1689" s="263" t="s">
        <v>4120</v>
      </c>
      <c r="L1689" s="263" t="s">
        <v>4120</v>
      </c>
      <c r="M1689" s="263" t="s">
        <v>4120</v>
      </c>
      <c r="N1689" s="263" t="s">
        <v>4120</v>
      </c>
      <c r="O1689" s="263" t="s">
        <v>4120</v>
      </c>
      <c r="P1689" s="263" t="s">
        <v>4120</v>
      </c>
      <c r="Q1689" s="263" t="s">
        <v>4120</v>
      </c>
      <c r="R1689" s="263" t="s">
        <v>4120</v>
      </c>
      <c r="S1689" s="263" t="s">
        <v>4120</v>
      </c>
      <c r="T1689" s="263" t="s">
        <v>4120</v>
      </c>
      <c r="U1689" s="263" t="s">
        <v>4120</v>
      </c>
      <c r="V1689" s="263" t="s">
        <v>4120</v>
      </c>
      <c r="W1689" s="263" t="s">
        <v>4120</v>
      </c>
      <c r="X1689" s="263" t="s">
        <v>4120</v>
      </c>
      <c r="Y1689" s="263" t="s">
        <v>4120</v>
      </c>
      <c r="Z1689" s="263" t="s">
        <v>4120</v>
      </c>
      <c r="AA1689" s="263" t="s">
        <v>4120</v>
      </c>
    </row>
    <row r="1690" spans="1:27" x14ac:dyDescent="0.3">
      <c r="A1690" s="263">
        <v>522632</v>
      </c>
      <c r="B1690" s="268" t="s">
        <v>918</v>
      </c>
      <c r="C1690" s="263" t="s">
        <v>4120</v>
      </c>
      <c r="D1690" s="263" t="s">
        <v>4120</v>
      </c>
      <c r="E1690" s="263" t="s">
        <v>4120</v>
      </c>
      <c r="F1690" s="263" t="s">
        <v>4120</v>
      </c>
      <c r="G1690" s="263" t="s">
        <v>4120</v>
      </c>
      <c r="H1690" s="263" t="s">
        <v>4120</v>
      </c>
      <c r="I1690" s="263" t="s">
        <v>4120</v>
      </c>
      <c r="J1690" s="263" t="s">
        <v>4120</v>
      </c>
      <c r="K1690" s="263" t="s">
        <v>4120</v>
      </c>
      <c r="L1690" s="263" t="s">
        <v>4120</v>
      </c>
      <c r="M1690" s="263" t="s">
        <v>4120</v>
      </c>
      <c r="N1690" s="263" t="s">
        <v>4120</v>
      </c>
      <c r="O1690" s="263" t="s">
        <v>4120</v>
      </c>
      <c r="P1690" s="263" t="s">
        <v>4120</v>
      </c>
      <c r="Q1690" s="263" t="s">
        <v>4120</v>
      </c>
      <c r="R1690" s="263" t="s">
        <v>4120</v>
      </c>
      <c r="S1690" s="263" t="s">
        <v>4120</v>
      </c>
      <c r="T1690" s="263" t="s">
        <v>4120</v>
      </c>
      <c r="U1690" s="263" t="s">
        <v>4120</v>
      </c>
      <c r="V1690" s="263" t="s">
        <v>4120</v>
      </c>
      <c r="W1690" s="263" t="s">
        <v>4120</v>
      </c>
      <c r="X1690" s="263" t="s">
        <v>4120</v>
      </c>
      <c r="Y1690" s="263" t="s">
        <v>4120</v>
      </c>
      <c r="Z1690" s="263" t="s">
        <v>4120</v>
      </c>
      <c r="AA1690" s="263" t="s">
        <v>4120</v>
      </c>
    </row>
    <row r="1691" spans="1:27" x14ac:dyDescent="0.3">
      <c r="A1691" s="263">
        <v>522654</v>
      </c>
      <c r="B1691" s="268" t="s">
        <v>918</v>
      </c>
      <c r="C1691" s="263" t="s">
        <v>4120</v>
      </c>
      <c r="D1691" s="263" t="s">
        <v>4120</v>
      </c>
      <c r="E1691" s="263" t="s">
        <v>4120</v>
      </c>
      <c r="F1691" s="263" t="s">
        <v>4120</v>
      </c>
      <c r="G1691" s="263" t="s">
        <v>4120</v>
      </c>
      <c r="H1691" s="263" t="s">
        <v>4120</v>
      </c>
      <c r="I1691" s="263" t="s">
        <v>4120</v>
      </c>
      <c r="J1691" s="263" t="s">
        <v>4120</v>
      </c>
      <c r="K1691" s="263" t="s">
        <v>4120</v>
      </c>
      <c r="L1691" s="263" t="s">
        <v>4120</v>
      </c>
      <c r="M1691" s="263" t="s">
        <v>4120</v>
      </c>
      <c r="N1691" s="263" t="s">
        <v>4120</v>
      </c>
      <c r="O1691" s="263" t="s">
        <v>4120</v>
      </c>
      <c r="P1691" s="263" t="s">
        <v>4120</v>
      </c>
      <c r="Q1691" s="263" t="s">
        <v>4120</v>
      </c>
      <c r="R1691" s="263" t="s">
        <v>4120</v>
      </c>
      <c r="S1691" s="263" t="s">
        <v>4120</v>
      </c>
      <c r="T1691" s="263" t="s">
        <v>4120</v>
      </c>
      <c r="U1691" s="263" t="s">
        <v>4120</v>
      </c>
      <c r="V1691" s="263" t="s">
        <v>4120</v>
      </c>
      <c r="W1691" s="263" t="s">
        <v>4120</v>
      </c>
      <c r="X1691" s="263" t="s">
        <v>4120</v>
      </c>
      <c r="Y1691" s="263" t="s">
        <v>4120</v>
      </c>
      <c r="Z1691" s="263" t="s">
        <v>4120</v>
      </c>
      <c r="AA1691" s="263" t="s">
        <v>4120</v>
      </c>
    </row>
    <row r="1692" spans="1:27" x14ac:dyDescent="0.3">
      <c r="A1692" s="263">
        <v>522817</v>
      </c>
      <c r="B1692" s="268" t="s">
        <v>918</v>
      </c>
      <c r="C1692" s="263" t="s">
        <v>4120</v>
      </c>
      <c r="D1692" s="263" t="s">
        <v>4120</v>
      </c>
      <c r="E1692" s="263" t="s">
        <v>4120</v>
      </c>
      <c r="F1692" s="263" t="s">
        <v>4120</v>
      </c>
      <c r="G1692" s="263" t="s">
        <v>4120</v>
      </c>
      <c r="H1692" s="263" t="s">
        <v>4120</v>
      </c>
      <c r="I1692" s="263" t="s">
        <v>4120</v>
      </c>
      <c r="J1692" s="263" t="s">
        <v>4120</v>
      </c>
      <c r="K1692" s="263" t="s">
        <v>4120</v>
      </c>
      <c r="L1692" s="263" t="s">
        <v>4120</v>
      </c>
      <c r="M1692" s="263" t="s">
        <v>4120</v>
      </c>
      <c r="N1692" s="263" t="s">
        <v>4120</v>
      </c>
      <c r="O1692" s="263" t="s">
        <v>4120</v>
      </c>
      <c r="P1692" s="263" t="s">
        <v>4120</v>
      </c>
      <c r="Q1692" s="263" t="s">
        <v>4120</v>
      </c>
      <c r="R1692" s="263" t="s">
        <v>4120</v>
      </c>
      <c r="S1692" s="263" t="s">
        <v>4120</v>
      </c>
      <c r="T1692" s="263" t="s">
        <v>4120</v>
      </c>
      <c r="U1692" s="263" t="s">
        <v>4120</v>
      </c>
      <c r="V1692" s="263" t="s">
        <v>4120</v>
      </c>
      <c r="W1692" s="263" t="s">
        <v>4120</v>
      </c>
      <c r="X1692" s="263" t="s">
        <v>4120</v>
      </c>
      <c r="Y1692" s="263" t="s">
        <v>4120</v>
      </c>
      <c r="Z1692" s="263" t="s">
        <v>4120</v>
      </c>
      <c r="AA1692" s="263" t="s">
        <v>4120</v>
      </c>
    </row>
    <row r="1693" spans="1:27" x14ac:dyDescent="0.3">
      <c r="A1693" s="263">
        <v>522903</v>
      </c>
      <c r="B1693" s="268" t="s">
        <v>918</v>
      </c>
      <c r="C1693" s="263" t="s">
        <v>4120</v>
      </c>
      <c r="D1693" s="263" t="s">
        <v>4120</v>
      </c>
      <c r="E1693" s="263" t="s">
        <v>4120</v>
      </c>
      <c r="F1693" s="263" t="s">
        <v>4120</v>
      </c>
      <c r="G1693" s="263" t="s">
        <v>4120</v>
      </c>
      <c r="H1693" s="263" t="s">
        <v>4120</v>
      </c>
      <c r="I1693" s="263" t="s">
        <v>4120</v>
      </c>
      <c r="J1693" s="263" t="s">
        <v>4120</v>
      </c>
      <c r="K1693" s="263" t="s">
        <v>4120</v>
      </c>
      <c r="L1693" s="263" t="s">
        <v>4120</v>
      </c>
      <c r="M1693" s="263" t="s">
        <v>4120</v>
      </c>
      <c r="N1693" s="263" t="s">
        <v>4120</v>
      </c>
      <c r="O1693" s="263" t="s">
        <v>4120</v>
      </c>
      <c r="P1693" s="263" t="s">
        <v>4120</v>
      </c>
      <c r="Q1693" s="263" t="s">
        <v>4120</v>
      </c>
      <c r="R1693" s="263" t="s">
        <v>4120</v>
      </c>
      <c r="S1693" s="263" t="s">
        <v>4120</v>
      </c>
      <c r="T1693" s="263" t="s">
        <v>4120</v>
      </c>
      <c r="U1693" s="263" t="s">
        <v>4120</v>
      </c>
      <c r="V1693" s="263" t="s">
        <v>4120</v>
      </c>
      <c r="W1693" s="263" t="s">
        <v>4120</v>
      </c>
      <c r="X1693" s="263" t="s">
        <v>4120</v>
      </c>
      <c r="Y1693" s="263" t="s">
        <v>4120</v>
      </c>
      <c r="Z1693" s="263" t="s">
        <v>4120</v>
      </c>
      <c r="AA1693" s="263" t="s">
        <v>4120</v>
      </c>
    </row>
    <row r="1694" spans="1:27" x14ac:dyDescent="0.3">
      <c r="A1694" s="263">
        <v>522982</v>
      </c>
      <c r="B1694" s="268" t="s">
        <v>918</v>
      </c>
      <c r="C1694" s="263" t="s">
        <v>4120</v>
      </c>
      <c r="D1694" s="263" t="s">
        <v>4120</v>
      </c>
      <c r="E1694" s="263" t="s">
        <v>4120</v>
      </c>
      <c r="F1694" s="263" t="s">
        <v>4120</v>
      </c>
      <c r="G1694" s="263" t="s">
        <v>4120</v>
      </c>
      <c r="H1694" s="263" t="s">
        <v>4120</v>
      </c>
      <c r="I1694" s="263" t="s">
        <v>4120</v>
      </c>
      <c r="J1694" s="263" t="s">
        <v>4120</v>
      </c>
      <c r="K1694" s="263" t="s">
        <v>4120</v>
      </c>
      <c r="L1694" s="263" t="s">
        <v>4120</v>
      </c>
      <c r="M1694" s="263" t="s">
        <v>4120</v>
      </c>
      <c r="N1694" s="263" t="s">
        <v>4120</v>
      </c>
      <c r="O1694" s="263" t="s">
        <v>4120</v>
      </c>
      <c r="P1694" s="263" t="s">
        <v>4120</v>
      </c>
      <c r="Q1694" s="263" t="s">
        <v>4120</v>
      </c>
      <c r="R1694" s="263" t="s">
        <v>4120</v>
      </c>
      <c r="S1694" s="263" t="s">
        <v>4120</v>
      </c>
      <c r="T1694" s="263" t="s">
        <v>4120</v>
      </c>
      <c r="U1694" s="263" t="s">
        <v>4120</v>
      </c>
      <c r="V1694" s="263" t="s">
        <v>4120</v>
      </c>
      <c r="W1694" s="263" t="s">
        <v>4120</v>
      </c>
      <c r="X1694" s="263" t="s">
        <v>4120</v>
      </c>
      <c r="Y1694" s="263" t="s">
        <v>4120</v>
      </c>
      <c r="Z1694" s="263" t="s">
        <v>4120</v>
      </c>
      <c r="AA1694" s="263" t="s">
        <v>4120</v>
      </c>
    </row>
    <row r="1695" spans="1:27" x14ac:dyDescent="0.3">
      <c r="A1695" s="263">
        <v>522984</v>
      </c>
      <c r="B1695" s="268" t="s">
        <v>918</v>
      </c>
      <c r="C1695" s="263" t="s">
        <v>4120</v>
      </c>
      <c r="D1695" s="263" t="s">
        <v>4120</v>
      </c>
      <c r="E1695" s="263" t="s">
        <v>4120</v>
      </c>
      <c r="F1695" s="263" t="s">
        <v>4120</v>
      </c>
      <c r="G1695" s="263" t="s">
        <v>4120</v>
      </c>
      <c r="H1695" s="263" t="s">
        <v>4120</v>
      </c>
      <c r="I1695" s="263" t="s">
        <v>4120</v>
      </c>
      <c r="J1695" s="263" t="s">
        <v>4120</v>
      </c>
      <c r="K1695" s="263" t="s">
        <v>4120</v>
      </c>
      <c r="L1695" s="263" t="s">
        <v>4120</v>
      </c>
      <c r="M1695" s="263" t="s">
        <v>4120</v>
      </c>
      <c r="N1695" s="263" t="s">
        <v>4120</v>
      </c>
      <c r="O1695" s="263" t="s">
        <v>4120</v>
      </c>
      <c r="P1695" s="263" t="s">
        <v>4120</v>
      </c>
      <c r="Q1695" s="263" t="s">
        <v>4120</v>
      </c>
      <c r="R1695" s="263" t="s">
        <v>4120</v>
      </c>
      <c r="S1695" s="263" t="s">
        <v>4120</v>
      </c>
      <c r="T1695" s="263" t="s">
        <v>4120</v>
      </c>
      <c r="U1695" s="263" t="s">
        <v>4120</v>
      </c>
      <c r="V1695" s="263" t="s">
        <v>4120</v>
      </c>
      <c r="W1695" s="263" t="s">
        <v>4120</v>
      </c>
      <c r="X1695" s="263" t="s">
        <v>4120</v>
      </c>
      <c r="Y1695" s="263" t="s">
        <v>4120</v>
      </c>
      <c r="Z1695" s="263" t="s">
        <v>4120</v>
      </c>
      <c r="AA1695" s="263" t="s">
        <v>4120</v>
      </c>
    </row>
    <row r="1696" spans="1:27" x14ac:dyDescent="0.3">
      <c r="A1696" s="263">
        <v>523009</v>
      </c>
      <c r="B1696" s="268" t="s">
        <v>918</v>
      </c>
      <c r="C1696" s="263" t="s">
        <v>4120</v>
      </c>
      <c r="D1696" s="263" t="s">
        <v>4120</v>
      </c>
      <c r="E1696" s="263" t="s">
        <v>4120</v>
      </c>
      <c r="F1696" s="263" t="s">
        <v>4120</v>
      </c>
      <c r="G1696" s="263" t="s">
        <v>4120</v>
      </c>
      <c r="H1696" s="263" t="s">
        <v>4120</v>
      </c>
      <c r="I1696" s="263" t="s">
        <v>4120</v>
      </c>
      <c r="J1696" s="263" t="s">
        <v>4120</v>
      </c>
      <c r="K1696" s="263" t="s">
        <v>4120</v>
      </c>
      <c r="L1696" s="263" t="s">
        <v>4120</v>
      </c>
      <c r="M1696" s="263" t="s">
        <v>4120</v>
      </c>
      <c r="N1696" s="263" t="s">
        <v>4120</v>
      </c>
      <c r="O1696" s="263" t="s">
        <v>4120</v>
      </c>
      <c r="P1696" s="263" t="s">
        <v>4120</v>
      </c>
      <c r="Q1696" s="263" t="s">
        <v>4120</v>
      </c>
      <c r="R1696" s="263" t="s">
        <v>4120</v>
      </c>
      <c r="S1696" s="263" t="s">
        <v>4120</v>
      </c>
      <c r="T1696" s="263" t="s">
        <v>4120</v>
      </c>
      <c r="U1696" s="263" t="s">
        <v>4120</v>
      </c>
      <c r="V1696" s="263" t="s">
        <v>4120</v>
      </c>
      <c r="W1696" s="263" t="s">
        <v>4120</v>
      </c>
      <c r="X1696" s="263" t="s">
        <v>4120</v>
      </c>
      <c r="Y1696" s="263" t="s">
        <v>4120</v>
      </c>
      <c r="Z1696" s="263" t="s">
        <v>4120</v>
      </c>
      <c r="AA1696" s="263" t="s">
        <v>4120</v>
      </c>
    </row>
    <row r="1697" spans="1:27" x14ac:dyDescent="0.3">
      <c r="A1697" s="263">
        <v>523038</v>
      </c>
      <c r="B1697" s="268" t="s">
        <v>918</v>
      </c>
      <c r="C1697" s="263" t="s">
        <v>4120</v>
      </c>
      <c r="D1697" s="263" t="s">
        <v>4120</v>
      </c>
      <c r="E1697" s="263" t="s">
        <v>4120</v>
      </c>
      <c r="F1697" s="263" t="s">
        <v>4120</v>
      </c>
      <c r="G1697" s="263" t="s">
        <v>4120</v>
      </c>
      <c r="H1697" s="263" t="s">
        <v>4120</v>
      </c>
      <c r="I1697" s="263" t="s">
        <v>4120</v>
      </c>
      <c r="J1697" s="263" t="s">
        <v>4120</v>
      </c>
      <c r="K1697" s="263" t="s">
        <v>4120</v>
      </c>
      <c r="L1697" s="263" t="s">
        <v>4120</v>
      </c>
      <c r="M1697" s="263" t="s">
        <v>4120</v>
      </c>
      <c r="N1697" s="263" t="s">
        <v>4120</v>
      </c>
      <c r="O1697" s="263" t="s">
        <v>4120</v>
      </c>
      <c r="P1697" s="263" t="s">
        <v>4120</v>
      </c>
      <c r="Q1697" s="263" t="s">
        <v>4120</v>
      </c>
      <c r="R1697" s="263" t="s">
        <v>4120</v>
      </c>
      <c r="S1697" s="263" t="s">
        <v>4120</v>
      </c>
      <c r="T1697" s="263" t="s">
        <v>4120</v>
      </c>
      <c r="U1697" s="263" t="s">
        <v>4120</v>
      </c>
      <c r="V1697" s="263" t="s">
        <v>4120</v>
      </c>
      <c r="W1697" s="263" t="s">
        <v>4120</v>
      </c>
      <c r="X1697" s="263" t="s">
        <v>4120</v>
      </c>
      <c r="Y1697" s="263" t="s">
        <v>4120</v>
      </c>
      <c r="Z1697" s="263" t="s">
        <v>4120</v>
      </c>
      <c r="AA1697" s="263" t="s">
        <v>4120</v>
      </c>
    </row>
    <row r="1698" spans="1:27" x14ac:dyDescent="0.3">
      <c r="A1698" s="263">
        <v>523040</v>
      </c>
      <c r="B1698" s="268" t="s">
        <v>918</v>
      </c>
      <c r="C1698" s="263" t="s">
        <v>4120</v>
      </c>
      <c r="D1698" s="263" t="s">
        <v>4120</v>
      </c>
      <c r="E1698" s="263" t="s">
        <v>4120</v>
      </c>
      <c r="F1698" s="263" t="s">
        <v>4120</v>
      </c>
      <c r="G1698" s="263" t="s">
        <v>4120</v>
      </c>
      <c r="H1698" s="263" t="s">
        <v>4120</v>
      </c>
      <c r="I1698" s="263" t="s">
        <v>4120</v>
      </c>
      <c r="J1698" s="263" t="s">
        <v>4120</v>
      </c>
      <c r="K1698" s="263" t="s">
        <v>4120</v>
      </c>
      <c r="L1698" s="263" t="s">
        <v>4120</v>
      </c>
      <c r="M1698" s="263" t="s">
        <v>4120</v>
      </c>
      <c r="N1698" s="263" t="s">
        <v>4120</v>
      </c>
      <c r="O1698" s="263" t="s">
        <v>4120</v>
      </c>
      <c r="P1698" s="263" t="s">
        <v>4120</v>
      </c>
      <c r="Q1698" s="263" t="s">
        <v>4120</v>
      </c>
      <c r="R1698" s="263" t="s">
        <v>4120</v>
      </c>
      <c r="S1698" s="263" t="s">
        <v>4120</v>
      </c>
      <c r="T1698" s="263" t="s">
        <v>4120</v>
      </c>
      <c r="U1698" s="263" t="s">
        <v>4120</v>
      </c>
      <c r="V1698" s="263" t="s">
        <v>4120</v>
      </c>
      <c r="W1698" s="263" t="s">
        <v>4120</v>
      </c>
      <c r="X1698" s="263" t="s">
        <v>4120</v>
      </c>
      <c r="Y1698" s="263" t="s">
        <v>4120</v>
      </c>
      <c r="Z1698" s="263" t="s">
        <v>4120</v>
      </c>
      <c r="AA1698" s="263" t="s">
        <v>4120</v>
      </c>
    </row>
    <row r="1699" spans="1:27" x14ac:dyDescent="0.3">
      <c r="A1699" s="263">
        <v>523071</v>
      </c>
      <c r="B1699" s="268" t="s">
        <v>918</v>
      </c>
      <c r="C1699" s="263" t="s">
        <v>4120</v>
      </c>
      <c r="D1699" s="263" t="s">
        <v>4120</v>
      </c>
      <c r="E1699" s="263" t="s">
        <v>4120</v>
      </c>
      <c r="F1699" s="263" t="s">
        <v>4120</v>
      </c>
      <c r="G1699" s="263" t="s">
        <v>4120</v>
      </c>
      <c r="H1699" s="263" t="s">
        <v>4120</v>
      </c>
      <c r="I1699" s="263" t="s">
        <v>4120</v>
      </c>
      <c r="J1699" s="263" t="s">
        <v>4120</v>
      </c>
      <c r="K1699" s="263" t="s">
        <v>4120</v>
      </c>
      <c r="L1699" s="263" t="s">
        <v>4120</v>
      </c>
      <c r="M1699" s="263" t="s">
        <v>4120</v>
      </c>
      <c r="N1699" s="263" t="s">
        <v>4120</v>
      </c>
      <c r="O1699" s="263" t="s">
        <v>4120</v>
      </c>
      <c r="P1699" s="263" t="s">
        <v>4120</v>
      </c>
      <c r="Q1699" s="263" t="s">
        <v>4120</v>
      </c>
      <c r="R1699" s="263" t="s">
        <v>4120</v>
      </c>
      <c r="S1699" s="263" t="s">
        <v>4120</v>
      </c>
      <c r="T1699" s="263" t="s">
        <v>4120</v>
      </c>
      <c r="U1699" s="263" t="s">
        <v>4120</v>
      </c>
      <c r="V1699" s="263" t="s">
        <v>4120</v>
      </c>
      <c r="W1699" s="263" t="s">
        <v>4120</v>
      </c>
      <c r="X1699" s="263" t="s">
        <v>4120</v>
      </c>
      <c r="Y1699" s="263" t="s">
        <v>4120</v>
      </c>
      <c r="Z1699" s="263" t="s">
        <v>4120</v>
      </c>
      <c r="AA1699" s="263" t="s">
        <v>4120</v>
      </c>
    </row>
    <row r="1700" spans="1:27" x14ac:dyDescent="0.3">
      <c r="A1700" s="263">
        <v>523100</v>
      </c>
      <c r="B1700" s="268" t="s">
        <v>918</v>
      </c>
      <c r="C1700" s="263" t="s">
        <v>4120</v>
      </c>
      <c r="D1700" s="263" t="s">
        <v>4120</v>
      </c>
      <c r="E1700" s="263" t="s">
        <v>4120</v>
      </c>
      <c r="F1700" s="263" t="s">
        <v>4120</v>
      </c>
      <c r="G1700" s="263" t="s">
        <v>4120</v>
      </c>
      <c r="H1700" s="263" t="s">
        <v>4120</v>
      </c>
      <c r="I1700" s="263" t="s">
        <v>4120</v>
      </c>
      <c r="J1700" s="263" t="s">
        <v>4120</v>
      </c>
      <c r="K1700" s="263" t="s">
        <v>4120</v>
      </c>
      <c r="L1700" s="263" t="s">
        <v>4120</v>
      </c>
      <c r="M1700" s="263" t="s">
        <v>4120</v>
      </c>
      <c r="N1700" s="263" t="s">
        <v>4120</v>
      </c>
      <c r="O1700" s="263" t="s">
        <v>4120</v>
      </c>
      <c r="P1700" s="263" t="s">
        <v>4120</v>
      </c>
      <c r="Q1700" s="263" t="s">
        <v>4120</v>
      </c>
      <c r="R1700" s="263" t="s">
        <v>4120</v>
      </c>
      <c r="S1700" s="263" t="s">
        <v>4120</v>
      </c>
      <c r="T1700" s="263" t="s">
        <v>4120</v>
      </c>
      <c r="U1700" s="263" t="s">
        <v>4120</v>
      </c>
      <c r="V1700" s="263" t="s">
        <v>4120</v>
      </c>
      <c r="W1700" s="263" t="s">
        <v>4120</v>
      </c>
      <c r="X1700" s="263" t="s">
        <v>4120</v>
      </c>
      <c r="Y1700" s="263" t="s">
        <v>4120</v>
      </c>
      <c r="Z1700" s="263" t="s">
        <v>4120</v>
      </c>
      <c r="AA1700" s="263" t="s">
        <v>4120</v>
      </c>
    </row>
    <row r="1701" spans="1:27" x14ac:dyDescent="0.3">
      <c r="A1701" s="263">
        <v>523105</v>
      </c>
      <c r="B1701" s="268" t="s">
        <v>918</v>
      </c>
      <c r="C1701" s="263" t="s">
        <v>4120</v>
      </c>
      <c r="D1701" s="263" t="s">
        <v>4120</v>
      </c>
      <c r="E1701" s="263" t="s">
        <v>4120</v>
      </c>
      <c r="F1701" s="263" t="s">
        <v>4120</v>
      </c>
      <c r="G1701" s="263" t="s">
        <v>4120</v>
      </c>
      <c r="H1701" s="263" t="s">
        <v>4120</v>
      </c>
      <c r="I1701" s="263" t="s">
        <v>4120</v>
      </c>
      <c r="J1701" s="263" t="s">
        <v>4120</v>
      </c>
      <c r="K1701" s="263" t="s">
        <v>4120</v>
      </c>
      <c r="L1701" s="263" t="s">
        <v>4120</v>
      </c>
      <c r="M1701" s="263" t="s">
        <v>4120</v>
      </c>
      <c r="N1701" s="263" t="s">
        <v>4120</v>
      </c>
      <c r="O1701" s="263" t="s">
        <v>4120</v>
      </c>
      <c r="P1701" s="263" t="s">
        <v>4120</v>
      </c>
      <c r="Q1701" s="263" t="s">
        <v>4120</v>
      </c>
      <c r="R1701" s="263" t="s">
        <v>4120</v>
      </c>
      <c r="S1701" s="263" t="s">
        <v>4120</v>
      </c>
      <c r="T1701" s="263" t="s">
        <v>4120</v>
      </c>
      <c r="U1701" s="263" t="s">
        <v>4120</v>
      </c>
      <c r="V1701" s="263" t="s">
        <v>4120</v>
      </c>
      <c r="W1701" s="263" t="s">
        <v>4120</v>
      </c>
      <c r="X1701" s="263" t="s">
        <v>4120</v>
      </c>
      <c r="Y1701" s="263" t="s">
        <v>4120</v>
      </c>
      <c r="Z1701" s="263" t="s">
        <v>4120</v>
      </c>
      <c r="AA1701" s="263" t="s">
        <v>4120</v>
      </c>
    </row>
    <row r="1702" spans="1:27" x14ac:dyDescent="0.3">
      <c r="A1702" s="263">
        <v>523118</v>
      </c>
      <c r="B1702" s="268" t="s">
        <v>918</v>
      </c>
      <c r="C1702" s="263" t="s">
        <v>4120</v>
      </c>
      <c r="D1702" s="263" t="s">
        <v>4120</v>
      </c>
      <c r="E1702" s="263" t="s">
        <v>4120</v>
      </c>
      <c r="F1702" s="263" t="s">
        <v>4120</v>
      </c>
      <c r="G1702" s="263" t="s">
        <v>4120</v>
      </c>
      <c r="H1702" s="263" t="s">
        <v>4120</v>
      </c>
      <c r="I1702" s="263" t="s">
        <v>4120</v>
      </c>
      <c r="J1702" s="263" t="s">
        <v>4120</v>
      </c>
      <c r="K1702" s="263" t="s">
        <v>4120</v>
      </c>
      <c r="L1702" s="263" t="s">
        <v>4120</v>
      </c>
      <c r="M1702" s="263" t="s">
        <v>4120</v>
      </c>
      <c r="N1702" s="263" t="s">
        <v>4120</v>
      </c>
      <c r="O1702" s="263" t="s">
        <v>4120</v>
      </c>
      <c r="P1702" s="263" t="s">
        <v>4120</v>
      </c>
      <c r="Q1702" s="263" t="s">
        <v>4120</v>
      </c>
      <c r="R1702" s="263" t="s">
        <v>4120</v>
      </c>
      <c r="S1702" s="263" t="s">
        <v>4120</v>
      </c>
      <c r="T1702" s="263" t="s">
        <v>4120</v>
      </c>
      <c r="U1702" s="263" t="s">
        <v>4120</v>
      </c>
      <c r="V1702" s="263" t="s">
        <v>4120</v>
      </c>
      <c r="W1702" s="263" t="s">
        <v>4120</v>
      </c>
      <c r="X1702" s="263" t="s">
        <v>4120</v>
      </c>
      <c r="Y1702" s="263" t="s">
        <v>4120</v>
      </c>
      <c r="Z1702" s="263" t="s">
        <v>4120</v>
      </c>
      <c r="AA1702" s="263" t="s">
        <v>4120</v>
      </c>
    </row>
    <row r="1703" spans="1:27" x14ac:dyDescent="0.3">
      <c r="A1703" s="263">
        <v>523134</v>
      </c>
      <c r="B1703" s="268" t="s">
        <v>918</v>
      </c>
      <c r="C1703" s="263" t="s">
        <v>4120</v>
      </c>
      <c r="D1703" s="263" t="s">
        <v>4120</v>
      </c>
      <c r="E1703" s="263" t="s">
        <v>4120</v>
      </c>
      <c r="F1703" s="263" t="s">
        <v>4120</v>
      </c>
      <c r="G1703" s="263" t="s">
        <v>4120</v>
      </c>
      <c r="H1703" s="263" t="s">
        <v>4120</v>
      </c>
      <c r="I1703" s="263" t="s">
        <v>4120</v>
      </c>
      <c r="J1703" s="263" t="s">
        <v>4120</v>
      </c>
      <c r="K1703" s="263" t="s">
        <v>4120</v>
      </c>
      <c r="L1703" s="263" t="s">
        <v>4120</v>
      </c>
      <c r="M1703" s="263" t="s">
        <v>4120</v>
      </c>
      <c r="N1703" s="263" t="s">
        <v>4120</v>
      </c>
      <c r="O1703" s="263" t="s">
        <v>4120</v>
      </c>
      <c r="P1703" s="263" t="s">
        <v>4120</v>
      </c>
      <c r="Q1703" s="263" t="s">
        <v>4120</v>
      </c>
      <c r="R1703" s="263" t="s">
        <v>4120</v>
      </c>
      <c r="S1703" s="263" t="s">
        <v>4120</v>
      </c>
      <c r="T1703" s="263" t="s">
        <v>4120</v>
      </c>
      <c r="U1703" s="263" t="s">
        <v>4120</v>
      </c>
      <c r="V1703" s="263" t="s">
        <v>4120</v>
      </c>
      <c r="W1703" s="263" t="s">
        <v>4120</v>
      </c>
      <c r="X1703" s="263" t="s">
        <v>4120</v>
      </c>
      <c r="Y1703" s="263" t="s">
        <v>4120</v>
      </c>
      <c r="Z1703" s="263" t="s">
        <v>4120</v>
      </c>
      <c r="AA1703" s="263" t="s">
        <v>4120</v>
      </c>
    </row>
    <row r="1704" spans="1:27" x14ac:dyDescent="0.3">
      <c r="A1704" s="263">
        <v>523145</v>
      </c>
      <c r="B1704" s="268" t="s">
        <v>918</v>
      </c>
      <c r="C1704" s="263" t="s">
        <v>4120</v>
      </c>
      <c r="D1704" s="263" t="s">
        <v>4120</v>
      </c>
      <c r="E1704" s="263" t="s">
        <v>4120</v>
      </c>
      <c r="F1704" s="263" t="s">
        <v>4120</v>
      </c>
      <c r="G1704" s="263" t="s">
        <v>4120</v>
      </c>
      <c r="H1704" s="263" t="s">
        <v>4120</v>
      </c>
      <c r="I1704" s="263" t="s">
        <v>4120</v>
      </c>
      <c r="J1704" s="263" t="s">
        <v>4120</v>
      </c>
      <c r="K1704" s="263" t="s">
        <v>4120</v>
      </c>
      <c r="L1704" s="263" t="s">
        <v>4120</v>
      </c>
      <c r="M1704" s="263" t="s">
        <v>4120</v>
      </c>
      <c r="N1704" s="263" t="s">
        <v>4120</v>
      </c>
      <c r="O1704" s="263" t="s">
        <v>4120</v>
      </c>
      <c r="P1704" s="263" t="s">
        <v>4120</v>
      </c>
      <c r="Q1704" s="263" t="s">
        <v>4120</v>
      </c>
      <c r="R1704" s="263" t="s">
        <v>4120</v>
      </c>
      <c r="S1704" s="263" t="s">
        <v>4120</v>
      </c>
      <c r="T1704" s="263" t="s">
        <v>4120</v>
      </c>
      <c r="U1704" s="263" t="s">
        <v>4120</v>
      </c>
      <c r="V1704" s="263" t="s">
        <v>4120</v>
      </c>
      <c r="W1704" s="263" t="s">
        <v>4120</v>
      </c>
      <c r="X1704" s="263" t="s">
        <v>4120</v>
      </c>
      <c r="Y1704" s="263" t="s">
        <v>4120</v>
      </c>
      <c r="Z1704" s="263" t="s">
        <v>4120</v>
      </c>
      <c r="AA1704" s="263" t="s">
        <v>4120</v>
      </c>
    </row>
    <row r="1705" spans="1:27" x14ac:dyDescent="0.3">
      <c r="A1705" s="263">
        <v>523171</v>
      </c>
      <c r="B1705" s="268" t="s">
        <v>918</v>
      </c>
      <c r="C1705" s="263" t="s">
        <v>4120</v>
      </c>
      <c r="D1705" s="263" t="s">
        <v>4120</v>
      </c>
      <c r="E1705" s="263" t="s">
        <v>4120</v>
      </c>
      <c r="F1705" s="263" t="s">
        <v>4120</v>
      </c>
      <c r="G1705" s="263" t="s">
        <v>4120</v>
      </c>
      <c r="H1705" s="263" t="s">
        <v>4120</v>
      </c>
      <c r="I1705" s="263" t="s">
        <v>4120</v>
      </c>
      <c r="J1705" s="263" t="s">
        <v>4120</v>
      </c>
      <c r="K1705" s="263" t="s">
        <v>4120</v>
      </c>
      <c r="L1705" s="263" t="s">
        <v>4120</v>
      </c>
      <c r="M1705" s="263" t="s">
        <v>4120</v>
      </c>
      <c r="N1705" s="263" t="s">
        <v>4120</v>
      </c>
      <c r="O1705" s="263" t="s">
        <v>4120</v>
      </c>
      <c r="P1705" s="263" t="s">
        <v>4120</v>
      </c>
      <c r="Q1705" s="263" t="s">
        <v>4120</v>
      </c>
      <c r="R1705" s="263" t="s">
        <v>4120</v>
      </c>
      <c r="S1705" s="263" t="s">
        <v>4120</v>
      </c>
      <c r="T1705" s="263" t="s">
        <v>4120</v>
      </c>
      <c r="U1705" s="263" t="s">
        <v>4120</v>
      </c>
      <c r="V1705" s="263" t="s">
        <v>4120</v>
      </c>
      <c r="W1705" s="263" t="s">
        <v>4120</v>
      </c>
      <c r="X1705" s="263" t="s">
        <v>4120</v>
      </c>
      <c r="Y1705" s="263" t="s">
        <v>4120</v>
      </c>
      <c r="Z1705" s="263" t="s">
        <v>4120</v>
      </c>
      <c r="AA1705" s="263" t="s">
        <v>4120</v>
      </c>
    </row>
    <row r="1706" spans="1:27" x14ac:dyDescent="0.3">
      <c r="A1706" s="263">
        <v>523178</v>
      </c>
      <c r="B1706" s="268" t="s">
        <v>918</v>
      </c>
      <c r="C1706" s="263" t="s">
        <v>4120</v>
      </c>
      <c r="D1706" s="263" t="s">
        <v>4120</v>
      </c>
      <c r="E1706" s="263" t="s">
        <v>4120</v>
      </c>
      <c r="F1706" s="263" t="s">
        <v>4120</v>
      </c>
      <c r="G1706" s="263" t="s">
        <v>4120</v>
      </c>
      <c r="H1706" s="263" t="s">
        <v>4120</v>
      </c>
      <c r="I1706" s="263" t="s">
        <v>4120</v>
      </c>
      <c r="J1706" s="263" t="s">
        <v>4120</v>
      </c>
      <c r="K1706" s="263" t="s">
        <v>4120</v>
      </c>
      <c r="L1706" s="263" t="s">
        <v>4120</v>
      </c>
      <c r="M1706" s="263" t="s">
        <v>4120</v>
      </c>
      <c r="N1706" s="263" t="s">
        <v>4120</v>
      </c>
      <c r="O1706" s="263" t="s">
        <v>4120</v>
      </c>
      <c r="P1706" s="263" t="s">
        <v>4120</v>
      </c>
      <c r="Q1706" s="263" t="s">
        <v>4120</v>
      </c>
      <c r="R1706" s="263" t="s">
        <v>4120</v>
      </c>
      <c r="S1706" s="263" t="s">
        <v>4120</v>
      </c>
      <c r="T1706" s="263" t="s">
        <v>4120</v>
      </c>
      <c r="U1706" s="263" t="s">
        <v>4120</v>
      </c>
      <c r="V1706" s="263" t="s">
        <v>4120</v>
      </c>
      <c r="W1706" s="263" t="s">
        <v>4120</v>
      </c>
      <c r="X1706" s="263" t="s">
        <v>4120</v>
      </c>
      <c r="Y1706" s="263" t="s">
        <v>4120</v>
      </c>
      <c r="Z1706" s="263" t="s">
        <v>4120</v>
      </c>
      <c r="AA1706" s="263" t="s">
        <v>4120</v>
      </c>
    </row>
    <row r="1707" spans="1:27" x14ac:dyDescent="0.3">
      <c r="A1707" s="263">
        <v>523179</v>
      </c>
      <c r="B1707" s="268" t="s">
        <v>918</v>
      </c>
      <c r="C1707" s="263" t="s">
        <v>4120</v>
      </c>
      <c r="D1707" s="263" t="s">
        <v>4120</v>
      </c>
      <c r="E1707" s="263" t="s">
        <v>4120</v>
      </c>
      <c r="F1707" s="263" t="s">
        <v>4120</v>
      </c>
      <c r="G1707" s="263" t="s">
        <v>4120</v>
      </c>
      <c r="H1707" s="263" t="s">
        <v>4120</v>
      </c>
      <c r="I1707" s="263" t="s">
        <v>4120</v>
      </c>
      <c r="J1707" s="263" t="s">
        <v>4120</v>
      </c>
      <c r="K1707" s="263" t="s">
        <v>4120</v>
      </c>
      <c r="L1707" s="263" t="s">
        <v>4120</v>
      </c>
      <c r="M1707" s="263" t="s">
        <v>4120</v>
      </c>
      <c r="N1707" s="263" t="s">
        <v>4120</v>
      </c>
      <c r="O1707" s="263" t="s">
        <v>4120</v>
      </c>
      <c r="P1707" s="263" t="s">
        <v>4120</v>
      </c>
      <c r="Q1707" s="263" t="s">
        <v>4120</v>
      </c>
      <c r="R1707" s="263" t="s">
        <v>4120</v>
      </c>
      <c r="S1707" s="263" t="s">
        <v>4120</v>
      </c>
      <c r="T1707" s="263" t="s">
        <v>4120</v>
      </c>
      <c r="U1707" s="263" t="s">
        <v>4120</v>
      </c>
      <c r="V1707" s="263" t="s">
        <v>4120</v>
      </c>
      <c r="W1707" s="263" t="s">
        <v>4120</v>
      </c>
      <c r="X1707" s="263" t="s">
        <v>4120</v>
      </c>
      <c r="Y1707" s="263" t="s">
        <v>4120</v>
      </c>
      <c r="Z1707" s="263" t="s">
        <v>4120</v>
      </c>
      <c r="AA1707" s="263" t="s">
        <v>4120</v>
      </c>
    </row>
    <row r="1708" spans="1:27" x14ac:dyDescent="0.3">
      <c r="A1708" s="263">
        <v>523193</v>
      </c>
      <c r="B1708" s="268" t="s">
        <v>918</v>
      </c>
      <c r="C1708" s="263" t="s">
        <v>4120</v>
      </c>
      <c r="D1708" s="263" t="s">
        <v>4120</v>
      </c>
      <c r="E1708" s="263" t="s">
        <v>4120</v>
      </c>
      <c r="F1708" s="263" t="s">
        <v>4120</v>
      </c>
      <c r="G1708" s="263" t="s">
        <v>4120</v>
      </c>
      <c r="H1708" s="263" t="s">
        <v>4120</v>
      </c>
      <c r="I1708" s="263" t="s">
        <v>4120</v>
      </c>
      <c r="J1708" s="263" t="s">
        <v>4120</v>
      </c>
      <c r="K1708" s="263" t="s">
        <v>4120</v>
      </c>
      <c r="L1708" s="263" t="s">
        <v>4120</v>
      </c>
      <c r="M1708" s="263" t="s">
        <v>4120</v>
      </c>
      <c r="N1708" s="263" t="s">
        <v>4120</v>
      </c>
      <c r="O1708" s="263" t="s">
        <v>4120</v>
      </c>
      <c r="P1708" s="263" t="s">
        <v>4120</v>
      </c>
      <c r="Q1708" s="263" t="s">
        <v>4120</v>
      </c>
      <c r="R1708" s="263" t="s">
        <v>4120</v>
      </c>
      <c r="S1708" s="263" t="s">
        <v>4120</v>
      </c>
      <c r="T1708" s="263" t="s">
        <v>4120</v>
      </c>
      <c r="U1708" s="263" t="s">
        <v>4120</v>
      </c>
      <c r="V1708" s="263" t="s">
        <v>4120</v>
      </c>
      <c r="W1708" s="263" t="s">
        <v>4120</v>
      </c>
      <c r="X1708" s="263" t="s">
        <v>4120</v>
      </c>
      <c r="Y1708" s="263" t="s">
        <v>4120</v>
      </c>
      <c r="Z1708" s="263" t="s">
        <v>4120</v>
      </c>
      <c r="AA1708" s="263" t="s">
        <v>4120</v>
      </c>
    </row>
    <row r="1709" spans="1:27" x14ac:dyDescent="0.3">
      <c r="A1709" s="263">
        <v>523239</v>
      </c>
      <c r="B1709" s="268" t="s">
        <v>918</v>
      </c>
      <c r="C1709" s="263" t="s">
        <v>4120</v>
      </c>
      <c r="D1709" s="263" t="s">
        <v>4120</v>
      </c>
      <c r="E1709" s="263" t="s">
        <v>4120</v>
      </c>
      <c r="F1709" s="263" t="s">
        <v>4120</v>
      </c>
      <c r="G1709" s="263" t="s">
        <v>4120</v>
      </c>
      <c r="H1709" s="263" t="s">
        <v>4120</v>
      </c>
      <c r="I1709" s="263" t="s">
        <v>4120</v>
      </c>
      <c r="J1709" s="263" t="s">
        <v>4120</v>
      </c>
      <c r="K1709" s="263" t="s">
        <v>4120</v>
      </c>
      <c r="L1709" s="263" t="s">
        <v>4120</v>
      </c>
      <c r="M1709" s="263" t="s">
        <v>4120</v>
      </c>
      <c r="N1709" s="263" t="s">
        <v>4120</v>
      </c>
      <c r="O1709" s="263" t="s">
        <v>4120</v>
      </c>
      <c r="P1709" s="263" t="s">
        <v>4120</v>
      </c>
      <c r="Q1709" s="263" t="s">
        <v>4120</v>
      </c>
      <c r="R1709" s="263" t="s">
        <v>4120</v>
      </c>
      <c r="S1709" s="263" t="s">
        <v>4120</v>
      </c>
      <c r="T1709" s="263" t="s">
        <v>4120</v>
      </c>
      <c r="U1709" s="263" t="s">
        <v>4120</v>
      </c>
      <c r="V1709" s="263" t="s">
        <v>4120</v>
      </c>
      <c r="W1709" s="263" t="s">
        <v>4120</v>
      </c>
      <c r="X1709" s="263" t="s">
        <v>4120</v>
      </c>
      <c r="Y1709" s="263" t="s">
        <v>4120</v>
      </c>
      <c r="Z1709" s="263" t="s">
        <v>4120</v>
      </c>
      <c r="AA1709" s="263" t="s">
        <v>4120</v>
      </c>
    </row>
    <row r="1710" spans="1:27" x14ac:dyDescent="0.3">
      <c r="A1710" s="263">
        <v>523337</v>
      </c>
      <c r="B1710" s="268" t="s">
        <v>918</v>
      </c>
      <c r="C1710" s="263" t="s">
        <v>4120</v>
      </c>
      <c r="D1710" s="263" t="s">
        <v>4120</v>
      </c>
      <c r="E1710" s="263" t="s">
        <v>4120</v>
      </c>
      <c r="F1710" s="263" t="s">
        <v>4120</v>
      </c>
      <c r="G1710" s="263" t="s">
        <v>4120</v>
      </c>
      <c r="H1710" s="263" t="s">
        <v>4120</v>
      </c>
      <c r="I1710" s="263" t="s">
        <v>4120</v>
      </c>
      <c r="J1710" s="263" t="s">
        <v>4120</v>
      </c>
      <c r="K1710" s="263" t="s">
        <v>4120</v>
      </c>
      <c r="L1710" s="263" t="s">
        <v>4120</v>
      </c>
      <c r="M1710" s="263" t="s">
        <v>4120</v>
      </c>
      <c r="N1710" s="263" t="s">
        <v>4120</v>
      </c>
      <c r="O1710" s="263" t="s">
        <v>4120</v>
      </c>
      <c r="P1710" s="263" t="s">
        <v>4120</v>
      </c>
      <c r="Q1710" s="263" t="s">
        <v>4120</v>
      </c>
      <c r="R1710" s="263" t="s">
        <v>4120</v>
      </c>
      <c r="S1710" s="263" t="s">
        <v>4120</v>
      </c>
      <c r="T1710" s="263" t="s">
        <v>4120</v>
      </c>
      <c r="U1710" s="263" t="s">
        <v>4120</v>
      </c>
      <c r="V1710" s="263" t="s">
        <v>4120</v>
      </c>
      <c r="W1710" s="263" t="s">
        <v>4120</v>
      </c>
      <c r="X1710" s="263" t="s">
        <v>4120</v>
      </c>
      <c r="Y1710" s="263" t="s">
        <v>4120</v>
      </c>
      <c r="Z1710" s="263" t="s">
        <v>4120</v>
      </c>
      <c r="AA1710" s="263" t="s">
        <v>4120</v>
      </c>
    </row>
    <row r="1711" spans="1:27" x14ac:dyDescent="0.3">
      <c r="A1711" s="263">
        <v>523400</v>
      </c>
      <c r="B1711" s="268" t="s">
        <v>918</v>
      </c>
      <c r="C1711" s="263" t="s">
        <v>4120</v>
      </c>
      <c r="D1711" s="263" t="s">
        <v>4120</v>
      </c>
      <c r="E1711" s="263" t="s">
        <v>4120</v>
      </c>
      <c r="F1711" s="263" t="s">
        <v>4120</v>
      </c>
      <c r="G1711" s="263" t="s">
        <v>4120</v>
      </c>
      <c r="H1711" s="263" t="s">
        <v>4120</v>
      </c>
      <c r="I1711" s="263" t="s">
        <v>4120</v>
      </c>
      <c r="J1711" s="263" t="s">
        <v>4120</v>
      </c>
      <c r="K1711" s="263" t="s">
        <v>4120</v>
      </c>
      <c r="L1711" s="263" t="s">
        <v>4120</v>
      </c>
      <c r="M1711" s="263" t="s">
        <v>4120</v>
      </c>
      <c r="N1711" s="263" t="s">
        <v>4120</v>
      </c>
      <c r="O1711" s="263" t="s">
        <v>4120</v>
      </c>
      <c r="P1711" s="263" t="s">
        <v>4120</v>
      </c>
      <c r="Q1711" s="263" t="s">
        <v>4120</v>
      </c>
      <c r="R1711" s="263" t="s">
        <v>4120</v>
      </c>
      <c r="S1711" s="263" t="s">
        <v>4120</v>
      </c>
      <c r="T1711" s="263" t="s">
        <v>4120</v>
      </c>
      <c r="U1711" s="263" t="s">
        <v>4120</v>
      </c>
      <c r="V1711" s="263" t="s">
        <v>4120</v>
      </c>
      <c r="W1711" s="263" t="s">
        <v>4120</v>
      </c>
      <c r="X1711" s="263" t="s">
        <v>4120</v>
      </c>
      <c r="Y1711" s="263" t="s">
        <v>4120</v>
      </c>
      <c r="Z1711" s="263" t="s">
        <v>4120</v>
      </c>
      <c r="AA1711" s="263" t="s">
        <v>4120</v>
      </c>
    </row>
    <row r="1712" spans="1:27" x14ac:dyDescent="0.3">
      <c r="A1712" s="263">
        <v>523401</v>
      </c>
      <c r="B1712" s="268" t="s">
        <v>918</v>
      </c>
      <c r="C1712" s="263" t="s">
        <v>4120</v>
      </c>
      <c r="D1712" s="263" t="s">
        <v>4120</v>
      </c>
      <c r="E1712" s="263" t="s">
        <v>4120</v>
      </c>
      <c r="F1712" s="263" t="s">
        <v>4120</v>
      </c>
      <c r="G1712" s="263" t="s">
        <v>4120</v>
      </c>
      <c r="H1712" s="263" t="s">
        <v>4120</v>
      </c>
      <c r="I1712" s="263" t="s">
        <v>4120</v>
      </c>
      <c r="J1712" s="263" t="s">
        <v>4120</v>
      </c>
      <c r="K1712" s="263" t="s">
        <v>4120</v>
      </c>
      <c r="L1712" s="263" t="s">
        <v>4120</v>
      </c>
      <c r="M1712" s="263" t="s">
        <v>4120</v>
      </c>
      <c r="N1712" s="263" t="s">
        <v>4120</v>
      </c>
      <c r="O1712" s="263" t="s">
        <v>4120</v>
      </c>
      <c r="P1712" s="263" t="s">
        <v>4120</v>
      </c>
      <c r="Q1712" s="263" t="s">
        <v>4120</v>
      </c>
      <c r="R1712" s="263" t="s">
        <v>4120</v>
      </c>
      <c r="S1712" s="263" t="s">
        <v>4120</v>
      </c>
      <c r="T1712" s="263" t="s">
        <v>4120</v>
      </c>
      <c r="U1712" s="263" t="s">
        <v>4120</v>
      </c>
      <c r="V1712" s="263" t="s">
        <v>4120</v>
      </c>
      <c r="W1712" s="263" t="s">
        <v>4120</v>
      </c>
      <c r="X1712" s="263" t="s">
        <v>4120</v>
      </c>
      <c r="Y1712" s="263" t="s">
        <v>4120</v>
      </c>
      <c r="Z1712" s="263" t="s">
        <v>4120</v>
      </c>
      <c r="AA1712" s="263" t="s">
        <v>4120</v>
      </c>
    </row>
    <row r="1713" spans="1:27" x14ac:dyDescent="0.3">
      <c r="A1713" s="263">
        <v>523484</v>
      </c>
      <c r="B1713" s="268" t="s">
        <v>918</v>
      </c>
      <c r="C1713" s="263" t="s">
        <v>4120</v>
      </c>
      <c r="D1713" s="263" t="s">
        <v>4120</v>
      </c>
      <c r="E1713" s="263" t="s">
        <v>4120</v>
      </c>
      <c r="F1713" s="263" t="s">
        <v>4120</v>
      </c>
      <c r="G1713" s="263" t="s">
        <v>4120</v>
      </c>
      <c r="H1713" s="263" t="s">
        <v>4120</v>
      </c>
      <c r="I1713" s="263" t="s">
        <v>4120</v>
      </c>
      <c r="J1713" s="263" t="s">
        <v>4120</v>
      </c>
      <c r="K1713" s="263" t="s">
        <v>4120</v>
      </c>
      <c r="L1713" s="263" t="s">
        <v>4120</v>
      </c>
      <c r="M1713" s="263" t="s">
        <v>4120</v>
      </c>
      <c r="N1713" s="263" t="s">
        <v>4120</v>
      </c>
      <c r="O1713" s="263" t="s">
        <v>4120</v>
      </c>
      <c r="P1713" s="263" t="s">
        <v>4120</v>
      </c>
      <c r="Q1713" s="263" t="s">
        <v>4120</v>
      </c>
      <c r="R1713" s="263" t="s">
        <v>4120</v>
      </c>
      <c r="S1713" s="263" t="s">
        <v>4120</v>
      </c>
      <c r="T1713" s="263" t="s">
        <v>4120</v>
      </c>
      <c r="U1713" s="263" t="s">
        <v>4120</v>
      </c>
      <c r="V1713" s="263" t="s">
        <v>4120</v>
      </c>
      <c r="W1713" s="263" t="s">
        <v>4120</v>
      </c>
      <c r="X1713" s="263" t="s">
        <v>4120</v>
      </c>
      <c r="Y1713" s="263" t="s">
        <v>4120</v>
      </c>
      <c r="Z1713" s="263" t="s">
        <v>4120</v>
      </c>
      <c r="AA1713" s="263" t="s">
        <v>4120</v>
      </c>
    </row>
    <row r="1714" spans="1:27" x14ac:dyDescent="0.3">
      <c r="A1714" s="263">
        <v>523505</v>
      </c>
      <c r="B1714" s="268" t="s">
        <v>918</v>
      </c>
      <c r="C1714" s="263" t="s">
        <v>4120</v>
      </c>
      <c r="D1714" s="263" t="s">
        <v>4120</v>
      </c>
      <c r="E1714" s="263" t="s">
        <v>4120</v>
      </c>
      <c r="F1714" s="263" t="s">
        <v>4120</v>
      </c>
      <c r="G1714" s="263" t="s">
        <v>4120</v>
      </c>
      <c r="H1714" s="263" t="s">
        <v>4120</v>
      </c>
      <c r="I1714" s="263" t="s">
        <v>4120</v>
      </c>
      <c r="J1714" s="263" t="s">
        <v>4120</v>
      </c>
      <c r="K1714" s="263" t="s">
        <v>4120</v>
      </c>
      <c r="L1714" s="263" t="s">
        <v>4120</v>
      </c>
      <c r="M1714" s="263" t="s">
        <v>4120</v>
      </c>
      <c r="N1714" s="263" t="s">
        <v>4120</v>
      </c>
      <c r="O1714" s="263" t="s">
        <v>4120</v>
      </c>
      <c r="P1714" s="263" t="s">
        <v>4120</v>
      </c>
      <c r="Q1714" s="263" t="s">
        <v>4120</v>
      </c>
      <c r="R1714" s="263" t="s">
        <v>4120</v>
      </c>
      <c r="S1714" s="263" t="s">
        <v>4120</v>
      </c>
      <c r="T1714" s="263" t="s">
        <v>4120</v>
      </c>
      <c r="U1714" s="263" t="s">
        <v>4120</v>
      </c>
      <c r="V1714" s="263" t="s">
        <v>4120</v>
      </c>
      <c r="W1714" s="263" t="s">
        <v>4120</v>
      </c>
      <c r="X1714" s="263" t="s">
        <v>4120</v>
      </c>
      <c r="Y1714" s="263" t="s">
        <v>4120</v>
      </c>
      <c r="Z1714" s="263" t="s">
        <v>4120</v>
      </c>
      <c r="AA1714" s="263" t="s">
        <v>4120</v>
      </c>
    </row>
    <row r="1715" spans="1:27" x14ac:dyDescent="0.3">
      <c r="A1715" s="263">
        <v>523552</v>
      </c>
      <c r="B1715" s="268" t="s">
        <v>918</v>
      </c>
      <c r="C1715" s="263" t="s">
        <v>4120</v>
      </c>
      <c r="D1715" s="263" t="s">
        <v>4120</v>
      </c>
      <c r="E1715" s="263" t="s">
        <v>4120</v>
      </c>
      <c r="F1715" s="263" t="s">
        <v>4120</v>
      </c>
      <c r="G1715" s="263" t="s">
        <v>4120</v>
      </c>
      <c r="H1715" s="263" t="s">
        <v>4120</v>
      </c>
      <c r="I1715" s="263" t="s">
        <v>4120</v>
      </c>
      <c r="J1715" s="263" t="s">
        <v>4120</v>
      </c>
      <c r="K1715" s="263" t="s">
        <v>4120</v>
      </c>
      <c r="L1715" s="263" t="s">
        <v>4120</v>
      </c>
      <c r="M1715" s="263" t="s">
        <v>4120</v>
      </c>
      <c r="N1715" s="263" t="s">
        <v>4120</v>
      </c>
      <c r="O1715" s="263" t="s">
        <v>4120</v>
      </c>
      <c r="P1715" s="263" t="s">
        <v>4120</v>
      </c>
      <c r="Q1715" s="263" t="s">
        <v>4120</v>
      </c>
      <c r="R1715" s="263" t="s">
        <v>4120</v>
      </c>
      <c r="S1715" s="263" t="s">
        <v>4120</v>
      </c>
      <c r="T1715" s="263" t="s">
        <v>4120</v>
      </c>
      <c r="U1715" s="263" t="s">
        <v>4120</v>
      </c>
      <c r="V1715" s="263" t="s">
        <v>4120</v>
      </c>
      <c r="W1715" s="263" t="s">
        <v>4120</v>
      </c>
      <c r="X1715" s="263" t="s">
        <v>4120</v>
      </c>
      <c r="Y1715" s="263" t="s">
        <v>4120</v>
      </c>
      <c r="Z1715" s="263" t="s">
        <v>4120</v>
      </c>
      <c r="AA1715" s="263" t="s">
        <v>4120</v>
      </c>
    </row>
    <row r="1716" spans="1:27" x14ac:dyDescent="0.3">
      <c r="A1716" s="263">
        <v>523619</v>
      </c>
      <c r="B1716" s="268" t="s">
        <v>918</v>
      </c>
      <c r="C1716" s="263" t="s">
        <v>4120</v>
      </c>
      <c r="D1716" s="263" t="s">
        <v>4120</v>
      </c>
      <c r="E1716" s="263" t="s">
        <v>4120</v>
      </c>
      <c r="F1716" s="263" t="s">
        <v>4120</v>
      </c>
      <c r="G1716" s="263" t="s">
        <v>4120</v>
      </c>
      <c r="H1716" s="263" t="s">
        <v>4120</v>
      </c>
      <c r="I1716" s="263" t="s">
        <v>4120</v>
      </c>
      <c r="J1716" s="263" t="s">
        <v>4120</v>
      </c>
      <c r="K1716" s="263" t="s">
        <v>4120</v>
      </c>
      <c r="L1716" s="263" t="s">
        <v>4120</v>
      </c>
      <c r="M1716" s="263" t="s">
        <v>4120</v>
      </c>
      <c r="N1716" s="263" t="s">
        <v>4120</v>
      </c>
      <c r="O1716" s="263" t="s">
        <v>4120</v>
      </c>
      <c r="P1716" s="263" t="s">
        <v>4120</v>
      </c>
      <c r="Q1716" s="263" t="s">
        <v>4120</v>
      </c>
      <c r="R1716" s="263" t="s">
        <v>4120</v>
      </c>
      <c r="S1716" s="263" t="s">
        <v>4120</v>
      </c>
      <c r="T1716" s="263" t="s">
        <v>4120</v>
      </c>
      <c r="U1716" s="263" t="s">
        <v>4120</v>
      </c>
      <c r="V1716" s="263" t="s">
        <v>4120</v>
      </c>
      <c r="W1716" s="263" t="s">
        <v>4120</v>
      </c>
      <c r="X1716" s="263" t="s">
        <v>4120</v>
      </c>
      <c r="Y1716" s="263" t="s">
        <v>4120</v>
      </c>
      <c r="Z1716" s="263" t="s">
        <v>4120</v>
      </c>
      <c r="AA1716" s="263" t="s">
        <v>4120</v>
      </c>
    </row>
    <row r="1717" spans="1:27" x14ac:dyDescent="0.3">
      <c r="A1717" s="263">
        <v>523677</v>
      </c>
      <c r="B1717" s="268" t="s">
        <v>918</v>
      </c>
      <c r="C1717" s="263" t="s">
        <v>4120</v>
      </c>
      <c r="D1717" s="263" t="s">
        <v>4120</v>
      </c>
      <c r="E1717" s="263" t="s">
        <v>4120</v>
      </c>
      <c r="F1717" s="263" t="s">
        <v>4120</v>
      </c>
      <c r="G1717" s="263" t="s">
        <v>4120</v>
      </c>
      <c r="H1717" s="263" t="s">
        <v>4120</v>
      </c>
      <c r="I1717" s="263" t="s">
        <v>4120</v>
      </c>
      <c r="J1717" s="263" t="s">
        <v>4120</v>
      </c>
      <c r="K1717" s="263" t="s">
        <v>4120</v>
      </c>
      <c r="L1717" s="263" t="s">
        <v>4120</v>
      </c>
      <c r="M1717" s="263" t="s">
        <v>4120</v>
      </c>
      <c r="N1717" s="263" t="s">
        <v>4120</v>
      </c>
      <c r="O1717" s="263" t="s">
        <v>4120</v>
      </c>
      <c r="P1717" s="263" t="s">
        <v>4120</v>
      </c>
      <c r="Q1717" s="263" t="s">
        <v>4120</v>
      </c>
      <c r="R1717" s="263" t="s">
        <v>4120</v>
      </c>
      <c r="S1717" s="263" t="s">
        <v>4120</v>
      </c>
      <c r="T1717" s="263" t="s">
        <v>4120</v>
      </c>
      <c r="U1717" s="263" t="s">
        <v>4120</v>
      </c>
      <c r="V1717" s="263" t="s">
        <v>4120</v>
      </c>
      <c r="W1717" s="263" t="s">
        <v>4120</v>
      </c>
      <c r="X1717" s="263" t="s">
        <v>4120</v>
      </c>
      <c r="Y1717" s="263" t="s">
        <v>4120</v>
      </c>
      <c r="Z1717" s="263" t="s">
        <v>4120</v>
      </c>
      <c r="AA1717" s="263" t="s">
        <v>4120</v>
      </c>
    </row>
    <row r="1718" spans="1:27" x14ac:dyDescent="0.3">
      <c r="A1718" s="263">
        <v>523692</v>
      </c>
      <c r="B1718" s="268" t="s">
        <v>918</v>
      </c>
      <c r="C1718" s="263" t="s">
        <v>4120</v>
      </c>
      <c r="D1718" s="263" t="s">
        <v>4120</v>
      </c>
      <c r="E1718" s="263" t="s">
        <v>4120</v>
      </c>
      <c r="F1718" s="263" t="s">
        <v>4120</v>
      </c>
      <c r="G1718" s="263" t="s">
        <v>4120</v>
      </c>
      <c r="H1718" s="263" t="s">
        <v>4120</v>
      </c>
      <c r="I1718" s="263" t="s">
        <v>4120</v>
      </c>
      <c r="J1718" s="263" t="s">
        <v>4120</v>
      </c>
      <c r="K1718" s="263" t="s">
        <v>4120</v>
      </c>
      <c r="L1718" s="263" t="s">
        <v>4120</v>
      </c>
      <c r="M1718" s="263" t="s">
        <v>4120</v>
      </c>
      <c r="N1718" s="263" t="s">
        <v>4120</v>
      </c>
      <c r="O1718" s="263" t="s">
        <v>4120</v>
      </c>
      <c r="P1718" s="263" t="s">
        <v>4120</v>
      </c>
      <c r="Q1718" s="263" t="s">
        <v>4120</v>
      </c>
      <c r="R1718" s="263" t="s">
        <v>4120</v>
      </c>
      <c r="S1718" s="263" t="s">
        <v>4120</v>
      </c>
      <c r="T1718" s="263" t="s">
        <v>4120</v>
      </c>
      <c r="U1718" s="263" t="s">
        <v>4120</v>
      </c>
      <c r="V1718" s="263" t="s">
        <v>4120</v>
      </c>
      <c r="W1718" s="263" t="s">
        <v>4120</v>
      </c>
      <c r="X1718" s="263" t="s">
        <v>4120</v>
      </c>
      <c r="Y1718" s="263" t="s">
        <v>4120</v>
      </c>
      <c r="Z1718" s="263" t="s">
        <v>4120</v>
      </c>
      <c r="AA1718" s="263" t="s">
        <v>4120</v>
      </c>
    </row>
    <row r="1719" spans="1:27" x14ac:dyDescent="0.3">
      <c r="A1719" s="263">
        <v>523694</v>
      </c>
      <c r="B1719" s="268" t="s">
        <v>918</v>
      </c>
      <c r="C1719" s="263" t="s">
        <v>4120</v>
      </c>
      <c r="D1719" s="263" t="s">
        <v>4120</v>
      </c>
      <c r="E1719" s="263" t="s">
        <v>4120</v>
      </c>
      <c r="F1719" s="263" t="s">
        <v>4120</v>
      </c>
      <c r="G1719" s="263" t="s">
        <v>4120</v>
      </c>
      <c r="H1719" s="263" t="s">
        <v>4120</v>
      </c>
      <c r="I1719" s="263" t="s">
        <v>4120</v>
      </c>
      <c r="J1719" s="263" t="s">
        <v>4120</v>
      </c>
      <c r="K1719" s="263" t="s">
        <v>4120</v>
      </c>
      <c r="L1719" s="263" t="s">
        <v>4120</v>
      </c>
      <c r="M1719" s="263" t="s">
        <v>4120</v>
      </c>
      <c r="N1719" s="263" t="s">
        <v>4120</v>
      </c>
      <c r="O1719" s="263" t="s">
        <v>4120</v>
      </c>
      <c r="P1719" s="263" t="s">
        <v>4120</v>
      </c>
      <c r="Q1719" s="263" t="s">
        <v>4120</v>
      </c>
      <c r="R1719" s="263" t="s">
        <v>4120</v>
      </c>
      <c r="S1719" s="263" t="s">
        <v>4120</v>
      </c>
      <c r="T1719" s="263" t="s">
        <v>4120</v>
      </c>
      <c r="U1719" s="263" t="s">
        <v>4120</v>
      </c>
      <c r="V1719" s="263" t="s">
        <v>4120</v>
      </c>
      <c r="W1719" s="263" t="s">
        <v>4120</v>
      </c>
      <c r="X1719" s="263" t="s">
        <v>4120</v>
      </c>
      <c r="Y1719" s="263" t="s">
        <v>4120</v>
      </c>
      <c r="Z1719" s="263" t="s">
        <v>4120</v>
      </c>
      <c r="AA1719" s="263" t="s">
        <v>4120</v>
      </c>
    </row>
    <row r="1720" spans="1:27" x14ac:dyDescent="0.3">
      <c r="A1720" s="263">
        <v>523732</v>
      </c>
      <c r="B1720" s="268" t="s">
        <v>918</v>
      </c>
      <c r="C1720" s="263" t="s">
        <v>4120</v>
      </c>
      <c r="D1720" s="263" t="s">
        <v>4120</v>
      </c>
      <c r="E1720" s="263" t="s">
        <v>4120</v>
      </c>
      <c r="F1720" s="263" t="s">
        <v>4120</v>
      </c>
      <c r="G1720" s="263" t="s">
        <v>4120</v>
      </c>
      <c r="H1720" s="263" t="s">
        <v>4120</v>
      </c>
      <c r="I1720" s="263" t="s">
        <v>4120</v>
      </c>
      <c r="J1720" s="263" t="s">
        <v>4120</v>
      </c>
      <c r="K1720" s="263" t="s">
        <v>4120</v>
      </c>
      <c r="L1720" s="263" t="s">
        <v>4120</v>
      </c>
      <c r="M1720" s="263" t="s">
        <v>4120</v>
      </c>
      <c r="N1720" s="263" t="s">
        <v>4120</v>
      </c>
      <c r="O1720" s="263" t="s">
        <v>4120</v>
      </c>
      <c r="P1720" s="263" t="s">
        <v>4120</v>
      </c>
      <c r="Q1720" s="263" t="s">
        <v>4120</v>
      </c>
      <c r="R1720" s="263" t="s">
        <v>4120</v>
      </c>
      <c r="S1720" s="263" t="s">
        <v>4120</v>
      </c>
      <c r="T1720" s="263" t="s">
        <v>4120</v>
      </c>
      <c r="U1720" s="263" t="s">
        <v>4120</v>
      </c>
      <c r="V1720" s="263" t="s">
        <v>4120</v>
      </c>
      <c r="W1720" s="263" t="s">
        <v>4120</v>
      </c>
      <c r="X1720" s="263" t="s">
        <v>4120</v>
      </c>
      <c r="Y1720" s="263" t="s">
        <v>4120</v>
      </c>
      <c r="Z1720" s="263" t="s">
        <v>4120</v>
      </c>
      <c r="AA1720" s="263" t="s">
        <v>4120</v>
      </c>
    </row>
    <row r="1721" spans="1:27" x14ac:dyDescent="0.3">
      <c r="A1721" s="263">
        <v>523736</v>
      </c>
      <c r="B1721" s="268" t="s">
        <v>918</v>
      </c>
      <c r="C1721" s="263" t="s">
        <v>4120</v>
      </c>
      <c r="D1721" s="263" t="s">
        <v>4120</v>
      </c>
      <c r="E1721" s="263" t="s">
        <v>4120</v>
      </c>
      <c r="F1721" s="263" t="s">
        <v>4120</v>
      </c>
      <c r="G1721" s="263" t="s">
        <v>4120</v>
      </c>
      <c r="H1721" s="263" t="s">
        <v>4120</v>
      </c>
      <c r="I1721" s="263" t="s">
        <v>4120</v>
      </c>
      <c r="J1721" s="263" t="s">
        <v>4120</v>
      </c>
      <c r="K1721" s="263" t="s">
        <v>4120</v>
      </c>
      <c r="L1721" s="263" t="s">
        <v>4120</v>
      </c>
      <c r="M1721" s="263" t="s">
        <v>4120</v>
      </c>
      <c r="N1721" s="263" t="s">
        <v>4120</v>
      </c>
      <c r="O1721" s="263" t="s">
        <v>4120</v>
      </c>
      <c r="P1721" s="263" t="s">
        <v>4120</v>
      </c>
      <c r="Q1721" s="263" t="s">
        <v>4120</v>
      </c>
      <c r="R1721" s="263" t="s">
        <v>4120</v>
      </c>
      <c r="S1721" s="263" t="s">
        <v>4120</v>
      </c>
      <c r="T1721" s="263" t="s">
        <v>4120</v>
      </c>
      <c r="U1721" s="263" t="s">
        <v>4120</v>
      </c>
      <c r="V1721" s="263" t="s">
        <v>4120</v>
      </c>
      <c r="W1721" s="263" t="s">
        <v>4120</v>
      </c>
      <c r="X1721" s="263" t="s">
        <v>4120</v>
      </c>
      <c r="Y1721" s="263" t="s">
        <v>4120</v>
      </c>
      <c r="Z1721" s="263" t="s">
        <v>4120</v>
      </c>
      <c r="AA1721" s="263" t="s">
        <v>4120</v>
      </c>
    </row>
    <row r="1722" spans="1:27" x14ac:dyDescent="0.3">
      <c r="A1722" s="263">
        <v>523746</v>
      </c>
      <c r="B1722" s="268" t="s">
        <v>918</v>
      </c>
      <c r="C1722" s="263" t="s">
        <v>4120</v>
      </c>
      <c r="D1722" s="263" t="s">
        <v>4120</v>
      </c>
      <c r="E1722" s="263" t="s">
        <v>4120</v>
      </c>
      <c r="F1722" s="263" t="s">
        <v>4120</v>
      </c>
      <c r="G1722" s="263" t="s">
        <v>4120</v>
      </c>
      <c r="H1722" s="263" t="s">
        <v>4120</v>
      </c>
      <c r="I1722" s="263" t="s">
        <v>4120</v>
      </c>
      <c r="J1722" s="263" t="s">
        <v>4120</v>
      </c>
      <c r="K1722" s="263" t="s">
        <v>4120</v>
      </c>
      <c r="L1722" s="263" t="s">
        <v>4120</v>
      </c>
      <c r="M1722" s="263" t="s">
        <v>4120</v>
      </c>
      <c r="N1722" s="263" t="s">
        <v>4120</v>
      </c>
      <c r="O1722" s="263" t="s">
        <v>4120</v>
      </c>
      <c r="P1722" s="263" t="s">
        <v>4120</v>
      </c>
      <c r="Q1722" s="263" t="s">
        <v>4120</v>
      </c>
      <c r="R1722" s="263" t="s">
        <v>4120</v>
      </c>
      <c r="S1722" s="263" t="s">
        <v>4120</v>
      </c>
      <c r="T1722" s="263" t="s">
        <v>4120</v>
      </c>
      <c r="U1722" s="263" t="s">
        <v>4120</v>
      </c>
      <c r="V1722" s="263" t="s">
        <v>4120</v>
      </c>
      <c r="W1722" s="263" t="s">
        <v>4120</v>
      </c>
      <c r="X1722" s="263" t="s">
        <v>4120</v>
      </c>
      <c r="Y1722" s="263" t="s">
        <v>4120</v>
      </c>
      <c r="Z1722" s="263" t="s">
        <v>4120</v>
      </c>
      <c r="AA1722" s="263" t="s">
        <v>4120</v>
      </c>
    </row>
    <row r="1723" spans="1:27" x14ac:dyDescent="0.3">
      <c r="A1723" s="263">
        <v>523752</v>
      </c>
      <c r="B1723" s="268" t="s">
        <v>918</v>
      </c>
      <c r="C1723" s="263" t="s">
        <v>4120</v>
      </c>
      <c r="D1723" s="263" t="s">
        <v>4120</v>
      </c>
      <c r="E1723" s="263" t="s">
        <v>4120</v>
      </c>
      <c r="F1723" s="263" t="s">
        <v>4120</v>
      </c>
      <c r="G1723" s="263" t="s">
        <v>4120</v>
      </c>
      <c r="H1723" s="263" t="s">
        <v>4120</v>
      </c>
      <c r="I1723" s="263" t="s">
        <v>4120</v>
      </c>
      <c r="J1723" s="263" t="s">
        <v>4120</v>
      </c>
      <c r="K1723" s="263" t="s">
        <v>4120</v>
      </c>
      <c r="L1723" s="263" t="s">
        <v>4120</v>
      </c>
      <c r="M1723" s="263" t="s">
        <v>4120</v>
      </c>
      <c r="N1723" s="263" t="s">
        <v>4120</v>
      </c>
      <c r="O1723" s="263" t="s">
        <v>4120</v>
      </c>
      <c r="P1723" s="263" t="s">
        <v>4120</v>
      </c>
      <c r="Q1723" s="263" t="s">
        <v>4120</v>
      </c>
      <c r="R1723" s="263" t="s">
        <v>4120</v>
      </c>
      <c r="S1723" s="263" t="s">
        <v>4120</v>
      </c>
      <c r="T1723" s="263" t="s">
        <v>4120</v>
      </c>
      <c r="U1723" s="263" t="s">
        <v>4120</v>
      </c>
      <c r="V1723" s="263" t="s">
        <v>4120</v>
      </c>
      <c r="W1723" s="263" t="s">
        <v>4120</v>
      </c>
      <c r="X1723" s="263" t="s">
        <v>4120</v>
      </c>
      <c r="Y1723" s="263" t="s">
        <v>4120</v>
      </c>
      <c r="Z1723" s="263" t="s">
        <v>4120</v>
      </c>
      <c r="AA1723" s="263" t="s">
        <v>4120</v>
      </c>
    </row>
    <row r="1724" spans="1:27" x14ac:dyDescent="0.3">
      <c r="A1724" s="263">
        <v>523756</v>
      </c>
      <c r="B1724" s="268" t="s">
        <v>918</v>
      </c>
      <c r="C1724" s="263" t="s">
        <v>4120</v>
      </c>
      <c r="D1724" s="263" t="s">
        <v>4120</v>
      </c>
      <c r="E1724" s="263" t="s">
        <v>4120</v>
      </c>
      <c r="F1724" s="263" t="s">
        <v>4120</v>
      </c>
      <c r="G1724" s="263" t="s">
        <v>4120</v>
      </c>
      <c r="H1724" s="263" t="s">
        <v>4120</v>
      </c>
      <c r="I1724" s="263" t="s">
        <v>4120</v>
      </c>
      <c r="J1724" s="263" t="s">
        <v>4120</v>
      </c>
      <c r="K1724" s="263" t="s">
        <v>4120</v>
      </c>
      <c r="L1724" s="263" t="s">
        <v>4120</v>
      </c>
      <c r="M1724" s="263" t="s">
        <v>4120</v>
      </c>
      <c r="N1724" s="263" t="s">
        <v>4120</v>
      </c>
      <c r="O1724" s="263" t="s">
        <v>4120</v>
      </c>
      <c r="P1724" s="263" t="s">
        <v>4120</v>
      </c>
      <c r="Q1724" s="263" t="s">
        <v>4120</v>
      </c>
      <c r="R1724" s="263" t="s">
        <v>4120</v>
      </c>
      <c r="S1724" s="263" t="s">
        <v>4120</v>
      </c>
      <c r="T1724" s="263" t="s">
        <v>4120</v>
      </c>
      <c r="U1724" s="263" t="s">
        <v>4120</v>
      </c>
      <c r="V1724" s="263" t="s">
        <v>4120</v>
      </c>
      <c r="W1724" s="263" t="s">
        <v>4120</v>
      </c>
      <c r="X1724" s="263" t="s">
        <v>4120</v>
      </c>
      <c r="Y1724" s="263" t="s">
        <v>4120</v>
      </c>
      <c r="Z1724" s="263" t="s">
        <v>4120</v>
      </c>
      <c r="AA1724" s="263" t="s">
        <v>4120</v>
      </c>
    </row>
    <row r="1725" spans="1:27" x14ac:dyDescent="0.3">
      <c r="A1725" s="263">
        <v>523757</v>
      </c>
      <c r="B1725" s="268" t="s">
        <v>918</v>
      </c>
      <c r="C1725" s="263" t="s">
        <v>4120</v>
      </c>
      <c r="D1725" s="263" t="s">
        <v>4120</v>
      </c>
      <c r="E1725" s="263" t="s">
        <v>4120</v>
      </c>
      <c r="F1725" s="263" t="s">
        <v>4120</v>
      </c>
      <c r="G1725" s="263" t="s">
        <v>4120</v>
      </c>
      <c r="H1725" s="263" t="s">
        <v>4120</v>
      </c>
      <c r="I1725" s="263" t="s">
        <v>4120</v>
      </c>
      <c r="J1725" s="263" t="s">
        <v>4120</v>
      </c>
      <c r="K1725" s="263" t="s">
        <v>4120</v>
      </c>
      <c r="L1725" s="263" t="s">
        <v>4120</v>
      </c>
      <c r="M1725" s="263" t="s">
        <v>4120</v>
      </c>
      <c r="N1725" s="263" t="s">
        <v>4120</v>
      </c>
      <c r="O1725" s="263" t="s">
        <v>4120</v>
      </c>
      <c r="P1725" s="263" t="s">
        <v>4120</v>
      </c>
      <c r="Q1725" s="263" t="s">
        <v>4120</v>
      </c>
      <c r="R1725" s="263" t="s">
        <v>4120</v>
      </c>
      <c r="S1725" s="263" t="s">
        <v>4120</v>
      </c>
      <c r="T1725" s="263" t="s">
        <v>4120</v>
      </c>
      <c r="U1725" s="263" t="s">
        <v>4120</v>
      </c>
      <c r="V1725" s="263" t="s">
        <v>4120</v>
      </c>
      <c r="W1725" s="263" t="s">
        <v>4120</v>
      </c>
      <c r="X1725" s="263" t="s">
        <v>4120</v>
      </c>
      <c r="Y1725" s="263" t="s">
        <v>4120</v>
      </c>
      <c r="Z1725" s="263" t="s">
        <v>4120</v>
      </c>
      <c r="AA1725" s="263" t="s">
        <v>4120</v>
      </c>
    </row>
    <row r="1726" spans="1:27" x14ac:dyDescent="0.3">
      <c r="A1726" s="263">
        <v>523792</v>
      </c>
      <c r="B1726" s="268" t="s">
        <v>918</v>
      </c>
      <c r="C1726" s="263" t="s">
        <v>4120</v>
      </c>
      <c r="D1726" s="263" t="s">
        <v>4120</v>
      </c>
      <c r="E1726" s="263" t="s">
        <v>4120</v>
      </c>
      <c r="F1726" s="263" t="s">
        <v>4120</v>
      </c>
      <c r="G1726" s="263" t="s">
        <v>4120</v>
      </c>
      <c r="H1726" s="263" t="s">
        <v>4120</v>
      </c>
      <c r="I1726" s="263" t="s">
        <v>4120</v>
      </c>
      <c r="J1726" s="263" t="s">
        <v>4120</v>
      </c>
      <c r="K1726" s="263" t="s">
        <v>4120</v>
      </c>
      <c r="L1726" s="263" t="s">
        <v>4120</v>
      </c>
      <c r="M1726" s="263" t="s">
        <v>4120</v>
      </c>
      <c r="N1726" s="263" t="s">
        <v>4120</v>
      </c>
      <c r="O1726" s="263" t="s">
        <v>4120</v>
      </c>
      <c r="P1726" s="263" t="s">
        <v>4120</v>
      </c>
      <c r="Q1726" s="263" t="s">
        <v>4120</v>
      </c>
      <c r="R1726" s="263" t="s">
        <v>4120</v>
      </c>
      <c r="S1726" s="263" t="s">
        <v>4120</v>
      </c>
      <c r="T1726" s="263" t="s">
        <v>4120</v>
      </c>
      <c r="U1726" s="263" t="s">
        <v>4120</v>
      </c>
      <c r="V1726" s="263" t="s">
        <v>4120</v>
      </c>
      <c r="W1726" s="263" t="s">
        <v>4120</v>
      </c>
      <c r="X1726" s="263" t="s">
        <v>4120</v>
      </c>
      <c r="Y1726" s="263" t="s">
        <v>4120</v>
      </c>
      <c r="Z1726" s="263" t="s">
        <v>4120</v>
      </c>
      <c r="AA1726" s="263" t="s">
        <v>4120</v>
      </c>
    </row>
    <row r="1727" spans="1:27" x14ac:dyDescent="0.3">
      <c r="A1727" s="263">
        <v>523845</v>
      </c>
      <c r="B1727" s="268" t="s">
        <v>918</v>
      </c>
      <c r="C1727" s="263" t="s">
        <v>4120</v>
      </c>
      <c r="D1727" s="263" t="s">
        <v>4120</v>
      </c>
      <c r="E1727" s="263" t="s">
        <v>4120</v>
      </c>
      <c r="F1727" s="263" t="s">
        <v>4120</v>
      </c>
      <c r="G1727" s="263" t="s">
        <v>4120</v>
      </c>
      <c r="H1727" s="263" t="s">
        <v>4120</v>
      </c>
      <c r="I1727" s="263" t="s">
        <v>4120</v>
      </c>
      <c r="J1727" s="263" t="s">
        <v>4120</v>
      </c>
      <c r="K1727" s="263" t="s">
        <v>4120</v>
      </c>
      <c r="L1727" s="263" t="s">
        <v>4120</v>
      </c>
      <c r="M1727" s="263" t="s">
        <v>4120</v>
      </c>
      <c r="N1727" s="263" t="s">
        <v>4120</v>
      </c>
      <c r="O1727" s="263" t="s">
        <v>4120</v>
      </c>
      <c r="P1727" s="263" t="s">
        <v>4120</v>
      </c>
      <c r="Q1727" s="263" t="s">
        <v>4120</v>
      </c>
      <c r="R1727" s="263" t="s">
        <v>4120</v>
      </c>
      <c r="S1727" s="263" t="s">
        <v>4120</v>
      </c>
      <c r="T1727" s="263" t="s">
        <v>4120</v>
      </c>
      <c r="U1727" s="263" t="s">
        <v>4120</v>
      </c>
      <c r="V1727" s="263" t="s">
        <v>4120</v>
      </c>
      <c r="W1727" s="263" t="s">
        <v>4120</v>
      </c>
      <c r="X1727" s="263" t="s">
        <v>4120</v>
      </c>
      <c r="Y1727" s="263" t="s">
        <v>4120</v>
      </c>
      <c r="Z1727" s="263" t="s">
        <v>4120</v>
      </c>
      <c r="AA1727" s="263" t="s">
        <v>4120</v>
      </c>
    </row>
    <row r="1728" spans="1:27" x14ac:dyDescent="0.3">
      <c r="A1728" s="263">
        <v>523854</v>
      </c>
      <c r="B1728" s="268" t="s">
        <v>918</v>
      </c>
      <c r="C1728" s="263" t="s">
        <v>4120</v>
      </c>
      <c r="D1728" s="263" t="s">
        <v>4120</v>
      </c>
      <c r="E1728" s="263" t="s">
        <v>4120</v>
      </c>
      <c r="F1728" s="263" t="s">
        <v>4120</v>
      </c>
      <c r="G1728" s="263" t="s">
        <v>4120</v>
      </c>
      <c r="H1728" s="263" t="s">
        <v>4120</v>
      </c>
      <c r="I1728" s="263" t="s">
        <v>4120</v>
      </c>
      <c r="J1728" s="263" t="s">
        <v>4120</v>
      </c>
      <c r="K1728" s="263" t="s">
        <v>4120</v>
      </c>
      <c r="L1728" s="263" t="s">
        <v>4120</v>
      </c>
      <c r="M1728" s="263" t="s">
        <v>4120</v>
      </c>
      <c r="N1728" s="263" t="s">
        <v>4120</v>
      </c>
      <c r="O1728" s="263" t="s">
        <v>4120</v>
      </c>
      <c r="P1728" s="263" t="s">
        <v>4120</v>
      </c>
      <c r="Q1728" s="263" t="s">
        <v>4120</v>
      </c>
      <c r="R1728" s="263" t="s">
        <v>4120</v>
      </c>
      <c r="S1728" s="263" t="s">
        <v>4120</v>
      </c>
      <c r="T1728" s="263" t="s">
        <v>4120</v>
      </c>
      <c r="U1728" s="263" t="s">
        <v>4120</v>
      </c>
      <c r="V1728" s="263" t="s">
        <v>4120</v>
      </c>
      <c r="W1728" s="263" t="s">
        <v>4120</v>
      </c>
      <c r="X1728" s="263" t="s">
        <v>4120</v>
      </c>
      <c r="Y1728" s="263" t="s">
        <v>4120</v>
      </c>
      <c r="Z1728" s="263" t="s">
        <v>4120</v>
      </c>
      <c r="AA1728" s="263" t="s">
        <v>4120</v>
      </c>
    </row>
    <row r="1729" spans="1:27" x14ac:dyDescent="0.3">
      <c r="A1729" s="263">
        <v>523863</v>
      </c>
      <c r="B1729" s="268" t="s">
        <v>918</v>
      </c>
      <c r="C1729" s="263" t="s">
        <v>4120</v>
      </c>
      <c r="D1729" s="263" t="s">
        <v>4120</v>
      </c>
      <c r="E1729" s="263" t="s">
        <v>4120</v>
      </c>
      <c r="F1729" s="263" t="s">
        <v>4120</v>
      </c>
      <c r="G1729" s="263" t="s">
        <v>4120</v>
      </c>
      <c r="H1729" s="263" t="s">
        <v>4120</v>
      </c>
      <c r="I1729" s="263" t="s">
        <v>4120</v>
      </c>
      <c r="J1729" s="263" t="s">
        <v>4120</v>
      </c>
      <c r="K1729" s="263" t="s">
        <v>4120</v>
      </c>
      <c r="L1729" s="263" t="s">
        <v>4120</v>
      </c>
      <c r="M1729" s="263" t="s">
        <v>4120</v>
      </c>
      <c r="N1729" s="263" t="s">
        <v>4120</v>
      </c>
      <c r="O1729" s="263" t="s">
        <v>4120</v>
      </c>
      <c r="P1729" s="263" t="s">
        <v>4120</v>
      </c>
      <c r="Q1729" s="263" t="s">
        <v>4120</v>
      </c>
      <c r="R1729" s="263" t="s">
        <v>4120</v>
      </c>
      <c r="S1729" s="263" t="s">
        <v>4120</v>
      </c>
      <c r="T1729" s="263" t="s">
        <v>4120</v>
      </c>
      <c r="U1729" s="263" t="s">
        <v>4120</v>
      </c>
      <c r="V1729" s="263" t="s">
        <v>4120</v>
      </c>
      <c r="W1729" s="263" t="s">
        <v>4120</v>
      </c>
      <c r="X1729" s="263" t="s">
        <v>4120</v>
      </c>
      <c r="Y1729" s="263" t="s">
        <v>4120</v>
      </c>
      <c r="Z1729" s="263" t="s">
        <v>4120</v>
      </c>
      <c r="AA1729" s="263" t="s">
        <v>4120</v>
      </c>
    </row>
    <row r="1730" spans="1:27" x14ac:dyDescent="0.3">
      <c r="A1730" s="263">
        <v>523889</v>
      </c>
      <c r="B1730" s="268" t="s">
        <v>918</v>
      </c>
      <c r="C1730" s="263" t="s">
        <v>4120</v>
      </c>
      <c r="D1730" s="263" t="s">
        <v>4120</v>
      </c>
      <c r="E1730" s="263" t="s">
        <v>4120</v>
      </c>
      <c r="F1730" s="263" t="s">
        <v>4120</v>
      </c>
      <c r="G1730" s="263" t="s">
        <v>4120</v>
      </c>
      <c r="H1730" s="263" t="s">
        <v>4120</v>
      </c>
      <c r="I1730" s="263" t="s">
        <v>4120</v>
      </c>
      <c r="J1730" s="263" t="s">
        <v>4120</v>
      </c>
      <c r="K1730" s="263" t="s">
        <v>4120</v>
      </c>
      <c r="L1730" s="263" t="s">
        <v>4120</v>
      </c>
      <c r="M1730" s="263" t="s">
        <v>4120</v>
      </c>
      <c r="N1730" s="263" t="s">
        <v>4120</v>
      </c>
      <c r="O1730" s="263" t="s">
        <v>4120</v>
      </c>
      <c r="P1730" s="263" t="s">
        <v>4120</v>
      </c>
      <c r="Q1730" s="263" t="s">
        <v>4120</v>
      </c>
      <c r="R1730" s="263" t="s">
        <v>4120</v>
      </c>
      <c r="S1730" s="263" t="s">
        <v>4120</v>
      </c>
      <c r="T1730" s="263" t="s">
        <v>4120</v>
      </c>
      <c r="U1730" s="263" t="s">
        <v>4120</v>
      </c>
      <c r="V1730" s="263" t="s">
        <v>4120</v>
      </c>
      <c r="W1730" s="263" t="s">
        <v>4120</v>
      </c>
      <c r="X1730" s="263" t="s">
        <v>4120</v>
      </c>
      <c r="Y1730" s="263" t="s">
        <v>4120</v>
      </c>
      <c r="Z1730" s="263" t="s">
        <v>4120</v>
      </c>
      <c r="AA1730" s="263" t="s">
        <v>4120</v>
      </c>
    </row>
    <row r="1731" spans="1:27" x14ac:dyDescent="0.3">
      <c r="A1731" s="263">
        <v>523903</v>
      </c>
      <c r="B1731" s="268" t="s">
        <v>918</v>
      </c>
      <c r="C1731" s="263" t="s">
        <v>4120</v>
      </c>
      <c r="D1731" s="263" t="s">
        <v>4120</v>
      </c>
      <c r="E1731" s="263" t="s">
        <v>4120</v>
      </c>
      <c r="F1731" s="263" t="s">
        <v>4120</v>
      </c>
      <c r="G1731" s="263" t="s">
        <v>4120</v>
      </c>
      <c r="H1731" s="263" t="s">
        <v>4120</v>
      </c>
      <c r="I1731" s="263" t="s">
        <v>4120</v>
      </c>
      <c r="J1731" s="263" t="s">
        <v>4120</v>
      </c>
      <c r="K1731" s="263" t="s">
        <v>4120</v>
      </c>
      <c r="L1731" s="263" t="s">
        <v>4120</v>
      </c>
      <c r="M1731" s="263" t="s">
        <v>4120</v>
      </c>
      <c r="N1731" s="263" t="s">
        <v>4120</v>
      </c>
      <c r="O1731" s="263" t="s">
        <v>4120</v>
      </c>
      <c r="P1731" s="263" t="s">
        <v>4120</v>
      </c>
      <c r="Q1731" s="263" t="s">
        <v>4120</v>
      </c>
      <c r="R1731" s="263" t="s">
        <v>4120</v>
      </c>
      <c r="S1731" s="263" t="s">
        <v>4120</v>
      </c>
      <c r="T1731" s="263" t="s">
        <v>4120</v>
      </c>
      <c r="U1731" s="263" t="s">
        <v>4120</v>
      </c>
      <c r="V1731" s="263" t="s">
        <v>4120</v>
      </c>
      <c r="W1731" s="263" t="s">
        <v>4120</v>
      </c>
      <c r="X1731" s="263" t="s">
        <v>4120</v>
      </c>
      <c r="Y1731" s="263" t="s">
        <v>4120</v>
      </c>
      <c r="Z1731" s="263" t="s">
        <v>4120</v>
      </c>
      <c r="AA1731" s="263" t="s">
        <v>4120</v>
      </c>
    </row>
    <row r="1732" spans="1:27" x14ac:dyDescent="0.3">
      <c r="A1732" s="263">
        <v>523907</v>
      </c>
      <c r="B1732" s="268" t="s">
        <v>918</v>
      </c>
      <c r="C1732" s="263" t="s">
        <v>4120</v>
      </c>
      <c r="D1732" s="263" t="s">
        <v>4120</v>
      </c>
      <c r="E1732" s="263" t="s">
        <v>4120</v>
      </c>
      <c r="F1732" s="263" t="s">
        <v>4120</v>
      </c>
      <c r="G1732" s="263" t="s">
        <v>4120</v>
      </c>
      <c r="H1732" s="263" t="s">
        <v>4120</v>
      </c>
      <c r="I1732" s="263" t="s">
        <v>4120</v>
      </c>
      <c r="J1732" s="263" t="s">
        <v>4120</v>
      </c>
      <c r="K1732" s="263" t="s">
        <v>4120</v>
      </c>
      <c r="L1732" s="263" t="s">
        <v>4120</v>
      </c>
      <c r="M1732" s="263" t="s">
        <v>4120</v>
      </c>
      <c r="N1732" s="263" t="s">
        <v>4120</v>
      </c>
      <c r="O1732" s="263" t="s">
        <v>4120</v>
      </c>
      <c r="P1732" s="263" t="s">
        <v>4120</v>
      </c>
      <c r="Q1732" s="263" t="s">
        <v>4120</v>
      </c>
      <c r="R1732" s="263" t="s">
        <v>4120</v>
      </c>
      <c r="S1732" s="263" t="s">
        <v>4120</v>
      </c>
      <c r="T1732" s="263" t="s">
        <v>4120</v>
      </c>
      <c r="U1732" s="263" t="s">
        <v>4120</v>
      </c>
      <c r="V1732" s="263" t="s">
        <v>4120</v>
      </c>
      <c r="W1732" s="263" t="s">
        <v>4120</v>
      </c>
      <c r="X1732" s="263" t="s">
        <v>4120</v>
      </c>
      <c r="Y1732" s="263" t="s">
        <v>4120</v>
      </c>
      <c r="Z1732" s="263" t="s">
        <v>4120</v>
      </c>
      <c r="AA1732" s="263" t="s">
        <v>4120</v>
      </c>
    </row>
    <row r="1733" spans="1:27" x14ac:dyDescent="0.3">
      <c r="A1733" s="263">
        <v>523931</v>
      </c>
      <c r="B1733" s="268" t="s">
        <v>918</v>
      </c>
      <c r="C1733" s="263" t="s">
        <v>4120</v>
      </c>
      <c r="D1733" s="263" t="s">
        <v>4120</v>
      </c>
      <c r="E1733" s="263" t="s">
        <v>4120</v>
      </c>
      <c r="F1733" s="263" t="s">
        <v>4120</v>
      </c>
      <c r="G1733" s="263" t="s">
        <v>4120</v>
      </c>
      <c r="H1733" s="263" t="s">
        <v>4120</v>
      </c>
      <c r="I1733" s="263" t="s">
        <v>4120</v>
      </c>
      <c r="J1733" s="263" t="s">
        <v>4120</v>
      </c>
      <c r="K1733" s="263" t="s">
        <v>4120</v>
      </c>
      <c r="L1733" s="263" t="s">
        <v>4120</v>
      </c>
      <c r="M1733" s="263" t="s">
        <v>4120</v>
      </c>
      <c r="N1733" s="263" t="s">
        <v>4120</v>
      </c>
      <c r="O1733" s="263" t="s">
        <v>4120</v>
      </c>
      <c r="P1733" s="263" t="s">
        <v>4120</v>
      </c>
      <c r="Q1733" s="263" t="s">
        <v>4120</v>
      </c>
      <c r="R1733" s="263" t="s">
        <v>4120</v>
      </c>
      <c r="S1733" s="263" t="s">
        <v>4120</v>
      </c>
      <c r="T1733" s="263" t="s">
        <v>4120</v>
      </c>
      <c r="U1733" s="263" t="s">
        <v>4120</v>
      </c>
      <c r="V1733" s="263" t="s">
        <v>4120</v>
      </c>
      <c r="W1733" s="263" t="s">
        <v>4120</v>
      </c>
      <c r="X1733" s="263" t="s">
        <v>4120</v>
      </c>
      <c r="Y1733" s="263" t="s">
        <v>4120</v>
      </c>
      <c r="Z1733" s="263" t="s">
        <v>4120</v>
      </c>
      <c r="AA1733" s="263" t="s">
        <v>4120</v>
      </c>
    </row>
    <row r="1734" spans="1:27" x14ac:dyDescent="0.3">
      <c r="A1734" s="263">
        <v>523943</v>
      </c>
      <c r="B1734" s="268" t="s">
        <v>918</v>
      </c>
      <c r="C1734" s="263" t="s">
        <v>4120</v>
      </c>
      <c r="D1734" s="263" t="s">
        <v>4120</v>
      </c>
      <c r="E1734" s="263" t="s">
        <v>4120</v>
      </c>
      <c r="F1734" s="263" t="s">
        <v>4120</v>
      </c>
      <c r="G1734" s="263" t="s">
        <v>4120</v>
      </c>
      <c r="H1734" s="263" t="s">
        <v>4120</v>
      </c>
      <c r="I1734" s="263" t="s">
        <v>4120</v>
      </c>
      <c r="J1734" s="263" t="s">
        <v>4120</v>
      </c>
      <c r="K1734" s="263" t="s">
        <v>4120</v>
      </c>
      <c r="L1734" s="263" t="s">
        <v>4120</v>
      </c>
      <c r="M1734" s="263" t="s">
        <v>4120</v>
      </c>
      <c r="N1734" s="263" t="s">
        <v>4120</v>
      </c>
      <c r="O1734" s="263" t="s">
        <v>4120</v>
      </c>
      <c r="P1734" s="263" t="s">
        <v>4120</v>
      </c>
      <c r="Q1734" s="263" t="s">
        <v>4120</v>
      </c>
      <c r="R1734" s="263" t="s">
        <v>4120</v>
      </c>
      <c r="S1734" s="263" t="s">
        <v>4120</v>
      </c>
      <c r="T1734" s="263" t="s">
        <v>4120</v>
      </c>
      <c r="U1734" s="263" t="s">
        <v>4120</v>
      </c>
      <c r="V1734" s="263" t="s">
        <v>4120</v>
      </c>
      <c r="W1734" s="263" t="s">
        <v>4120</v>
      </c>
      <c r="X1734" s="263" t="s">
        <v>4120</v>
      </c>
      <c r="Y1734" s="263" t="s">
        <v>4120</v>
      </c>
      <c r="Z1734" s="263" t="s">
        <v>4120</v>
      </c>
      <c r="AA1734" s="263" t="s">
        <v>4120</v>
      </c>
    </row>
    <row r="1735" spans="1:27" x14ac:dyDescent="0.3">
      <c r="A1735" s="263">
        <v>523960</v>
      </c>
      <c r="B1735" s="268" t="s">
        <v>918</v>
      </c>
      <c r="C1735" s="263" t="s">
        <v>4120</v>
      </c>
      <c r="D1735" s="263" t="s">
        <v>4120</v>
      </c>
      <c r="E1735" s="263" t="s">
        <v>4120</v>
      </c>
      <c r="F1735" s="263" t="s">
        <v>4120</v>
      </c>
      <c r="G1735" s="263" t="s">
        <v>4120</v>
      </c>
      <c r="H1735" s="263" t="s">
        <v>4120</v>
      </c>
      <c r="I1735" s="263" t="s">
        <v>4120</v>
      </c>
      <c r="J1735" s="263" t="s">
        <v>4120</v>
      </c>
      <c r="K1735" s="263" t="s">
        <v>4120</v>
      </c>
      <c r="L1735" s="263" t="s">
        <v>4120</v>
      </c>
      <c r="M1735" s="263" t="s">
        <v>4120</v>
      </c>
      <c r="N1735" s="263" t="s">
        <v>4120</v>
      </c>
      <c r="O1735" s="263" t="s">
        <v>4120</v>
      </c>
      <c r="P1735" s="263" t="s">
        <v>4120</v>
      </c>
      <c r="Q1735" s="263" t="s">
        <v>4120</v>
      </c>
      <c r="R1735" s="263" t="s">
        <v>4120</v>
      </c>
      <c r="S1735" s="263" t="s">
        <v>4120</v>
      </c>
      <c r="T1735" s="263" t="s">
        <v>4120</v>
      </c>
      <c r="U1735" s="263" t="s">
        <v>4120</v>
      </c>
      <c r="V1735" s="263" t="s">
        <v>4120</v>
      </c>
      <c r="W1735" s="263" t="s">
        <v>4120</v>
      </c>
      <c r="X1735" s="263" t="s">
        <v>4120</v>
      </c>
      <c r="Y1735" s="263" t="s">
        <v>4120</v>
      </c>
      <c r="Z1735" s="263" t="s">
        <v>4120</v>
      </c>
      <c r="AA1735" s="263" t="s">
        <v>4120</v>
      </c>
    </row>
    <row r="1736" spans="1:27" x14ac:dyDescent="0.3">
      <c r="A1736" s="263">
        <v>523985</v>
      </c>
      <c r="B1736" s="268" t="s">
        <v>918</v>
      </c>
      <c r="C1736" s="263" t="s">
        <v>4120</v>
      </c>
      <c r="D1736" s="263" t="s">
        <v>4120</v>
      </c>
      <c r="E1736" s="263" t="s">
        <v>4120</v>
      </c>
      <c r="F1736" s="263" t="s">
        <v>4120</v>
      </c>
      <c r="G1736" s="263" t="s">
        <v>4120</v>
      </c>
      <c r="H1736" s="263" t="s">
        <v>4120</v>
      </c>
      <c r="I1736" s="263" t="s">
        <v>4120</v>
      </c>
      <c r="J1736" s="263" t="s">
        <v>4120</v>
      </c>
      <c r="K1736" s="263" t="s">
        <v>4120</v>
      </c>
      <c r="L1736" s="263" t="s">
        <v>4120</v>
      </c>
      <c r="M1736" s="263" t="s">
        <v>4120</v>
      </c>
      <c r="N1736" s="263" t="s">
        <v>4120</v>
      </c>
      <c r="O1736" s="263" t="s">
        <v>4120</v>
      </c>
      <c r="P1736" s="263" t="s">
        <v>4120</v>
      </c>
      <c r="Q1736" s="263" t="s">
        <v>4120</v>
      </c>
      <c r="R1736" s="263" t="s">
        <v>4120</v>
      </c>
      <c r="S1736" s="263" t="s">
        <v>4120</v>
      </c>
      <c r="T1736" s="263" t="s">
        <v>4120</v>
      </c>
      <c r="U1736" s="263" t="s">
        <v>4120</v>
      </c>
      <c r="V1736" s="263" t="s">
        <v>4120</v>
      </c>
      <c r="W1736" s="263" t="s">
        <v>4120</v>
      </c>
      <c r="X1736" s="263" t="s">
        <v>4120</v>
      </c>
      <c r="Y1736" s="263" t="s">
        <v>4120</v>
      </c>
      <c r="Z1736" s="263" t="s">
        <v>4120</v>
      </c>
      <c r="AA1736" s="263" t="s">
        <v>4120</v>
      </c>
    </row>
    <row r="1737" spans="1:27" x14ac:dyDescent="0.3">
      <c r="A1737" s="263">
        <v>524025</v>
      </c>
      <c r="B1737" s="268" t="s">
        <v>918</v>
      </c>
      <c r="C1737" s="263" t="s">
        <v>4120</v>
      </c>
      <c r="D1737" s="263" t="s">
        <v>4120</v>
      </c>
      <c r="E1737" s="263" t="s">
        <v>4120</v>
      </c>
      <c r="F1737" s="263" t="s">
        <v>4120</v>
      </c>
      <c r="G1737" s="263" t="s">
        <v>4120</v>
      </c>
      <c r="H1737" s="263" t="s">
        <v>4120</v>
      </c>
      <c r="I1737" s="263" t="s">
        <v>4120</v>
      </c>
      <c r="J1737" s="263" t="s">
        <v>4120</v>
      </c>
      <c r="K1737" s="263" t="s">
        <v>4120</v>
      </c>
      <c r="L1737" s="263" t="s">
        <v>4120</v>
      </c>
      <c r="M1737" s="263" t="s">
        <v>4120</v>
      </c>
      <c r="N1737" s="263" t="s">
        <v>4120</v>
      </c>
      <c r="O1737" s="263" t="s">
        <v>4120</v>
      </c>
      <c r="P1737" s="263" t="s">
        <v>4120</v>
      </c>
      <c r="Q1737" s="263" t="s">
        <v>4120</v>
      </c>
      <c r="R1737" s="263" t="s">
        <v>4120</v>
      </c>
      <c r="S1737" s="263" t="s">
        <v>4120</v>
      </c>
      <c r="T1737" s="263" t="s">
        <v>4120</v>
      </c>
      <c r="U1737" s="263" t="s">
        <v>4120</v>
      </c>
      <c r="V1737" s="263" t="s">
        <v>4120</v>
      </c>
      <c r="W1737" s="263" t="s">
        <v>4120</v>
      </c>
      <c r="X1737" s="263" t="s">
        <v>4120</v>
      </c>
      <c r="Y1737" s="263" t="s">
        <v>4120</v>
      </c>
      <c r="Z1737" s="263" t="s">
        <v>4120</v>
      </c>
      <c r="AA1737" s="263" t="s">
        <v>4120</v>
      </c>
    </row>
    <row r="1738" spans="1:27" x14ac:dyDescent="0.3">
      <c r="A1738" s="263">
        <v>524032</v>
      </c>
      <c r="B1738" s="268" t="s">
        <v>918</v>
      </c>
      <c r="C1738" s="263" t="s">
        <v>4120</v>
      </c>
      <c r="D1738" s="263" t="s">
        <v>4120</v>
      </c>
      <c r="E1738" s="263" t="s">
        <v>4120</v>
      </c>
      <c r="F1738" s="263" t="s">
        <v>4120</v>
      </c>
      <c r="G1738" s="263" t="s">
        <v>4120</v>
      </c>
      <c r="H1738" s="263" t="s">
        <v>4120</v>
      </c>
      <c r="I1738" s="263" t="s">
        <v>4120</v>
      </c>
      <c r="J1738" s="263" t="s">
        <v>4120</v>
      </c>
      <c r="K1738" s="263" t="s">
        <v>4120</v>
      </c>
      <c r="L1738" s="263" t="s">
        <v>4120</v>
      </c>
      <c r="M1738" s="263" t="s">
        <v>4120</v>
      </c>
      <c r="N1738" s="263" t="s">
        <v>4120</v>
      </c>
      <c r="O1738" s="263" t="s">
        <v>4120</v>
      </c>
      <c r="P1738" s="263" t="s">
        <v>4120</v>
      </c>
      <c r="Q1738" s="263" t="s">
        <v>4120</v>
      </c>
      <c r="R1738" s="263" t="s">
        <v>4120</v>
      </c>
      <c r="S1738" s="263" t="s">
        <v>4120</v>
      </c>
      <c r="T1738" s="263" t="s">
        <v>4120</v>
      </c>
      <c r="U1738" s="263" t="s">
        <v>4120</v>
      </c>
      <c r="V1738" s="263" t="s">
        <v>4120</v>
      </c>
      <c r="W1738" s="263" t="s">
        <v>4120</v>
      </c>
      <c r="X1738" s="263" t="s">
        <v>4120</v>
      </c>
      <c r="Y1738" s="263" t="s">
        <v>4120</v>
      </c>
      <c r="Z1738" s="263" t="s">
        <v>4120</v>
      </c>
      <c r="AA1738" s="263" t="s">
        <v>4120</v>
      </c>
    </row>
    <row r="1739" spans="1:27" x14ac:dyDescent="0.3">
      <c r="A1739" s="263">
        <v>524042</v>
      </c>
      <c r="B1739" s="268" t="s">
        <v>918</v>
      </c>
      <c r="C1739" s="263" t="s">
        <v>4120</v>
      </c>
      <c r="D1739" s="263" t="s">
        <v>4120</v>
      </c>
      <c r="E1739" s="263" t="s">
        <v>4120</v>
      </c>
      <c r="F1739" s="263" t="s">
        <v>4120</v>
      </c>
      <c r="G1739" s="263" t="s">
        <v>4120</v>
      </c>
      <c r="H1739" s="263" t="s">
        <v>4120</v>
      </c>
      <c r="I1739" s="263" t="s">
        <v>4120</v>
      </c>
      <c r="J1739" s="263" t="s">
        <v>4120</v>
      </c>
      <c r="K1739" s="263" t="s">
        <v>4120</v>
      </c>
      <c r="L1739" s="263" t="s">
        <v>4120</v>
      </c>
      <c r="M1739" s="263" t="s">
        <v>4120</v>
      </c>
      <c r="N1739" s="263" t="s">
        <v>4120</v>
      </c>
      <c r="O1739" s="263" t="s">
        <v>4120</v>
      </c>
      <c r="P1739" s="263" t="s">
        <v>4120</v>
      </c>
      <c r="Q1739" s="263" t="s">
        <v>4120</v>
      </c>
      <c r="R1739" s="263" t="s">
        <v>4120</v>
      </c>
      <c r="S1739" s="263" t="s">
        <v>4120</v>
      </c>
      <c r="T1739" s="263" t="s">
        <v>4120</v>
      </c>
      <c r="U1739" s="263" t="s">
        <v>4120</v>
      </c>
      <c r="V1739" s="263" t="s">
        <v>4120</v>
      </c>
      <c r="W1739" s="263" t="s">
        <v>4120</v>
      </c>
      <c r="X1739" s="263" t="s">
        <v>4120</v>
      </c>
      <c r="Y1739" s="263" t="s">
        <v>4120</v>
      </c>
      <c r="Z1739" s="263" t="s">
        <v>4120</v>
      </c>
      <c r="AA1739" s="263" t="s">
        <v>4120</v>
      </c>
    </row>
    <row r="1740" spans="1:27" x14ac:dyDescent="0.3">
      <c r="A1740" s="263">
        <v>524044</v>
      </c>
      <c r="B1740" s="268" t="s">
        <v>918</v>
      </c>
      <c r="C1740" s="263" t="s">
        <v>4120</v>
      </c>
      <c r="D1740" s="263" t="s">
        <v>4120</v>
      </c>
      <c r="E1740" s="263" t="s">
        <v>4120</v>
      </c>
      <c r="F1740" s="263" t="s">
        <v>4120</v>
      </c>
      <c r="G1740" s="263" t="s">
        <v>4120</v>
      </c>
      <c r="H1740" s="263" t="s">
        <v>4120</v>
      </c>
      <c r="I1740" s="263" t="s">
        <v>4120</v>
      </c>
      <c r="J1740" s="263" t="s">
        <v>4120</v>
      </c>
      <c r="K1740" s="263" t="s">
        <v>4120</v>
      </c>
      <c r="L1740" s="263" t="s">
        <v>4120</v>
      </c>
      <c r="M1740" s="263" t="s">
        <v>4120</v>
      </c>
      <c r="N1740" s="263" t="s">
        <v>4120</v>
      </c>
      <c r="O1740" s="263" t="s">
        <v>4120</v>
      </c>
      <c r="P1740" s="263" t="s">
        <v>4120</v>
      </c>
      <c r="Q1740" s="263" t="s">
        <v>4120</v>
      </c>
      <c r="R1740" s="263" t="s">
        <v>4120</v>
      </c>
      <c r="S1740" s="263" t="s">
        <v>4120</v>
      </c>
      <c r="T1740" s="263" t="s">
        <v>4120</v>
      </c>
      <c r="U1740" s="263" t="s">
        <v>4120</v>
      </c>
      <c r="V1740" s="263" t="s">
        <v>4120</v>
      </c>
      <c r="W1740" s="263" t="s">
        <v>4120</v>
      </c>
      <c r="X1740" s="263" t="s">
        <v>4120</v>
      </c>
      <c r="Y1740" s="263" t="s">
        <v>4120</v>
      </c>
      <c r="Z1740" s="263" t="s">
        <v>4120</v>
      </c>
      <c r="AA1740" s="263" t="s">
        <v>4120</v>
      </c>
    </row>
    <row r="1741" spans="1:27" x14ac:dyDescent="0.3">
      <c r="A1741" s="263">
        <v>524060</v>
      </c>
      <c r="B1741" s="268" t="s">
        <v>918</v>
      </c>
      <c r="C1741" s="263" t="s">
        <v>4120</v>
      </c>
      <c r="D1741" s="263" t="s">
        <v>4120</v>
      </c>
      <c r="E1741" s="263" t="s">
        <v>4120</v>
      </c>
      <c r="F1741" s="263" t="s">
        <v>4120</v>
      </c>
      <c r="G1741" s="263" t="s">
        <v>4120</v>
      </c>
      <c r="H1741" s="263" t="s">
        <v>4120</v>
      </c>
      <c r="I1741" s="263" t="s">
        <v>4120</v>
      </c>
      <c r="J1741" s="263" t="s">
        <v>4120</v>
      </c>
      <c r="K1741" s="263" t="s">
        <v>4120</v>
      </c>
      <c r="L1741" s="263" t="s">
        <v>4120</v>
      </c>
      <c r="M1741" s="263" t="s">
        <v>4120</v>
      </c>
      <c r="N1741" s="263" t="s">
        <v>4120</v>
      </c>
      <c r="O1741" s="263" t="s">
        <v>4120</v>
      </c>
      <c r="P1741" s="263" t="s">
        <v>4120</v>
      </c>
      <c r="Q1741" s="263" t="s">
        <v>4120</v>
      </c>
      <c r="R1741" s="263" t="s">
        <v>4120</v>
      </c>
      <c r="S1741" s="263" t="s">
        <v>4120</v>
      </c>
      <c r="T1741" s="263" t="s">
        <v>4120</v>
      </c>
      <c r="U1741" s="263" t="s">
        <v>4120</v>
      </c>
      <c r="V1741" s="263" t="s">
        <v>4120</v>
      </c>
      <c r="W1741" s="263" t="s">
        <v>4120</v>
      </c>
      <c r="X1741" s="263" t="s">
        <v>4120</v>
      </c>
      <c r="Y1741" s="263" t="s">
        <v>4120</v>
      </c>
      <c r="Z1741" s="263" t="s">
        <v>4120</v>
      </c>
      <c r="AA1741" s="263" t="s">
        <v>4120</v>
      </c>
    </row>
    <row r="1742" spans="1:27" x14ac:dyDescent="0.3">
      <c r="A1742" s="263">
        <v>524067</v>
      </c>
      <c r="B1742" s="268" t="s">
        <v>918</v>
      </c>
      <c r="C1742" s="263" t="s">
        <v>4120</v>
      </c>
      <c r="D1742" s="263" t="s">
        <v>4120</v>
      </c>
      <c r="E1742" s="263" t="s">
        <v>4120</v>
      </c>
      <c r="F1742" s="263" t="s">
        <v>4120</v>
      </c>
      <c r="G1742" s="263" t="s">
        <v>4120</v>
      </c>
      <c r="H1742" s="263" t="s">
        <v>4120</v>
      </c>
      <c r="I1742" s="263" t="s">
        <v>4120</v>
      </c>
      <c r="J1742" s="263" t="s">
        <v>4120</v>
      </c>
      <c r="K1742" s="263" t="s">
        <v>4120</v>
      </c>
      <c r="L1742" s="263" t="s">
        <v>4120</v>
      </c>
      <c r="M1742" s="263" t="s">
        <v>4120</v>
      </c>
      <c r="N1742" s="263" t="s">
        <v>4120</v>
      </c>
      <c r="O1742" s="263" t="s">
        <v>4120</v>
      </c>
      <c r="P1742" s="263" t="s">
        <v>4120</v>
      </c>
      <c r="Q1742" s="263" t="s">
        <v>4120</v>
      </c>
      <c r="R1742" s="263" t="s">
        <v>4120</v>
      </c>
      <c r="S1742" s="263" t="s">
        <v>4120</v>
      </c>
      <c r="T1742" s="263" t="s">
        <v>4120</v>
      </c>
      <c r="U1742" s="263" t="s">
        <v>4120</v>
      </c>
      <c r="V1742" s="263" t="s">
        <v>4120</v>
      </c>
      <c r="W1742" s="263" t="s">
        <v>4120</v>
      </c>
      <c r="X1742" s="263" t="s">
        <v>4120</v>
      </c>
      <c r="Y1742" s="263" t="s">
        <v>4120</v>
      </c>
      <c r="Z1742" s="263" t="s">
        <v>4120</v>
      </c>
      <c r="AA1742" s="263" t="s">
        <v>4120</v>
      </c>
    </row>
    <row r="1743" spans="1:27" x14ac:dyDescent="0.3">
      <c r="A1743" s="263">
        <v>524097</v>
      </c>
      <c r="B1743" s="268" t="s">
        <v>918</v>
      </c>
      <c r="C1743" s="263" t="s">
        <v>4120</v>
      </c>
      <c r="D1743" s="263" t="s">
        <v>4120</v>
      </c>
      <c r="E1743" s="263" t="s">
        <v>4120</v>
      </c>
      <c r="F1743" s="263" t="s">
        <v>4120</v>
      </c>
      <c r="G1743" s="263" t="s">
        <v>4120</v>
      </c>
      <c r="H1743" s="263" t="s">
        <v>4120</v>
      </c>
      <c r="I1743" s="263" t="s">
        <v>4120</v>
      </c>
      <c r="J1743" s="263" t="s">
        <v>4120</v>
      </c>
      <c r="K1743" s="263" t="s">
        <v>4120</v>
      </c>
      <c r="L1743" s="263" t="s">
        <v>4120</v>
      </c>
      <c r="M1743" s="263" t="s">
        <v>4120</v>
      </c>
      <c r="N1743" s="263" t="s">
        <v>4120</v>
      </c>
      <c r="O1743" s="263" t="s">
        <v>4120</v>
      </c>
      <c r="P1743" s="263" t="s">
        <v>4120</v>
      </c>
      <c r="Q1743" s="263" t="s">
        <v>4120</v>
      </c>
      <c r="R1743" s="263" t="s">
        <v>4120</v>
      </c>
      <c r="S1743" s="263" t="s">
        <v>4120</v>
      </c>
      <c r="T1743" s="263" t="s">
        <v>4120</v>
      </c>
      <c r="U1743" s="263" t="s">
        <v>4120</v>
      </c>
      <c r="V1743" s="263" t="s">
        <v>4120</v>
      </c>
      <c r="W1743" s="263" t="s">
        <v>4120</v>
      </c>
      <c r="X1743" s="263" t="s">
        <v>4120</v>
      </c>
      <c r="Y1743" s="263" t="s">
        <v>4120</v>
      </c>
      <c r="Z1743" s="263" t="s">
        <v>4120</v>
      </c>
      <c r="AA1743" s="263" t="s">
        <v>4120</v>
      </c>
    </row>
    <row r="1744" spans="1:27" x14ac:dyDescent="0.3">
      <c r="A1744" s="263">
        <v>524134</v>
      </c>
      <c r="B1744" s="268" t="s">
        <v>918</v>
      </c>
      <c r="C1744" s="263" t="s">
        <v>4120</v>
      </c>
      <c r="D1744" s="263" t="s">
        <v>4120</v>
      </c>
      <c r="E1744" s="263" t="s">
        <v>4120</v>
      </c>
      <c r="F1744" s="263" t="s">
        <v>4120</v>
      </c>
      <c r="G1744" s="263" t="s">
        <v>4120</v>
      </c>
      <c r="H1744" s="263" t="s">
        <v>4120</v>
      </c>
      <c r="I1744" s="263" t="s">
        <v>4120</v>
      </c>
      <c r="J1744" s="263" t="s">
        <v>4120</v>
      </c>
      <c r="K1744" s="263" t="s">
        <v>4120</v>
      </c>
      <c r="L1744" s="263" t="s">
        <v>4120</v>
      </c>
      <c r="M1744" s="263" t="s">
        <v>4120</v>
      </c>
      <c r="N1744" s="263" t="s">
        <v>4120</v>
      </c>
      <c r="O1744" s="263" t="s">
        <v>4120</v>
      </c>
      <c r="P1744" s="263" t="s">
        <v>4120</v>
      </c>
      <c r="Q1744" s="263" t="s">
        <v>4120</v>
      </c>
      <c r="R1744" s="263" t="s">
        <v>4120</v>
      </c>
      <c r="S1744" s="263" t="s">
        <v>4120</v>
      </c>
      <c r="T1744" s="263" t="s">
        <v>4120</v>
      </c>
      <c r="U1744" s="263" t="s">
        <v>4120</v>
      </c>
      <c r="V1744" s="263" t="s">
        <v>4120</v>
      </c>
      <c r="W1744" s="263" t="s">
        <v>4120</v>
      </c>
      <c r="X1744" s="263" t="s">
        <v>4120</v>
      </c>
      <c r="Y1744" s="263" t="s">
        <v>4120</v>
      </c>
      <c r="Z1744" s="263" t="s">
        <v>4120</v>
      </c>
      <c r="AA1744" s="263" t="s">
        <v>4120</v>
      </c>
    </row>
    <row r="1745" spans="1:27" x14ac:dyDescent="0.3">
      <c r="A1745" s="263">
        <v>524159</v>
      </c>
      <c r="B1745" s="268" t="s">
        <v>918</v>
      </c>
      <c r="C1745" s="263" t="s">
        <v>4120</v>
      </c>
      <c r="D1745" s="263" t="s">
        <v>4120</v>
      </c>
      <c r="E1745" s="263" t="s">
        <v>4120</v>
      </c>
      <c r="F1745" s="263" t="s">
        <v>4120</v>
      </c>
      <c r="G1745" s="263" t="s">
        <v>4120</v>
      </c>
      <c r="H1745" s="263" t="s">
        <v>4120</v>
      </c>
      <c r="I1745" s="263" t="s">
        <v>4120</v>
      </c>
      <c r="J1745" s="263" t="s">
        <v>4120</v>
      </c>
      <c r="K1745" s="263" t="s">
        <v>4120</v>
      </c>
      <c r="L1745" s="263" t="s">
        <v>4120</v>
      </c>
      <c r="M1745" s="263" t="s">
        <v>4120</v>
      </c>
      <c r="N1745" s="263" t="s">
        <v>4120</v>
      </c>
      <c r="O1745" s="263" t="s">
        <v>4120</v>
      </c>
      <c r="P1745" s="263" t="s">
        <v>4120</v>
      </c>
      <c r="Q1745" s="263" t="s">
        <v>4120</v>
      </c>
      <c r="R1745" s="263" t="s">
        <v>4120</v>
      </c>
      <c r="S1745" s="263" t="s">
        <v>4120</v>
      </c>
      <c r="T1745" s="263" t="s">
        <v>4120</v>
      </c>
      <c r="U1745" s="263" t="s">
        <v>4120</v>
      </c>
      <c r="V1745" s="263" t="s">
        <v>4120</v>
      </c>
      <c r="W1745" s="263" t="s">
        <v>4120</v>
      </c>
      <c r="X1745" s="263" t="s">
        <v>4120</v>
      </c>
      <c r="Y1745" s="263" t="s">
        <v>4120</v>
      </c>
      <c r="Z1745" s="263" t="s">
        <v>4120</v>
      </c>
      <c r="AA1745" s="263" t="s">
        <v>4120</v>
      </c>
    </row>
    <row r="1746" spans="1:27" x14ac:dyDescent="0.3">
      <c r="A1746" s="263">
        <v>524162</v>
      </c>
      <c r="B1746" s="268" t="s">
        <v>918</v>
      </c>
      <c r="C1746" s="263" t="s">
        <v>4120</v>
      </c>
      <c r="D1746" s="263" t="s">
        <v>4120</v>
      </c>
      <c r="E1746" s="263" t="s">
        <v>4120</v>
      </c>
      <c r="F1746" s="263" t="s">
        <v>4120</v>
      </c>
      <c r="G1746" s="263" t="s">
        <v>4120</v>
      </c>
      <c r="H1746" s="263" t="s">
        <v>4120</v>
      </c>
      <c r="I1746" s="263" t="s">
        <v>4120</v>
      </c>
      <c r="J1746" s="263" t="s">
        <v>4120</v>
      </c>
      <c r="K1746" s="263" t="s">
        <v>4120</v>
      </c>
      <c r="L1746" s="263" t="s">
        <v>4120</v>
      </c>
      <c r="M1746" s="263" t="s">
        <v>4120</v>
      </c>
      <c r="N1746" s="263" t="s">
        <v>4120</v>
      </c>
      <c r="O1746" s="263" t="s">
        <v>4120</v>
      </c>
      <c r="P1746" s="263" t="s">
        <v>4120</v>
      </c>
      <c r="Q1746" s="263" t="s">
        <v>4120</v>
      </c>
      <c r="R1746" s="263" t="s">
        <v>4120</v>
      </c>
      <c r="S1746" s="263" t="s">
        <v>4120</v>
      </c>
      <c r="T1746" s="263" t="s">
        <v>4120</v>
      </c>
      <c r="U1746" s="263" t="s">
        <v>4120</v>
      </c>
      <c r="V1746" s="263" t="s">
        <v>4120</v>
      </c>
      <c r="W1746" s="263" t="s">
        <v>4120</v>
      </c>
      <c r="X1746" s="263" t="s">
        <v>4120</v>
      </c>
      <c r="Y1746" s="263" t="s">
        <v>4120</v>
      </c>
      <c r="Z1746" s="263" t="s">
        <v>4120</v>
      </c>
      <c r="AA1746" s="263" t="s">
        <v>4120</v>
      </c>
    </row>
    <row r="1747" spans="1:27" x14ac:dyDescent="0.3">
      <c r="A1747" s="263">
        <v>524421</v>
      </c>
      <c r="B1747" s="268" t="s">
        <v>918</v>
      </c>
      <c r="C1747" s="263" t="s">
        <v>4120</v>
      </c>
      <c r="D1747" s="263" t="s">
        <v>4120</v>
      </c>
      <c r="E1747" s="263" t="s">
        <v>4120</v>
      </c>
      <c r="F1747" s="263" t="s">
        <v>4120</v>
      </c>
      <c r="G1747" s="263" t="s">
        <v>4120</v>
      </c>
      <c r="H1747" s="263" t="s">
        <v>4120</v>
      </c>
      <c r="I1747" s="263" t="s">
        <v>4120</v>
      </c>
      <c r="J1747" s="263" t="s">
        <v>4120</v>
      </c>
      <c r="K1747" s="263" t="s">
        <v>4120</v>
      </c>
      <c r="L1747" s="263" t="s">
        <v>4120</v>
      </c>
      <c r="M1747" s="263" t="s">
        <v>4120</v>
      </c>
      <c r="N1747" s="263" t="s">
        <v>4120</v>
      </c>
      <c r="O1747" s="263" t="s">
        <v>4120</v>
      </c>
      <c r="P1747" s="263" t="s">
        <v>4120</v>
      </c>
      <c r="Q1747" s="263" t="s">
        <v>4120</v>
      </c>
      <c r="R1747" s="263" t="s">
        <v>4120</v>
      </c>
      <c r="S1747" s="263" t="s">
        <v>4120</v>
      </c>
      <c r="T1747" s="263" t="s">
        <v>4120</v>
      </c>
      <c r="U1747" s="263" t="s">
        <v>4120</v>
      </c>
      <c r="V1747" s="263" t="s">
        <v>4120</v>
      </c>
      <c r="W1747" s="263" t="s">
        <v>4120</v>
      </c>
      <c r="X1747" s="263" t="s">
        <v>4120</v>
      </c>
      <c r="Y1747" s="263" t="s">
        <v>4120</v>
      </c>
      <c r="Z1747" s="263" t="s">
        <v>4120</v>
      </c>
      <c r="AA1747" s="263" t="s">
        <v>4120</v>
      </c>
    </row>
    <row r="1748" spans="1:27" x14ac:dyDescent="0.3">
      <c r="A1748" s="263">
        <v>524945</v>
      </c>
      <c r="B1748" s="268" t="s">
        <v>918</v>
      </c>
      <c r="C1748" s="263" t="s">
        <v>4120</v>
      </c>
      <c r="D1748" s="263" t="s">
        <v>4120</v>
      </c>
      <c r="E1748" s="263" t="s">
        <v>4120</v>
      </c>
      <c r="F1748" s="263" t="s">
        <v>4120</v>
      </c>
      <c r="G1748" s="263" t="s">
        <v>4120</v>
      </c>
      <c r="H1748" s="263" t="s">
        <v>4120</v>
      </c>
      <c r="I1748" s="263" t="s">
        <v>4120</v>
      </c>
      <c r="J1748" s="263" t="s">
        <v>4120</v>
      </c>
      <c r="K1748" s="263" t="s">
        <v>4120</v>
      </c>
      <c r="L1748" s="263" t="s">
        <v>4120</v>
      </c>
      <c r="M1748" s="263" t="s">
        <v>4120</v>
      </c>
      <c r="N1748" s="263" t="s">
        <v>4120</v>
      </c>
      <c r="O1748" s="263" t="s">
        <v>4120</v>
      </c>
      <c r="P1748" s="263" t="s">
        <v>4120</v>
      </c>
      <c r="Q1748" s="263" t="s">
        <v>4120</v>
      </c>
      <c r="R1748" s="263" t="s">
        <v>4120</v>
      </c>
      <c r="S1748" s="263" t="s">
        <v>4120</v>
      </c>
      <c r="T1748" s="263" t="s">
        <v>4120</v>
      </c>
      <c r="U1748" s="263" t="s">
        <v>4120</v>
      </c>
      <c r="V1748" s="263" t="s">
        <v>4120</v>
      </c>
      <c r="W1748" s="263" t="s">
        <v>4120</v>
      </c>
      <c r="X1748" s="263" t="s">
        <v>4120</v>
      </c>
      <c r="Y1748" s="263" t="s">
        <v>4120</v>
      </c>
      <c r="Z1748" s="263" t="s">
        <v>4120</v>
      </c>
      <c r="AA1748" s="263" t="s">
        <v>4120</v>
      </c>
    </row>
    <row r="1749" spans="1:27" x14ac:dyDescent="0.3">
      <c r="A1749" s="263">
        <v>525133</v>
      </c>
      <c r="B1749" s="268" t="s">
        <v>918</v>
      </c>
      <c r="C1749" s="263" t="s">
        <v>4120</v>
      </c>
      <c r="D1749" s="263" t="s">
        <v>4120</v>
      </c>
      <c r="E1749" s="263" t="s">
        <v>4120</v>
      </c>
      <c r="F1749" s="263" t="s">
        <v>4120</v>
      </c>
      <c r="G1749" s="263" t="s">
        <v>4120</v>
      </c>
      <c r="H1749" s="263" t="s">
        <v>4120</v>
      </c>
      <c r="I1749" s="263" t="s">
        <v>4120</v>
      </c>
      <c r="J1749" s="263" t="s">
        <v>4120</v>
      </c>
      <c r="K1749" s="263" t="s">
        <v>4120</v>
      </c>
      <c r="L1749" s="263" t="s">
        <v>4120</v>
      </c>
      <c r="M1749" s="263" t="s">
        <v>4120</v>
      </c>
      <c r="N1749" s="263" t="s">
        <v>4120</v>
      </c>
      <c r="O1749" s="263" t="s">
        <v>4120</v>
      </c>
      <c r="P1749" s="263" t="s">
        <v>4120</v>
      </c>
      <c r="Q1749" s="263" t="s">
        <v>4120</v>
      </c>
      <c r="R1749" s="263" t="s">
        <v>4120</v>
      </c>
      <c r="S1749" s="263" t="s">
        <v>4120</v>
      </c>
      <c r="T1749" s="263" t="s">
        <v>4120</v>
      </c>
      <c r="U1749" s="263" t="s">
        <v>4120</v>
      </c>
      <c r="V1749" s="263" t="s">
        <v>4120</v>
      </c>
      <c r="W1749" s="263" t="s">
        <v>4120</v>
      </c>
      <c r="X1749" s="263" t="s">
        <v>4120</v>
      </c>
      <c r="Y1749" s="263" t="s">
        <v>4120</v>
      </c>
      <c r="Z1749" s="263" t="s">
        <v>4120</v>
      </c>
      <c r="AA1749" s="263" t="s">
        <v>4120</v>
      </c>
    </row>
    <row r="1750" spans="1:27" x14ac:dyDescent="0.3">
      <c r="A1750" s="263">
        <v>525198</v>
      </c>
      <c r="B1750" s="268" t="s">
        <v>918</v>
      </c>
      <c r="C1750" s="263" t="s">
        <v>4120</v>
      </c>
      <c r="D1750" s="263" t="s">
        <v>4120</v>
      </c>
      <c r="E1750" s="263" t="s">
        <v>4120</v>
      </c>
      <c r="F1750" s="263" t="s">
        <v>4120</v>
      </c>
      <c r="G1750" s="263" t="s">
        <v>4120</v>
      </c>
      <c r="H1750" s="263" t="s">
        <v>4120</v>
      </c>
      <c r="I1750" s="263" t="s">
        <v>4120</v>
      </c>
      <c r="J1750" s="263" t="s">
        <v>4120</v>
      </c>
      <c r="K1750" s="263" t="s">
        <v>4120</v>
      </c>
      <c r="L1750" s="263" t="s">
        <v>4120</v>
      </c>
      <c r="M1750" s="263" t="s">
        <v>4120</v>
      </c>
      <c r="N1750" s="263" t="s">
        <v>4120</v>
      </c>
      <c r="O1750" s="263" t="s">
        <v>4120</v>
      </c>
      <c r="P1750" s="263" t="s">
        <v>4120</v>
      </c>
      <c r="Q1750" s="263" t="s">
        <v>4120</v>
      </c>
      <c r="R1750" s="263" t="s">
        <v>4120</v>
      </c>
      <c r="S1750" s="263" t="s">
        <v>4120</v>
      </c>
      <c r="T1750" s="263" t="s">
        <v>4120</v>
      </c>
      <c r="U1750" s="263" t="s">
        <v>4120</v>
      </c>
      <c r="V1750" s="263" t="s">
        <v>4120</v>
      </c>
      <c r="W1750" s="263" t="s">
        <v>4120</v>
      </c>
      <c r="X1750" s="263" t="s">
        <v>4120</v>
      </c>
      <c r="Y1750" s="263" t="s">
        <v>4120</v>
      </c>
      <c r="Z1750" s="263" t="s">
        <v>4120</v>
      </c>
      <c r="AA1750" s="263" t="s">
        <v>4120</v>
      </c>
    </row>
    <row r="1751" spans="1:27" x14ac:dyDescent="0.3">
      <c r="A1751" s="263">
        <v>525616</v>
      </c>
      <c r="B1751" s="268" t="s">
        <v>918</v>
      </c>
      <c r="C1751" s="263" t="s">
        <v>4120</v>
      </c>
      <c r="D1751" s="263" t="s">
        <v>4120</v>
      </c>
      <c r="E1751" s="263" t="s">
        <v>4120</v>
      </c>
      <c r="F1751" s="263" t="s">
        <v>4120</v>
      </c>
      <c r="G1751" s="263" t="s">
        <v>4120</v>
      </c>
      <c r="H1751" s="263" t="s">
        <v>4120</v>
      </c>
      <c r="I1751" s="263" t="s">
        <v>4120</v>
      </c>
      <c r="J1751" s="263" t="s">
        <v>4120</v>
      </c>
      <c r="K1751" s="263" t="s">
        <v>4120</v>
      </c>
      <c r="L1751" s="263" t="s">
        <v>4120</v>
      </c>
      <c r="M1751" s="263" t="s">
        <v>4120</v>
      </c>
      <c r="N1751" s="263" t="s">
        <v>4120</v>
      </c>
      <c r="O1751" s="263" t="s">
        <v>4120</v>
      </c>
      <c r="P1751" s="263" t="s">
        <v>4120</v>
      </c>
      <c r="Q1751" s="263" t="s">
        <v>4120</v>
      </c>
      <c r="R1751" s="263" t="s">
        <v>4120</v>
      </c>
      <c r="S1751" s="263" t="s">
        <v>4120</v>
      </c>
      <c r="T1751" s="263" t="s">
        <v>4120</v>
      </c>
      <c r="U1751" s="263" t="s">
        <v>4120</v>
      </c>
      <c r="V1751" s="263" t="s">
        <v>4120</v>
      </c>
      <c r="W1751" s="263" t="s">
        <v>4120</v>
      </c>
      <c r="X1751" s="263" t="s">
        <v>4120</v>
      </c>
      <c r="Y1751" s="263" t="s">
        <v>4120</v>
      </c>
      <c r="Z1751" s="263" t="s">
        <v>4120</v>
      </c>
      <c r="AA1751" s="263" t="s">
        <v>4120</v>
      </c>
    </row>
    <row r="1752" spans="1:27" x14ac:dyDescent="0.3">
      <c r="A1752" s="263">
        <v>525675</v>
      </c>
      <c r="B1752" s="268" t="s">
        <v>918</v>
      </c>
      <c r="C1752" s="263" t="s">
        <v>4120</v>
      </c>
      <c r="D1752" s="263" t="s">
        <v>4120</v>
      </c>
      <c r="E1752" s="263" t="s">
        <v>4120</v>
      </c>
      <c r="F1752" s="263" t="s">
        <v>4120</v>
      </c>
      <c r="G1752" s="263" t="s">
        <v>4120</v>
      </c>
      <c r="H1752" s="263" t="s">
        <v>4120</v>
      </c>
      <c r="I1752" s="263" t="s">
        <v>4120</v>
      </c>
      <c r="J1752" s="263" t="s">
        <v>4120</v>
      </c>
      <c r="K1752" s="263" t="s">
        <v>4120</v>
      </c>
      <c r="L1752" s="263" t="s">
        <v>4120</v>
      </c>
      <c r="M1752" s="263" t="s">
        <v>4120</v>
      </c>
      <c r="N1752" s="263" t="s">
        <v>4120</v>
      </c>
      <c r="O1752" s="263" t="s">
        <v>4120</v>
      </c>
      <c r="P1752" s="263" t="s">
        <v>4120</v>
      </c>
      <c r="Q1752" s="263" t="s">
        <v>4120</v>
      </c>
      <c r="R1752" s="263" t="s">
        <v>4120</v>
      </c>
      <c r="S1752" s="263" t="s">
        <v>4120</v>
      </c>
      <c r="T1752" s="263" t="s">
        <v>4120</v>
      </c>
      <c r="U1752" s="263" t="s">
        <v>4120</v>
      </c>
      <c r="V1752" s="263" t="s">
        <v>4120</v>
      </c>
      <c r="W1752" s="263" t="s">
        <v>4120</v>
      </c>
      <c r="X1752" s="263" t="s">
        <v>4120</v>
      </c>
      <c r="Y1752" s="263" t="s">
        <v>4120</v>
      </c>
      <c r="Z1752" s="263" t="s">
        <v>4120</v>
      </c>
      <c r="AA1752" s="263" t="s">
        <v>4120</v>
      </c>
    </row>
    <row r="1753" spans="1:27" x14ac:dyDescent="0.3">
      <c r="A1753" s="263">
        <v>517455</v>
      </c>
      <c r="B1753" s="268" t="s">
        <v>918</v>
      </c>
      <c r="C1753" s="263" t="s">
        <v>4120</v>
      </c>
      <c r="D1753" s="263" t="s">
        <v>4120</v>
      </c>
      <c r="E1753" s="263" t="s">
        <v>4120</v>
      </c>
      <c r="F1753" s="263" t="s">
        <v>4120</v>
      </c>
      <c r="G1753" s="263" t="s">
        <v>4120</v>
      </c>
      <c r="H1753" s="263" t="s">
        <v>4120</v>
      </c>
      <c r="I1753" s="263" t="s">
        <v>4120</v>
      </c>
      <c r="J1753" s="263" t="s">
        <v>4120</v>
      </c>
      <c r="K1753" s="263" t="s">
        <v>4120</v>
      </c>
      <c r="L1753" s="263" t="s">
        <v>4120</v>
      </c>
      <c r="M1753" s="263" t="s">
        <v>4120</v>
      </c>
      <c r="N1753" s="263" t="s">
        <v>4120</v>
      </c>
      <c r="O1753" s="263" t="s">
        <v>4120</v>
      </c>
      <c r="P1753" s="263" t="s">
        <v>4120</v>
      </c>
      <c r="Q1753" s="263" t="s">
        <v>4120</v>
      </c>
      <c r="R1753" s="263" t="s">
        <v>4120</v>
      </c>
      <c r="S1753" s="263" t="s">
        <v>4120</v>
      </c>
      <c r="T1753" s="263" t="s">
        <v>4120</v>
      </c>
      <c r="U1753" s="263" t="s">
        <v>4120</v>
      </c>
      <c r="V1753" s="263" t="s">
        <v>4120</v>
      </c>
      <c r="W1753" s="263" t="s">
        <v>4120</v>
      </c>
      <c r="X1753" s="263" t="s">
        <v>4120</v>
      </c>
      <c r="Y1753" s="263" t="s">
        <v>4120</v>
      </c>
      <c r="Z1753" s="263" t="s">
        <v>4120</v>
      </c>
      <c r="AA1753" s="263" t="s">
        <v>4120</v>
      </c>
    </row>
    <row r="1754" spans="1:27" x14ac:dyDescent="0.3">
      <c r="A1754" s="263">
        <v>517632</v>
      </c>
      <c r="B1754" s="268" t="s">
        <v>918</v>
      </c>
      <c r="C1754" s="263" t="s">
        <v>4120</v>
      </c>
      <c r="D1754" s="263" t="s">
        <v>4120</v>
      </c>
      <c r="E1754" s="263" t="s">
        <v>4120</v>
      </c>
      <c r="F1754" s="263" t="s">
        <v>4120</v>
      </c>
      <c r="G1754" s="263" t="s">
        <v>4120</v>
      </c>
      <c r="H1754" s="263" t="s">
        <v>4120</v>
      </c>
      <c r="I1754" s="263" t="s">
        <v>4120</v>
      </c>
      <c r="J1754" s="263" t="s">
        <v>4120</v>
      </c>
      <c r="K1754" s="263" t="s">
        <v>4120</v>
      </c>
      <c r="L1754" s="263" t="s">
        <v>4120</v>
      </c>
      <c r="M1754" s="263" t="s">
        <v>4120</v>
      </c>
      <c r="N1754" s="263" t="s">
        <v>4120</v>
      </c>
      <c r="O1754" s="263" t="s">
        <v>4120</v>
      </c>
      <c r="P1754" s="263" t="s">
        <v>4120</v>
      </c>
      <c r="Q1754" s="263" t="s">
        <v>4120</v>
      </c>
      <c r="R1754" s="263" t="s">
        <v>4120</v>
      </c>
      <c r="S1754" s="263" t="s">
        <v>4120</v>
      </c>
      <c r="T1754" s="263" t="s">
        <v>4120</v>
      </c>
      <c r="U1754" s="263" t="s">
        <v>4120</v>
      </c>
      <c r="V1754" s="263" t="s">
        <v>4120</v>
      </c>
      <c r="W1754" s="263" t="s">
        <v>4120</v>
      </c>
      <c r="X1754" s="263" t="s">
        <v>4120</v>
      </c>
      <c r="Y1754" s="263" t="s">
        <v>4120</v>
      </c>
      <c r="Z1754" s="263" t="s">
        <v>4120</v>
      </c>
      <c r="AA1754" s="263" t="s">
        <v>4120</v>
      </c>
    </row>
    <row r="1755" spans="1:27" x14ac:dyDescent="0.3">
      <c r="A1755" s="263">
        <v>517915</v>
      </c>
      <c r="B1755" s="268" t="s">
        <v>918</v>
      </c>
      <c r="C1755" s="263" t="s">
        <v>4120</v>
      </c>
      <c r="D1755" s="263" t="s">
        <v>4120</v>
      </c>
      <c r="E1755" s="263" t="s">
        <v>4120</v>
      </c>
      <c r="F1755" s="263" t="s">
        <v>4120</v>
      </c>
      <c r="G1755" s="263" t="s">
        <v>4120</v>
      </c>
      <c r="H1755" s="263" t="s">
        <v>4120</v>
      </c>
      <c r="I1755" s="263" t="s">
        <v>4120</v>
      </c>
      <c r="J1755" s="263" t="s">
        <v>4120</v>
      </c>
      <c r="K1755" s="263" t="s">
        <v>4120</v>
      </c>
      <c r="L1755" s="263" t="s">
        <v>4120</v>
      </c>
      <c r="M1755" s="263" t="s">
        <v>4120</v>
      </c>
      <c r="N1755" s="263" t="s">
        <v>4120</v>
      </c>
      <c r="O1755" s="263" t="s">
        <v>4120</v>
      </c>
      <c r="P1755" s="263" t="s">
        <v>4120</v>
      </c>
      <c r="Q1755" s="263" t="s">
        <v>4120</v>
      </c>
      <c r="R1755" s="263" t="s">
        <v>4120</v>
      </c>
      <c r="S1755" s="263" t="s">
        <v>4120</v>
      </c>
      <c r="T1755" s="263" t="s">
        <v>4120</v>
      </c>
      <c r="U1755" s="263" t="s">
        <v>4120</v>
      </c>
      <c r="V1755" s="263" t="s">
        <v>4120</v>
      </c>
      <c r="W1755" s="263" t="s">
        <v>4120</v>
      </c>
      <c r="X1755" s="263" t="s">
        <v>4120</v>
      </c>
      <c r="Y1755" s="263" t="s">
        <v>4120</v>
      </c>
      <c r="Z1755" s="263" t="s">
        <v>4120</v>
      </c>
      <c r="AA1755" s="263" t="s">
        <v>4120</v>
      </c>
    </row>
    <row r="1756" spans="1:27" x14ac:dyDescent="0.3">
      <c r="A1756" s="263">
        <v>519208</v>
      </c>
      <c r="B1756" s="268" t="s">
        <v>918</v>
      </c>
      <c r="C1756" s="263" t="s">
        <v>4120</v>
      </c>
      <c r="D1756" s="263" t="s">
        <v>4120</v>
      </c>
      <c r="E1756" s="263" t="s">
        <v>4120</v>
      </c>
      <c r="F1756" s="263" t="s">
        <v>4120</v>
      </c>
      <c r="G1756" s="263" t="s">
        <v>4120</v>
      </c>
      <c r="H1756" s="263" t="s">
        <v>4120</v>
      </c>
      <c r="I1756" s="263" t="s">
        <v>4120</v>
      </c>
      <c r="J1756" s="263" t="s">
        <v>4120</v>
      </c>
      <c r="K1756" s="263" t="s">
        <v>4120</v>
      </c>
      <c r="L1756" s="263" t="s">
        <v>4120</v>
      </c>
      <c r="M1756" s="263" t="s">
        <v>4120</v>
      </c>
      <c r="N1756" s="263" t="s">
        <v>4120</v>
      </c>
      <c r="O1756" s="263" t="s">
        <v>4120</v>
      </c>
      <c r="P1756" s="263" t="s">
        <v>4120</v>
      </c>
      <c r="Q1756" s="263" t="s">
        <v>4120</v>
      </c>
      <c r="R1756" s="263" t="s">
        <v>4120</v>
      </c>
      <c r="S1756" s="263" t="s">
        <v>4120</v>
      </c>
      <c r="T1756" s="263" t="s">
        <v>4120</v>
      </c>
      <c r="U1756" s="263" t="s">
        <v>4120</v>
      </c>
      <c r="V1756" s="263" t="s">
        <v>4120</v>
      </c>
      <c r="W1756" s="263" t="s">
        <v>4120</v>
      </c>
      <c r="X1756" s="263" t="s">
        <v>4120</v>
      </c>
      <c r="Y1756" s="263" t="s">
        <v>4120</v>
      </c>
      <c r="Z1756" s="263" t="s">
        <v>4120</v>
      </c>
      <c r="AA1756" s="263" t="s">
        <v>4120</v>
      </c>
    </row>
    <row r="1757" spans="1:27" x14ac:dyDescent="0.3">
      <c r="A1757" s="263">
        <v>520165</v>
      </c>
      <c r="B1757" s="268" t="s">
        <v>918</v>
      </c>
      <c r="C1757" s="263" t="s">
        <v>4120</v>
      </c>
      <c r="D1757" s="263" t="s">
        <v>4120</v>
      </c>
      <c r="E1757" s="263" t="s">
        <v>4120</v>
      </c>
      <c r="F1757" s="263" t="s">
        <v>4120</v>
      </c>
      <c r="G1757" s="263" t="s">
        <v>4120</v>
      </c>
      <c r="H1757" s="263" t="s">
        <v>4120</v>
      </c>
      <c r="I1757" s="263" t="s">
        <v>4120</v>
      </c>
      <c r="J1757" s="263" t="s">
        <v>4120</v>
      </c>
      <c r="K1757" s="263" t="s">
        <v>4120</v>
      </c>
      <c r="L1757" s="263" t="s">
        <v>4120</v>
      </c>
      <c r="M1757" s="263" t="s">
        <v>4120</v>
      </c>
      <c r="N1757" s="263" t="s">
        <v>4120</v>
      </c>
      <c r="O1757" s="263" t="s">
        <v>4120</v>
      </c>
      <c r="P1757" s="263" t="s">
        <v>4120</v>
      </c>
      <c r="Q1757" s="263" t="s">
        <v>4120</v>
      </c>
      <c r="R1757" s="263" t="s">
        <v>4120</v>
      </c>
      <c r="S1757" s="263" t="s">
        <v>4120</v>
      </c>
      <c r="T1757" s="263" t="s">
        <v>4120</v>
      </c>
      <c r="U1757" s="263" t="s">
        <v>4120</v>
      </c>
      <c r="V1757" s="263" t="s">
        <v>4120</v>
      </c>
      <c r="W1757" s="263" t="s">
        <v>4120</v>
      </c>
      <c r="X1757" s="263" t="s">
        <v>4120</v>
      </c>
      <c r="Y1757" s="263" t="s">
        <v>4120</v>
      </c>
      <c r="Z1757" s="263" t="s">
        <v>4120</v>
      </c>
      <c r="AA1757" s="263" t="s">
        <v>4120</v>
      </c>
    </row>
    <row r="1758" spans="1:27" x14ac:dyDescent="0.3">
      <c r="A1758" s="263">
        <v>522371</v>
      </c>
      <c r="B1758" s="268" t="s">
        <v>918</v>
      </c>
      <c r="C1758" s="263" t="s">
        <v>4120</v>
      </c>
      <c r="D1758" s="263" t="s">
        <v>4120</v>
      </c>
      <c r="E1758" s="263" t="s">
        <v>4120</v>
      </c>
      <c r="F1758" s="263" t="s">
        <v>4120</v>
      </c>
      <c r="G1758" s="263" t="s">
        <v>4120</v>
      </c>
      <c r="H1758" s="263" t="s">
        <v>4120</v>
      </c>
      <c r="I1758" s="263" t="s">
        <v>4120</v>
      </c>
      <c r="J1758" s="263" t="s">
        <v>4120</v>
      </c>
      <c r="K1758" s="263" t="s">
        <v>4120</v>
      </c>
      <c r="L1758" s="263" t="s">
        <v>4120</v>
      </c>
      <c r="M1758" s="263" t="s">
        <v>4120</v>
      </c>
      <c r="N1758" s="263" t="s">
        <v>4120</v>
      </c>
      <c r="O1758" s="263" t="s">
        <v>4120</v>
      </c>
      <c r="P1758" s="263" t="s">
        <v>4120</v>
      </c>
      <c r="Q1758" s="263" t="s">
        <v>4120</v>
      </c>
      <c r="R1758" s="263" t="s">
        <v>4120</v>
      </c>
      <c r="S1758" s="263" t="s">
        <v>4120</v>
      </c>
      <c r="T1758" s="263" t="s">
        <v>4120</v>
      </c>
      <c r="U1758" s="263" t="s">
        <v>4120</v>
      </c>
      <c r="V1758" s="263" t="s">
        <v>4120</v>
      </c>
      <c r="W1758" s="263" t="s">
        <v>4120</v>
      </c>
      <c r="X1758" s="263" t="s">
        <v>4120</v>
      </c>
      <c r="Y1758" s="263" t="s">
        <v>4120</v>
      </c>
      <c r="Z1758" s="263" t="s">
        <v>4120</v>
      </c>
      <c r="AA1758" s="263" t="s">
        <v>4120</v>
      </c>
    </row>
    <row r="1759" spans="1:27" x14ac:dyDescent="0.3">
      <c r="A1759" s="263">
        <v>524050</v>
      </c>
      <c r="B1759" s="268" t="s">
        <v>918</v>
      </c>
      <c r="C1759" s="263" t="s">
        <v>4120</v>
      </c>
      <c r="D1759" s="263" t="s">
        <v>4120</v>
      </c>
      <c r="E1759" s="263" t="s">
        <v>4120</v>
      </c>
      <c r="F1759" s="263" t="s">
        <v>4120</v>
      </c>
      <c r="G1759" s="263" t="s">
        <v>4120</v>
      </c>
      <c r="H1759" s="263" t="s">
        <v>4120</v>
      </c>
      <c r="I1759" s="263" t="s">
        <v>4120</v>
      </c>
      <c r="J1759" s="263" t="s">
        <v>4120</v>
      </c>
      <c r="K1759" s="263" t="s">
        <v>4120</v>
      </c>
      <c r="L1759" s="263" t="s">
        <v>4120</v>
      </c>
      <c r="M1759" s="263" t="s">
        <v>4120</v>
      </c>
      <c r="N1759" s="263" t="s">
        <v>4120</v>
      </c>
      <c r="O1759" s="263" t="s">
        <v>4120</v>
      </c>
      <c r="P1759" s="263" t="s">
        <v>4120</v>
      </c>
      <c r="Q1759" s="263" t="s">
        <v>4120</v>
      </c>
      <c r="R1759" s="263" t="s">
        <v>4120</v>
      </c>
      <c r="S1759" s="263" t="s">
        <v>4120</v>
      </c>
      <c r="T1759" s="263" t="s">
        <v>4120</v>
      </c>
      <c r="U1759" s="263" t="s">
        <v>4120</v>
      </c>
      <c r="V1759" s="263" t="s">
        <v>4120</v>
      </c>
      <c r="W1759" s="263" t="s">
        <v>4120</v>
      </c>
      <c r="X1759" s="263" t="s">
        <v>4120</v>
      </c>
      <c r="Y1759" s="263" t="s">
        <v>4120</v>
      </c>
      <c r="Z1759" s="263" t="s">
        <v>4120</v>
      </c>
      <c r="AA1759" s="263" t="s">
        <v>4120</v>
      </c>
    </row>
    <row r="1760" spans="1:27" x14ac:dyDescent="0.3">
      <c r="A1760" s="263">
        <v>510059</v>
      </c>
      <c r="B1760" s="268" t="s">
        <v>918</v>
      </c>
      <c r="C1760" s="263" t="s">
        <v>4120</v>
      </c>
      <c r="D1760" s="263" t="s">
        <v>4120</v>
      </c>
      <c r="E1760" s="263" t="s">
        <v>4120</v>
      </c>
      <c r="F1760" s="263" t="s">
        <v>4120</v>
      </c>
      <c r="G1760" s="263" t="s">
        <v>4120</v>
      </c>
      <c r="H1760" s="263" t="s">
        <v>4120</v>
      </c>
      <c r="I1760" s="263" t="s">
        <v>4120</v>
      </c>
      <c r="J1760" s="263" t="s">
        <v>4120</v>
      </c>
      <c r="K1760" s="263" t="s">
        <v>4120</v>
      </c>
      <c r="L1760" s="263" t="s">
        <v>4120</v>
      </c>
      <c r="M1760" s="263" t="s">
        <v>4120</v>
      </c>
      <c r="N1760" s="263" t="s">
        <v>4120</v>
      </c>
      <c r="O1760" s="263" t="s">
        <v>4120</v>
      </c>
      <c r="P1760" s="263" t="s">
        <v>4120</v>
      </c>
      <c r="Q1760" s="263" t="s">
        <v>4120</v>
      </c>
      <c r="R1760" s="263" t="s">
        <v>4120</v>
      </c>
      <c r="S1760" s="263" t="s">
        <v>4120</v>
      </c>
      <c r="T1760" s="263" t="s">
        <v>4120</v>
      </c>
      <c r="U1760" s="263" t="s">
        <v>4120</v>
      </c>
      <c r="V1760" s="263" t="s">
        <v>4120</v>
      </c>
      <c r="W1760" s="263" t="s">
        <v>4120</v>
      </c>
      <c r="X1760" s="263" t="s">
        <v>4120</v>
      </c>
      <c r="Y1760" s="263" t="s">
        <v>4120</v>
      </c>
      <c r="Z1760" s="263" t="s">
        <v>4120</v>
      </c>
      <c r="AA1760" s="263" t="s">
        <v>4120</v>
      </c>
    </row>
    <row r="1761" spans="1:27" x14ac:dyDescent="0.3">
      <c r="A1761" s="263">
        <v>513185</v>
      </c>
      <c r="B1761" s="268" t="s">
        <v>918</v>
      </c>
      <c r="C1761" s="263" t="s">
        <v>4120</v>
      </c>
      <c r="D1761" s="263" t="s">
        <v>4120</v>
      </c>
      <c r="E1761" s="263" t="s">
        <v>4120</v>
      </c>
      <c r="F1761" s="263" t="s">
        <v>4120</v>
      </c>
      <c r="G1761" s="263" t="s">
        <v>4120</v>
      </c>
      <c r="H1761" s="263" t="s">
        <v>4120</v>
      </c>
      <c r="I1761" s="263" t="s">
        <v>4120</v>
      </c>
      <c r="J1761" s="263" t="s">
        <v>4120</v>
      </c>
      <c r="K1761" s="263" t="s">
        <v>4120</v>
      </c>
      <c r="L1761" s="263" t="s">
        <v>4120</v>
      </c>
      <c r="M1761" s="263" t="s">
        <v>4120</v>
      </c>
      <c r="N1761" s="263" t="s">
        <v>4120</v>
      </c>
      <c r="O1761" s="263" t="s">
        <v>4120</v>
      </c>
      <c r="P1761" s="263" t="s">
        <v>4120</v>
      </c>
      <c r="Q1761" s="263" t="s">
        <v>4120</v>
      </c>
      <c r="R1761" s="263" t="s">
        <v>4120</v>
      </c>
      <c r="S1761" s="263" t="s">
        <v>4120</v>
      </c>
      <c r="T1761" s="263" t="s">
        <v>4120</v>
      </c>
      <c r="U1761" s="263" t="s">
        <v>4120</v>
      </c>
      <c r="V1761" s="263" t="s">
        <v>4120</v>
      </c>
      <c r="W1761" s="263" t="s">
        <v>4120</v>
      </c>
      <c r="X1761" s="263" t="s">
        <v>4120</v>
      </c>
      <c r="Y1761" s="263" t="s">
        <v>4120</v>
      </c>
      <c r="Z1761" s="263" t="s">
        <v>4120</v>
      </c>
      <c r="AA1761" s="263" t="s">
        <v>4120</v>
      </c>
    </row>
    <row r="1762" spans="1:27" x14ac:dyDescent="0.3">
      <c r="A1762" s="263">
        <v>513376</v>
      </c>
      <c r="B1762" s="268" t="s">
        <v>918</v>
      </c>
      <c r="C1762" s="263" t="s">
        <v>4120</v>
      </c>
      <c r="D1762" s="263" t="s">
        <v>4120</v>
      </c>
      <c r="E1762" s="263" t="s">
        <v>4120</v>
      </c>
      <c r="F1762" s="263" t="s">
        <v>4120</v>
      </c>
      <c r="G1762" s="263" t="s">
        <v>4120</v>
      </c>
      <c r="H1762" s="263" t="s">
        <v>4120</v>
      </c>
      <c r="I1762" s="263" t="s">
        <v>4120</v>
      </c>
      <c r="J1762" s="263" t="s">
        <v>4120</v>
      </c>
      <c r="K1762" s="263" t="s">
        <v>4120</v>
      </c>
      <c r="L1762" s="263" t="s">
        <v>4120</v>
      </c>
      <c r="M1762" s="263" t="s">
        <v>4120</v>
      </c>
      <c r="N1762" s="263" t="s">
        <v>4120</v>
      </c>
      <c r="O1762" s="263" t="s">
        <v>4120</v>
      </c>
      <c r="P1762" s="263" t="s">
        <v>4120</v>
      </c>
      <c r="Q1762" s="263" t="s">
        <v>4120</v>
      </c>
      <c r="R1762" s="263" t="s">
        <v>4120</v>
      </c>
      <c r="S1762" s="263" t="s">
        <v>4120</v>
      </c>
      <c r="T1762" s="263" t="s">
        <v>4120</v>
      </c>
      <c r="U1762" s="263" t="s">
        <v>4120</v>
      </c>
      <c r="V1762" s="263" t="s">
        <v>4120</v>
      </c>
      <c r="W1762" s="263" t="s">
        <v>4120</v>
      </c>
      <c r="X1762" s="263" t="s">
        <v>4120</v>
      </c>
      <c r="Y1762" s="263" t="s">
        <v>4120</v>
      </c>
      <c r="Z1762" s="263" t="s">
        <v>4120</v>
      </c>
      <c r="AA1762" s="263" t="s">
        <v>4120</v>
      </c>
    </row>
    <row r="1763" spans="1:27" x14ac:dyDescent="0.3">
      <c r="A1763" s="263">
        <v>514770</v>
      </c>
      <c r="B1763" s="268" t="s">
        <v>918</v>
      </c>
      <c r="C1763" s="263" t="s">
        <v>4120</v>
      </c>
      <c r="D1763" s="263" t="s">
        <v>4120</v>
      </c>
      <c r="E1763" s="263" t="s">
        <v>4120</v>
      </c>
      <c r="F1763" s="263" t="s">
        <v>4120</v>
      </c>
      <c r="G1763" s="263" t="s">
        <v>4120</v>
      </c>
      <c r="H1763" s="263" t="s">
        <v>4120</v>
      </c>
      <c r="I1763" s="263" t="s">
        <v>4120</v>
      </c>
      <c r="J1763" s="263" t="s">
        <v>4120</v>
      </c>
      <c r="K1763" s="263" t="s">
        <v>4120</v>
      </c>
      <c r="L1763" s="263" t="s">
        <v>4120</v>
      </c>
      <c r="M1763" s="263" t="s">
        <v>4120</v>
      </c>
      <c r="N1763" s="263" t="s">
        <v>4120</v>
      </c>
      <c r="O1763" s="263" t="s">
        <v>4120</v>
      </c>
      <c r="P1763" s="263" t="s">
        <v>4120</v>
      </c>
      <c r="Q1763" s="263" t="s">
        <v>4120</v>
      </c>
      <c r="R1763" s="263" t="s">
        <v>4120</v>
      </c>
      <c r="S1763" s="263" t="s">
        <v>4120</v>
      </c>
      <c r="T1763" s="263" t="s">
        <v>4120</v>
      </c>
      <c r="U1763" s="263" t="s">
        <v>4120</v>
      </c>
      <c r="V1763" s="263" t="s">
        <v>4120</v>
      </c>
      <c r="W1763" s="263" t="s">
        <v>4120</v>
      </c>
      <c r="X1763" s="263" t="s">
        <v>4120</v>
      </c>
      <c r="Y1763" s="263" t="s">
        <v>4120</v>
      </c>
      <c r="Z1763" s="263" t="s">
        <v>4120</v>
      </c>
      <c r="AA1763" s="263" t="s">
        <v>4120</v>
      </c>
    </row>
    <row r="1764" spans="1:27" x14ac:dyDescent="0.3">
      <c r="A1764" s="263">
        <v>515882</v>
      </c>
      <c r="B1764" s="268" t="s">
        <v>918</v>
      </c>
      <c r="C1764" s="263" t="s">
        <v>4120</v>
      </c>
      <c r="D1764" s="263" t="s">
        <v>4120</v>
      </c>
      <c r="E1764" s="263" t="s">
        <v>4120</v>
      </c>
      <c r="F1764" s="263" t="s">
        <v>4120</v>
      </c>
      <c r="G1764" s="263" t="s">
        <v>4120</v>
      </c>
      <c r="H1764" s="263" t="s">
        <v>4120</v>
      </c>
      <c r="I1764" s="263" t="s">
        <v>4120</v>
      </c>
      <c r="J1764" s="263" t="s">
        <v>4120</v>
      </c>
      <c r="K1764" s="263" t="s">
        <v>4120</v>
      </c>
      <c r="L1764" s="263" t="s">
        <v>4120</v>
      </c>
      <c r="M1764" s="263" t="s">
        <v>4120</v>
      </c>
      <c r="N1764" s="263" t="s">
        <v>4120</v>
      </c>
      <c r="O1764" s="263" t="s">
        <v>4120</v>
      </c>
      <c r="P1764" s="263" t="s">
        <v>4120</v>
      </c>
      <c r="Q1764" s="263" t="s">
        <v>4120</v>
      </c>
      <c r="R1764" s="263" t="s">
        <v>4120</v>
      </c>
      <c r="S1764" s="263" t="s">
        <v>4120</v>
      </c>
      <c r="T1764" s="263" t="s">
        <v>4120</v>
      </c>
      <c r="U1764" s="263" t="s">
        <v>4120</v>
      </c>
      <c r="V1764" s="263" t="s">
        <v>4120</v>
      </c>
      <c r="W1764" s="263" t="s">
        <v>4120</v>
      </c>
      <c r="X1764" s="263" t="s">
        <v>4120</v>
      </c>
      <c r="Y1764" s="263" t="s">
        <v>4120</v>
      </c>
      <c r="Z1764" s="263" t="s">
        <v>4120</v>
      </c>
      <c r="AA1764" s="263" t="s">
        <v>4120</v>
      </c>
    </row>
    <row r="1765" spans="1:27" x14ac:dyDescent="0.3">
      <c r="A1765" s="263">
        <v>516796</v>
      </c>
      <c r="B1765" s="268" t="s">
        <v>918</v>
      </c>
      <c r="C1765" s="263" t="s">
        <v>4120</v>
      </c>
      <c r="D1765" s="263" t="s">
        <v>4120</v>
      </c>
      <c r="E1765" s="263" t="s">
        <v>4120</v>
      </c>
      <c r="F1765" s="263" t="s">
        <v>4120</v>
      </c>
      <c r="G1765" s="263" t="s">
        <v>4120</v>
      </c>
      <c r="H1765" s="263" t="s">
        <v>4120</v>
      </c>
      <c r="I1765" s="263" t="s">
        <v>4120</v>
      </c>
      <c r="J1765" s="263" t="s">
        <v>4120</v>
      </c>
      <c r="K1765" s="263" t="s">
        <v>4120</v>
      </c>
      <c r="L1765" s="263" t="s">
        <v>4120</v>
      </c>
      <c r="M1765" s="263" t="s">
        <v>4120</v>
      </c>
      <c r="N1765" s="263" t="s">
        <v>4120</v>
      </c>
      <c r="O1765" s="263" t="s">
        <v>4120</v>
      </c>
      <c r="P1765" s="263" t="s">
        <v>4120</v>
      </c>
      <c r="Q1765" s="263" t="s">
        <v>4120</v>
      </c>
      <c r="R1765" s="263" t="s">
        <v>4120</v>
      </c>
      <c r="S1765" s="263" t="s">
        <v>4120</v>
      </c>
      <c r="T1765" s="263" t="s">
        <v>4120</v>
      </c>
      <c r="U1765" s="263" t="s">
        <v>4120</v>
      </c>
      <c r="V1765" s="263" t="s">
        <v>4120</v>
      </c>
      <c r="W1765" s="263" t="s">
        <v>4120</v>
      </c>
      <c r="X1765" s="263" t="s">
        <v>4120</v>
      </c>
      <c r="Y1765" s="263" t="s">
        <v>4120</v>
      </c>
      <c r="Z1765" s="263" t="s">
        <v>4120</v>
      </c>
      <c r="AA1765" s="263" t="s">
        <v>4120</v>
      </c>
    </row>
    <row r="1766" spans="1:27" x14ac:dyDescent="0.3">
      <c r="A1766" s="263">
        <v>517272</v>
      </c>
      <c r="B1766" s="268" t="s">
        <v>918</v>
      </c>
      <c r="C1766" s="263" t="s">
        <v>4120</v>
      </c>
      <c r="D1766" s="263" t="s">
        <v>4120</v>
      </c>
      <c r="E1766" s="263" t="s">
        <v>4120</v>
      </c>
      <c r="F1766" s="263" t="s">
        <v>4120</v>
      </c>
      <c r="G1766" s="263" t="s">
        <v>4120</v>
      </c>
      <c r="H1766" s="263" t="s">
        <v>4120</v>
      </c>
      <c r="I1766" s="263" t="s">
        <v>4120</v>
      </c>
      <c r="J1766" s="263" t="s">
        <v>4120</v>
      </c>
      <c r="K1766" s="263" t="s">
        <v>4120</v>
      </c>
      <c r="L1766" s="263" t="s">
        <v>4120</v>
      </c>
      <c r="M1766" s="263" t="s">
        <v>4120</v>
      </c>
      <c r="N1766" s="263" t="s">
        <v>4120</v>
      </c>
      <c r="O1766" s="263" t="s">
        <v>4120</v>
      </c>
      <c r="P1766" s="263" t="s">
        <v>4120</v>
      </c>
      <c r="Q1766" s="263" t="s">
        <v>4120</v>
      </c>
      <c r="R1766" s="263" t="s">
        <v>4120</v>
      </c>
      <c r="S1766" s="263" t="s">
        <v>4120</v>
      </c>
      <c r="T1766" s="263" t="s">
        <v>4120</v>
      </c>
      <c r="U1766" s="263" t="s">
        <v>4120</v>
      </c>
      <c r="V1766" s="263" t="s">
        <v>4120</v>
      </c>
      <c r="W1766" s="263" t="s">
        <v>4120</v>
      </c>
      <c r="X1766" s="263" t="s">
        <v>4120</v>
      </c>
      <c r="Y1766" s="263" t="s">
        <v>4120</v>
      </c>
      <c r="Z1766" s="263" t="s">
        <v>4120</v>
      </c>
      <c r="AA1766" s="263" t="s">
        <v>4120</v>
      </c>
    </row>
    <row r="1767" spans="1:27" x14ac:dyDescent="0.3">
      <c r="A1767" s="263">
        <v>518257</v>
      </c>
      <c r="B1767" s="268" t="s">
        <v>918</v>
      </c>
      <c r="C1767" s="263" t="s">
        <v>4120</v>
      </c>
      <c r="D1767" s="263" t="s">
        <v>4120</v>
      </c>
      <c r="E1767" s="263" t="s">
        <v>4120</v>
      </c>
      <c r="F1767" s="263" t="s">
        <v>4120</v>
      </c>
      <c r="G1767" s="263" t="s">
        <v>4120</v>
      </c>
      <c r="H1767" s="263" t="s">
        <v>4120</v>
      </c>
      <c r="I1767" s="263" t="s">
        <v>4120</v>
      </c>
      <c r="J1767" s="263" t="s">
        <v>4120</v>
      </c>
      <c r="K1767" s="263" t="s">
        <v>4120</v>
      </c>
      <c r="L1767" s="263" t="s">
        <v>4120</v>
      </c>
      <c r="M1767" s="263" t="s">
        <v>4120</v>
      </c>
      <c r="N1767" s="263" t="s">
        <v>4120</v>
      </c>
      <c r="O1767" s="263" t="s">
        <v>4120</v>
      </c>
      <c r="P1767" s="263" t="s">
        <v>4120</v>
      </c>
      <c r="Q1767" s="263" t="s">
        <v>4120</v>
      </c>
      <c r="R1767" s="263" t="s">
        <v>4120</v>
      </c>
      <c r="S1767" s="263" t="s">
        <v>4120</v>
      </c>
      <c r="T1767" s="263" t="s">
        <v>4120</v>
      </c>
      <c r="U1767" s="263" t="s">
        <v>4120</v>
      </c>
      <c r="V1767" s="263" t="s">
        <v>4120</v>
      </c>
      <c r="W1767" s="263" t="s">
        <v>4120</v>
      </c>
      <c r="X1767" s="263" t="s">
        <v>4120</v>
      </c>
      <c r="Y1767" s="263" t="s">
        <v>4120</v>
      </c>
      <c r="Z1767" s="263" t="s">
        <v>4120</v>
      </c>
      <c r="AA1767" s="263" t="s">
        <v>4120</v>
      </c>
    </row>
    <row r="1768" spans="1:27" x14ac:dyDescent="0.3">
      <c r="A1768" s="263">
        <v>518378</v>
      </c>
      <c r="B1768" s="268" t="s">
        <v>918</v>
      </c>
      <c r="C1768" s="263" t="s">
        <v>4120</v>
      </c>
      <c r="D1768" s="263" t="s">
        <v>4120</v>
      </c>
      <c r="E1768" s="263" t="s">
        <v>4120</v>
      </c>
      <c r="F1768" s="263" t="s">
        <v>4120</v>
      </c>
      <c r="G1768" s="263" t="s">
        <v>4120</v>
      </c>
      <c r="H1768" s="263" t="s">
        <v>4120</v>
      </c>
      <c r="I1768" s="263" t="s">
        <v>4120</v>
      </c>
      <c r="J1768" s="263" t="s">
        <v>4120</v>
      </c>
      <c r="K1768" s="263" t="s">
        <v>4120</v>
      </c>
      <c r="L1768" s="263" t="s">
        <v>4120</v>
      </c>
      <c r="M1768" s="263" t="s">
        <v>4120</v>
      </c>
      <c r="N1768" s="263" t="s">
        <v>4120</v>
      </c>
      <c r="O1768" s="263" t="s">
        <v>4120</v>
      </c>
      <c r="P1768" s="263" t="s">
        <v>4120</v>
      </c>
      <c r="Q1768" s="263" t="s">
        <v>4120</v>
      </c>
      <c r="R1768" s="263" t="s">
        <v>4120</v>
      </c>
      <c r="S1768" s="263" t="s">
        <v>4120</v>
      </c>
      <c r="T1768" s="263" t="s">
        <v>4120</v>
      </c>
      <c r="U1768" s="263" t="s">
        <v>4120</v>
      </c>
      <c r="V1768" s="263" t="s">
        <v>4120</v>
      </c>
      <c r="W1768" s="263" t="s">
        <v>4120</v>
      </c>
      <c r="X1768" s="263" t="s">
        <v>4120</v>
      </c>
      <c r="Y1768" s="263" t="s">
        <v>4120</v>
      </c>
      <c r="Z1768" s="263" t="s">
        <v>4120</v>
      </c>
      <c r="AA1768" s="263" t="s">
        <v>4120</v>
      </c>
    </row>
    <row r="1769" spans="1:27" x14ac:dyDescent="0.3">
      <c r="A1769" s="263">
        <v>518380</v>
      </c>
      <c r="B1769" s="268" t="s">
        <v>918</v>
      </c>
      <c r="C1769" s="263" t="s">
        <v>4120</v>
      </c>
      <c r="D1769" s="263" t="s">
        <v>4120</v>
      </c>
      <c r="E1769" s="263" t="s">
        <v>4120</v>
      </c>
      <c r="F1769" s="263" t="s">
        <v>4120</v>
      </c>
      <c r="G1769" s="263" t="s">
        <v>4120</v>
      </c>
      <c r="H1769" s="263" t="s">
        <v>4120</v>
      </c>
      <c r="I1769" s="263" t="s">
        <v>4120</v>
      </c>
      <c r="J1769" s="263" t="s">
        <v>4120</v>
      </c>
      <c r="K1769" s="263" t="s">
        <v>4120</v>
      </c>
      <c r="L1769" s="263" t="s">
        <v>4120</v>
      </c>
      <c r="M1769" s="263" t="s">
        <v>4120</v>
      </c>
      <c r="N1769" s="263" t="s">
        <v>4120</v>
      </c>
      <c r="O1769" s="263" t="s">
        <v>4120</v>
      </c>
      <c r="P1769" s="263" t="s">
        <v>4120</v>
      </c>
      <c r="Q1769" s="263" t="s">
        <v>4120</v>
      </c>
      <c r="R1769" s="263" t="s">
        <v>4120</v>
      </c>
      <c r="S1769" s="263" t="s">
        <v>4120</v>
      </c>
      <c r="T1769" s="263" t="s">
        <v>4120</v>
      </c>
      <c r="U1769" s="263" t="s">
        <v>4120</v>
      </c>
      <c r="V1769" s="263" t="s">
        <v>4120</v>
      </c>
      <c r="W1769" s="263" t="s">
        <v>4120</v>
      </c>
      <c r="X1769" s="263" t="s">
        <v>4120</v>
      </c>
      <c r="Y1769" s="263" t="s">
        <v>4120</v>
      </c>
      <c r="Z1769" s="263" t="s">
        <v>4120</v>
      </c>
      <c r="AA1769" s="263" t="s">
        <v>4120</v>
      </c>
    </row>
    <row r="1770" spans="1:27" x14ac:dyDescent="0.3">
      <c r="A1770" s="263">
        <v>518931</v>
      </c>
      <c r="B1770" s="268" t="s">
        <v>918</v>
      </c>
      <c r="C1770" s="263" t="s">
        <v>4120</v>
      </c>
      <c r="D1770" s="263" t="s">
        <v>4120</v>
      </c>
      <c r="E1770" s="263" t="s">
        <v>4120</v>
      </c>
      <c r="F1770" s="263" t="s">
        <v>4120</v>
      </c>
      <c r="G1770" s="263" t="s">
        <v>4120</v>
      </c>
      <c r="H1770" s="263" t="s">
        <v>4120</v>
      </c>
      <c r="I1770" s="263" t="s">
        <v>4120</v>
      </c>
      <c r="J1770" s="263" t="s">
        <v>4120</v>
      </c>
      <c r="K1770" s="263" t="s">
        <v>4120</v>
      </c>
      <c r="L1770" s="263" t="s">
        <v>4120</v>
      </c>
      <c r="M1770" s="263" t="s">
        <v>4120</v>
      </c>
      <c r="N1770" s="263" t="s">
        <v>4120</v>
      </c>
      <c r="O1770" s="263" t="s">
        <v>4120</v>
      </c>
      <c r="P1770" s="263" t="s">
        <v>4120</v>
      </c>
      <c r="Q1770" s="263" t="s">
        <v>4120</v>
      </c>
      <c r="R1770" s="263" t="s">
        <v>4120</v>
      </c>
      <c r="S1770" s="263" t="s">
        <v>4120</v>
      </c>
      <c r="T1770" s="263" t="s">
        <v>4120</v>
      </c>
      <c r="U1770" s="263" t="s">
        <v>4120</v>
      </c>
      <c r="V1770" s="263" t="s">
        <v>4120</v>
      </c>
      <c r="W1770" s="263" t="s">
        <v>4120</v>
      </c>
      <c r="X1770" s="263" t="s">
        <v>4120</v>
      </c>
      <c r="Y1770" s="263" t="s">
        <v>4120</v>
      </c>
      <c r="Z1770" s="263" t="s">
        <v>4120</v>
      </c>
      <c r="AA1770" s="263" t="s">
        <v>4120</v>
      </c>
    </row>
    <row r="1771" spans="1:27" x14ac:dyDescent="0.3">
      <c r="A1771" s="263">
        <v>519019</v>
      </c>
      <c r="B1771" s="268" t="s">
        <v>918</v>
      </c>
      <c r="C1771" s="263" t="s">
        <v>4120</v>
      </c>
      <c r="D1771" s="263" t="s">
        <v>4120</v>
      </c>
      <c r="E1771" s="263" t="s">
        <v>4120</v>
      </c>
      <c r="F1771" s="263" t="s">
        <v>4120</v>
      </c>
      <c r="G1771" s="263" t="s">
        <v>4120</v>
      </c>
      <c r="H1771" s="263" t="s">
        <v>4120</v>
      </c>
      <c r="I1771" s="263" t="s">
        <v>4120</v>
      </c>
      <c r="J1771" s="263" t="s">
        <v>4120</v>
      </c>
      <c r="K1771" s="263" t="s">
        <v>4120</v>
      </c>
      <c r="L1771" s="263" t="s">
        <v>4120</v>
      </c>
      <c r="M1771" s="263" t="s">
        <v>4120</v>
      </c>
      <c r="N1771" s="263" t="s">
        <v>4120</v>
      </c>
      <c r="O1771" s="263" t="s">
        <v>4120</v>
      </c>
      <c r="P1771" s="263" t="s">
        <v>4120</v>
      </c>
      <c r="Q1771" s="263" t="s">
        <v>4120</v>
      </c>
      <c r="R1771" s="263" t="s">
        <v>4120</v>
      </c>
      <c r="S1771" s="263" t="s">
        <v>4120</v>
      </c>
      <c r="T1771" s="263" t="s">
        <v>4120</v>
      </c>
      <c r="U1771" s="263" t="s">
        <v>4120</v>
      </c>
      <c r="V1771" s="263" t="s">
        <v>4120</v>
      </c>
      <c r="W1771" s="263" t="s">
        <v>4120</v>
      </c>
      <c r="X1771" s="263" t="s">
        <v>4120</v>
      </c>
      <c r="Y1771" s="263" t="s">
        <v>4120</v>
      </c>
      <c r="Z1771" s="263" t="s">
        <v>4120</v>
      </c>
      <c r="AA1771" s="263" t="s">
        <v>4120</v>
      </c>
    </row>
    <row r="1772" spans="1:27" x14ac:dyDescent="0.3">
      <c r="A1772" s="263">
        <v>519107</v>
      </c>
      <c r="B1772" s="268" t="s">
        <v>918</v>
      </c>
      <c r="C1772" s="263" t="s">
        <v>4120</v>
      </c>
      <c r="D1772" s="263" t="s">
        <v>4120</v>
      </c>
      <c r="E1772" s="263" t="s">
        <v>4120</v>
      </c>
      <c r="F1772" s="263" t="s">
        <v>4120</v>
      </c>
      <c r="G1772" s="263" t="s">
        <v>4120</v>
      </c>
      <c r="H1772" s="263" t="s">
        <v>4120</v>
      </c>
      <c r="I1772" s="263" t="s">
        <v>4120</v>
      </c>
      <c r="J1772" s="263" t="s">
        <v>4120</v>
      </c>
      <c r="K1772" s="263" t="s">
        <v>4120</v>
      </c>
      <c r="L1772" s="263" t="s">
        <v>4120</v>
      </c>
      <c r="M1772" s="263" t="s">
        <v>4120</v>
      </c>
      <c r="N1772" s="263" t="s">
        <v>4120</v>
      </c>
      <c r="O1772" s="263" t="s">
        <v>4120</v>
      </c>
      <c r="P1772" s="263" t="s">
        <v>4120</v>
      </c>
      <c r="Q1772" s="263" t="s">
        <v>4120</v>
      </c>
      <c r="R1772" s="263" t="s">
        <v>4120</v>
      </c>
      <c r="S1772" s="263" t="s">
        <v>4120</v>
      </c>
      <c r="T1772" s="263" t="s">
        <v>4120</v>
      </c>
      <c r="U1772" s="263" t="s">
        <v>4120</v>
      </c>
      <c r="V1772" s="263" t="s">
        <v>4120</v>
      </c>
      <c r="W1772" s="263" t="s">
        <v>4120</v>
      </c>
      <c r="X1772" s="263" t="s">
        <v>4120</v>
      </c>
      <c r="Y1772" s="263" t="s">
        <v>4120</v>
      </c>
      <c r="Z1772" s="263" t="s">
        <v>4120</v>
      </c>
      <c r="AA1772" s="263" t="s">
        <v>4120</v>
      </c>
    </row>
    <row r="1773" spans="1:27" x14ac:dyDescent="0.3">
      <c r="A1773" s="263">
        <v>519283</v>
      </c>
      <c r="B1773" s="268" t="s">
        <v>918</v>
      </c>
      <c r="C1773" s="263" t="s">
        <v>4120</v>
      </c>
      <c r="D1773" s="263" t="s">
        <v>4120</v>
      </c>
      <c r="E1773" s="263" t="s">
        <v>4120</v>
      </c>
      <c r="F1773" s="263" t="s">
        <v>4120</v>
      </c>
      <c r="G1773" s="263" t="s">
        <v>4120</v>
      </c>
      <c r="H1773" s="263" t="s">
        <v>4120</v>
      </c>
      <c r="I1773" s="263" t="s">
        <v>4120</v>
      </c>
      <c r="J1773" s="263" t="s">
        <v>4120</v>
      </c>
      <c r="K1773" s="263" t="s">
        <v>4120</v>
      </c>
      <c r="L1773" s="263" t="s">
        <v>4120</v>
      </c>
      <c r="M1773" s="263" t="s">
        <v>4120</v>
      </c>
      <c r="N1773" s="263" t="s">
        <v>4120</v>
      </c>
      <c r="O1773" s="263" t="s">
        <v>4120</v>
      </c>
      <c r="P1773" s="263" t="s">
        <v>4120</v>
      </c>
      <c r="Q1773" s="263" t="s">
        <v>4120</v>
      </c>
      <c r="R1773" s="263" t="s">
        <v>4120</v>
      </c>
      <c r="S1773" s="263" t="s">
        <v>4120</v>
      </c>
      <c r="T1773" s="263" t="s">
        <v>4120</v>
      </c>
      <c r="U1773" s="263" t="s">
        <v>4120</v>
      </c>
      <c r="V1773" s="263" t="s">
        <v>4120</v>
      </c>
      <c r="W1773" s="263" t="s">
        <v>4120</v>
      </c>
      <c r="X1773" s="263" t="s">
        <v>4120</v>
      </c>
      <c r="Y1773" s="263" t="s">
        <v>4120</v>
      </c>
      <c r="Z1773" s="263" t="s">
        <v>4120</v>
      </c>
      <c r="AA1773" s="263" t="s">
        <v>4120</v>
      </c>
    </row>
    <row r="1774" spans="1:27" x14ac:dyDescent="0.3">
      <c r="A1774" s="263">
        <v>519334</v>
      </c>
      <c r="B1774" s="268" t="s">
        <v>918</v>
      </c>
      <c r="C1774" s="263" t="s">
        <v>4120</v>
      </c>
      <c r="D1774" s="263" t="s">
        <v>4120</v>
      </c>
      <c r="E1774" s="263" t="s">
        <v>4120</v>
      </c>
      <c r="F1774" s="263" t="s">
        <v>4120</v>
      </c>
      <c r="G1774" s="263" t="s">
        <v>4120</v>
      </c>
      <c r="H1774" s="263" t="s">
        <v>4120</v>
      </c>
      <c r="I1774" s="263" t="s">
        <v>4120</v>
      </c>
      <c r="J1774" s="263" t="s">
        <v>4120</v>
      </c>
      <c r="K1774" s="263" t="s">
        <v>4120</v>
      </c>
      <c r="L1774" s="263" t="s">
        <v>4120</v>
      </c>
      <c r="M1774" s="263" t="s">
        <v>4120</v>
      </c>
      <c r="N1774" s="263" t="s">
        <v>4120</v>
      </c>
      <c r="O1774" s="263" t="s">
        <v>4120</v>
      </c>
      <c r="P1774" s="263" t="s">
        <v>4120</v>
      </c>
      <c r="Q1774" s="263" t="s">
        <v>4120</v>
      </c>
      <c r="R1774" s="263" t="s">
        <v>4120</v>
      </c>
      <c r="S1774" s="263" t="s">
        <v>4120</v>
      </c>
      <c r="T1774" s="263" t="s">
        <v>4120</v>
      </c>
      <c r="U1774" s="263" t="s">
        <v>4120</v>
      </c>
      <c r="V1774" s="263" t="s">
        <v>4120</v>
      </c>
      <c r="W1774" s="263" t="s">
        <v>4120</v>
      </c>
      <c r="X1774" s="263" t="s">
        <v>4120</v>
      </c>
      <c r="Y1774" s="263" t="s">
        <v>4120</v>
      </c>
      <c r="Z1774" s="263" t="s">
        <v>4120</v>
      </c>
      <c r="AA1774" s="263" t="s">
        <v>4120</v>
      </c>
    </row>
    <row r="1775" spans="1:27" x14ac:dyDescent="0.3">
      <c r="A1775" s="263">
        <v>519911</v>
      </c>
      <c r="B1775" s="268" t="s">
        <v>918</v>
      </c>
      <c r="C1775" s="263" t="s">
        <v>4120</v>
      </c>
      <c r="D1775" s="263" t="s">
        <v>4120</v>
      </c>
      <c r="E1775" s="263" t="s">
        <v>4120</v>
      </c>
      <c r="F1775" s="263" t="s">
        <v>4120</v>
      </c>
      <c r="G1775" s="263" t="s">
        <v>4120</v>
      </c>
      <c r="H1775" s="263" t="s">
        <v>4120</v>
      </c>
      <c r="I1775" s="263" t="s">
        <v>4120</v>
      </c>
      <c r="J1775" s="263" t="s">
        <v>4120</v>
      </c>
      <c r="K1775" s="263" t="s">
        <v>4120</v>
      </c>
      <c r="L1775" s="263" t="s">
        <v>4120</v>
      </c>
      <c r="M1775" s="263" t="s">
        <v>4120</v>
      </c>
      <c r="N1775" s="263" t="s">
        <v>4120</v>
      </c>
      <c r="O1775" s="263" t="s">
        <v>4120</v>
      </c>
      <c r="P1775" s="263" t="s">
        <v>4120</v>
      </c>
      <c r="Q1775" s="263" t="s">
        <v>4120</v>
      </c>
      <c r="R1775" s="263" t="s">
        <v>4120</v>
      </c>
      <c r="S1775" s="263" t="s">
        <v>4120</v>
      </c>
      <c r="T1775" s="263" t="s">
        <v>4120</v>
      </c>
      <c r="U1775" s="263" t="s">
        <v>4120</v>
      </c>
      <c r="V1775" s="263" t="s">
        <v>4120</v>
      </c>
      <c r="W1775" s="263" t="s">
        <v>4120</v>
      </c>
      <c r="X1775" s="263" t="s">
        <v>4120</v>
      </c>
      <c r="Y1775" s="263" t="s">
        <v>4120</v>
      </c>
      <c r="Z1775" s="263" t="s">
        <v>4120</v>
      </c>
      <c r="AA1775" s="263" t="s">
        <v>4120</v>
      </c>
    </row>
    <row r="1776" spans="1:27" x14ac:dyDescent="0.3">
      <c r="A1776" s="263">
        <v>519987</v>
      </c>
      <c r="B1776" s="268" t="s">
        <v>918</v>
      </c>
      <c r="C1776" s="263" t="s">
        <v>4120</v>
      </c>
      <c r="D1776" s="263" t="s">
        <v>4120</v>
      </c>
      <c r="E1776" s="263" t="s">
        <v>4120</v>
      </c>
      <c r="F1776" s="263" t="s">
        <v>4120</v>
      </c>
      <c r="G1776" s="263" t="s">
        <v>4120</v>
      </c>
      <c r="H1776" s="263" t="s">
        <v>4120</v>
      </c>
      <c r="I1776" s="263" t="s">
        <v>4120</v>
      </c>
      <c r="J1776" s="263" t="s">
        <v>4120</v>
      </c>
      <c r="K1776" s="263" t="s">
        <v>4120</v>
      </c>
      <c r="L1776" s="263" t="s">
        <v>4120</v>
      </c>
      <c r="M1776" s="263" t="s">
        <v>4120</v>
      </c>
      <c r="N1776" s="263" t="s">
        <v>4120</v>
      </c>
      <c r="O1776" s="263" t="s">
        <v>4120</v>
      </c>
      <c r="P1776" s="263" t="s">
        <v>4120</v>
      </c>
      <c r="Q1776" s="263" t="s">
        <v>4120</v>
      </c>
      <c r="R1776" s="263" t="s">
        <v>4120</v>
      </c>
      <c r="S1776" s="263" t="s">
        <v>4120</v>
      </c>
      <c r="T1776" s="263" t="s">
        <v>4120</v>
      </c>
      <c r="U1776" s="263" t="s">
        <v>4120</v>
      </c>
      <c r="V1776" s="263" t="s">
        <v>4120</v>
      </c>
      <c r="W1776" s="263" t="s">
        <v>4120</v>
      </c>
      <c r="X1776" s="263" t="s">
        <v>4120</v>
      </c>
      <c r="Y1776" s="263" t="s">
        <v>4120</v>
      </c>
      <c r="Z1776" s="263" t="s">
        <v>4120</v>
      </c>
      <c r="AA1776" s="263" t="s">
        <v>4120</v>
      </c>
    </row>
    <row r="1777" spans="1:27" x14ac:dyDescent="0.3">
      <c r="A1777" s="263">
        <v>520225</v>
      </c>
      <c r="B1777" s="268" t="s">
        <v>918</v>
      </c>
      <c r="C1777" s="263" t="s">
        <v>4120</v>
      </c>
      <c r="D1777" s="263" t="s">
        <v>4120</v>
      </c>
      <c r="E1777" s="263" t="s">
        <v>4120</v>
      </c>
      <c r="F1777" s="263" t="s">
        <v>4120</v>
      </c>
      <c r="G1777" s="263" t="s">
        <v>4120</v>
      </c>
      <c r="H1777" s="263" t="s">
        <v>4120</v>
      </c>
      <c r="I1777" s="263" t="s">
        <v>4120</v>
      </c>
      <c r="J1777" s="263" t="s">
        <v>4120</v>
      </c>
      <c r="K1777" s="263" t="s">
        <v>4120</v>
      </c>
      <c r="L1777" s="263" t="s">
        <v>4120</v>
      </c>
      <c r="M1777" s="263" t="s">
        <v>4120</v>
      </c>
      <c r="N1777" s="263" t="s">
        <v>4120</v>
      </c>
      <c r="O1777" s="263" t="s">
        <v>4120</v>
      </c>
      <c r="P1777" s="263" t="s">
        <v>4120</v>
      </c>
      <c r="Q1777" s="263" t="s">
        <v>4120</v>
      </c>
      <c r="R1777" s="263" t="s">
        <v>4120</v>
      </c>
      <c r="S1777" s="263" t="s">
        <v>4120</v>
      </c>
      <c r="T1777" s="263" t="s">
        <v>4120</v>
      </c>
      <c r="U1777" s="263" t="s">
        <v>4120</v>
      </c>
      <c r="V1777" s="263" t="s">
        <v>4120</v>
      </c>
      <c r="W1777" s="263" t="s">
        <v>4120</v>
      </c>
      <c r="X1777" s="263" t="s">
        <v>4120</v>
      </c>
      <c r="Y1777" s="263" t="s">
        <v>4120</v>
      </c>
      <c r="Z1777" s="263" t="s">
        <v>4120</v>
      </c>
      <c r="AA1777" s="263" t="s">
        <v>4120</v>
      </c>
    </row>
    <row r="1778" spans="1:27" x14ac:dyDescent="0.3">
      <c r="A1778" s="263">
        <v>520346</v>
      </c>
      <c r="B1778" s="268" t="s">
        <v>918</v>
      </c>
      <c r="C1778" s="263" t="s">
        <v>4120</v>
      </c>
      <c r="D1778" s="263" t="s">
        <v>4120</v>
      </c>
      <c r="E1778" s="263" t="s">
        <v>4120</v>
      </c>
      <c r="F1778" s="263" t="s">
        <v>4120</v>
      </c>
      <c r="G1778" s="263" t="s">
        <v>4120</v>
      </c>
      <c r="H1778" s="263" t="s">
        <v>4120</v>
      </c>
      <c r="I1778" s="263" t="s">
        <v>4120</v>
      </c>
      <c r="J1778" s="263" t="s">
        <v>4120</v>
      </c>
      <c r="K1778" s="263" t="s">
        <v>4120</v>
      </c>
      <c r="L1778" s="263" t="s">
        <v>4120</v>
      </c>
      <c r="M1778" s="263" t="s">
        <v>4120</v>
      </c>
      <c r="N1778" s="263" t="s">
        <v>4120</v>
      </c>
      <c r="O1778" s="263" t="s">
        <v>4120</v>
      </c>
      <c r="P1778" s="263" t="s">
        <v>4120</v>
      </c>
      <c r="Q1778" s="263" t="s">
        <v>4120</v>
      </c>
      <c r="R1778" s="263" t="s">
        <v>4120</v>
      </c>
      <c r="S1778" s="263" t="s">
        <v>4120</v>
      </c>
      <c r="T1778" s="263" t="s">
        <v>4120</v>
      </c>
      <c r="U1778" s="263" t="s">
        <v>4120</v>
      </c>
      <c r="V1778" s="263" t="s">
        <v>4120</v>
      </c>
      <c r="W1778" s="263" t="s">
        <v>4120</v>
      </c>
      <c r="X1778" s="263" t="s">
        <v>4120</v>
      </c>
      <c r="Y1778" s="263" t="s">
        <v>4120</v>
      </c>
      <c r="Z1778" s="263" t="s">
        <v>4120</v>
      </c>
      <c r="AA1778" s="263" t="s">
        <v>4120</v>
      </c>
    </row>
    <row r="1779" spans="1:27" x14ac:dyDescent="0.3">
      <c r="A1779" s="263">
        <v>520362</v>
      </c>
      <c r="B1779" s="268" t="s">
        <v>918</v>
      </c>
      <c r="C1779" s="263" t="s">
        <v>4120</v>
      </c>
      <c r="D1779" s="263" t="s">
        <v>4120</v>
      </c>
      <c r="E1779" s="263" t="s">
        <v>4120</v>
      </c>
      <c r="F1779" s="263" t="s">
        <v>4120</v>
      </c>
      <c r="G1779" s="263" t="s">
        <v>4120</v>
      </c>
      <c r="H1779" s="263" t="s">
        <v>4120</v>
      </c>
      <c r="I1779" s="263" t="s">
        <v>4120</v>
      </c>
      <c r="J1779" s="263" t="s">
        <v>4120</v>
      </c>
      <c r="K1779" s="263" t="s">
        <v>4120</v>
      </c>
      <c r="L1779" s="263" t="s">
        <v>4120</v>
      </c>
      <c r="M1779" s="263" t="s">
        <v>4120</v>
      </c>
      <c r="N1779" s="263" t="s">
        <v>4120</v>
      </c>
      <c r="O1779" s="263" t="s">
        <v>4120</v>
      </c>
      <c r="P1779" s="263" t="s">
        <v>4120</v>
      </c>
      <c r="Q1779" s="263" t="s">
        <v>4120</v>
      </c>
      <c r="R1779" s="263" t="s">
        <v>4120</v>
      </c>
      <c r="S1779" s="263" t="s">
        <v>4120</v>
      </c>
      <c r="T1779" s="263" t="s">
        <v>4120</v>
      </c>
      <c r="U1779" s="263" t="s">
        <v>4120</v>
      </c>
      <c r="V1779" s="263" t="s">
        <v>4120</v>
      </c>
      <c r="W1779" s="263" t="s">
        <v>4120</v>
      </c>
      <c r="X1779" s="263" t="s">
        <v>4120</v>
      </c>
      <c r="Y1779" s="263" t="s">
        <v>4120</v>
      </c>
      <c r="Z1779" s="263" t="s">
        <v>4120</v>
      </c>
      <c r="AA1779" s="263" t="s">
        <v>4120</v>
      </c>
    </row>
    <row r="1780" spans="1:27" x14ac:dyDescent="0.3">
      <c r="A1780" s="263">
        <v>520389</v>
      </c>
      <c r="B1780" s="268" t="s">
        <v>918</v>
      </c>
      <c r="C1780" s="263" t="s">
        <v>4120</v>
      </c>
      <c r="D1780" s="263" t="s">
        <v>4120</v>
      </c>
      <c r="E1780" s="263" t="s">
        <v>4120</v>
      </c>
      <c r="F1780" s="263" t="s">
        <v>4120</v>
      </c>
      <c r="G1780" s="263" t="s">
        <v>4120</v>
      </c>
      <c r="H1780" s="263" t="s">
        <v>4120</v>
      </c>
      <c r="I1780" s="263" t="s">
        <v>4120</v>
      </c>
      <c r="J1780" s="263" t="s">
        <v>4120</v>
      </c>
      <c r="K1780" s="263" t="s">
        <v>4120</v>
      </c>
      <c r="L1780" s="263" t="s">
        <v>4120</v>
      </c>
      <c r="M1780" s="263" t="s">
        <v>4120</v>
      </c>
      <c r="N1780" s="263" t="s">
        <v>4120</v>
      </c>
      <c r="O1780" s="263" t="s">
        <v>4120</v>
      </c>
      <c r="P1780" s="263" t="s">
        <v>4120</v>
      </c>
      <c r="Q1780" s="263" t="s">
        <v>4120</v>
      </c>
      <c r="R1780" s="263" t="s">
        <v>4120</v>
      </c>
      <c r="S1780" s="263" t="s">
        <v>4120</v>
      </c>
      <c r="T1780" s="263" t="s">
        <v>4120</v>
      </c>
      <c r="U1780" s="263" t="s">
        <v>4120</v>
      </c>
      <c r="V1780" s="263" t="s">
        <v>4120</v>
      </c>
      <c r="W1780" s="263" t="s">
        <v>4120</v>
      </c>
      <c r="X1780" s="263" t="s">
        <v>4120</v>
      </c>
      <c r="Y1780" s="263" t="s">
        <v>4120</v>
      </c>
      <c r="Z1780" s="263" t="s">
        <v>4120</v>
      </c>
      <c r="AA1780" s="263" t="s">
        <v>4120</v>
      </c>
    </row>
    <row r="1781" spans="1:27" x14ac:dyDescent="0.3">
      <c r="A1781" s="263">
        <v>520432</v>
      </c>
      <c r="B1781" s="268" t="s">
        <v>918</v>
      </c>
      <c r="C1781" s="263" t="s">
        <v>4120</v>
      </c>
      <c r="D1781" s="263" t="s">
        <v>4120</v>
      </c>
      <c r="E1781" s="263" t="s">
        <v>4120</v>
      </c>
      <c r="F1781" s="263" t="s">
        <v>4120</v>
      </c>
      <c r="G1781" s="263" t="s">
        <v>4120</v>
      </c>
      <c r="H1781" s="263" t="s">
        <v>4120</v>
      </c>
      <c r="I1781" s="263" t="s">
        <v>4120</v>
      </c>
      <c r="J1781" s="263" t="s">
        <v>4120</v>
      </c>
      <c r="K1781" s="263" t="s">
        <v>4120</v>
      </c>
      <c r="L1781" s="263" t="s">
        <v>4120</v>
      </c>
      <c r="M1781" s="263" t="s">
        <v>4120</v>
      </c>
      <c r="N1781" s="263" t="s">
        <v>4120</v>
      </c>
      <c r="O1781" s="263" t="s">
        <v>4120</v>
      </c>
      <c r="P1781" s="263" t="s">
        <v>4120</v>
      </c>
      <c r="Q1781" s="263" t="s">
        <v>4120</v>
      </c>
      <c r="R1781" s="263" t="s">
        <v>4120</v>
      </c>
      <c r="S1781" s="263" t="s">
        <v>4120</v>
      </c>
      <c r="T1781" s="263" t="s">
        <v>4120</v>
      </c>
      <c r="U1781" s="263" t="s">
        <v>4120</v>
      </c>
      <c r="V1781" s="263" t="s">
        <v>4120</v>
      </c>
      <c r="W1781" s="263" t="s">
        <v>4120</v>
      </c>
      <c r="X1781" s="263" t="s">
        <v>4120</v>
      </c>
      <c r="Y1781" s="263" t="s">
        <v>4120</v>
      </c>
      <c r="Z1781" s="263" t="s">
        <v>4120</v>
      </c>
      <c r="AA1781" s="263" t="s">
        <v>4120</v>
      </c>
    </row>
    <row r="1782" spans="1:27" x14ac:dyDescent="0.3">
      <c r="A1782" s="263">
        <v>520597</v>
      </c>
      <c r="B1782" s="268" t="s">
        <v>918</v>
      </c>
      <c r="C1782" s="263" t="s">
        <v>4120</v>
      </c>
      <c r="D1782" s="263" t="s">
        <v>4120</v>
      </c>
      <c r="E1782" s="263" t="s">
        <v>4120</v>
      </c>
      <c r="F1782" s="263" t="s">
        <v>4120</v>
      </c>
      <c r="G1782" s="263" t="s">
        <v>4120</v>
      </c>
      <c r="H1782" s="263" t="s">
        <v>4120</v>
      </c>
      <c r="I1782" s="263" t="s">
        <v>4120</v>
      </c>
      <c r="J1782" s="263" t="s">
        <v>4120</v>
      </c>
      <c r="K1782" s="263" t="s">
        <v>4120</v>
      </c>
      <c r="L1782" s="263" t="s">
        <v>4120</v>
      </c>
      <c r="M1782" s="263" t="s">
        <v>4120</v>
      </c>
      <c r="N1782" s="263" t="s">
        <v>4120</v>
      </c>
      <c r="O1782" s="263" t="s">
        <v>4120</v>
      </c>
      <c r="P1782" s="263" t="s">
        <v>4120</v>
      </c>
      <c r="Q1782" s="263" t="s">
        <v>4120</v>
      </c>
      <c r="R1782" s="263" t="s">
        <v>4120</v>
      </c>
      <c r="S1782" s="263" t="s">
        <v>4120</v>
      </c>
      <c r="T1782" s="263" t="s">
        <v>4120</v>
      </c>
      <c r="U1782" s="263" t="s">
        <v>4120</v>
      </c>
      <c r="V1782" s="263" t="s">
        <v>4120</v>
      </c>
      <c r="W1782" s="263" t="s">
        <v>4120</v>
      </c>
      <c r="X1782" s="263" t="s">
        <v>4120</v>
      </c>
      <c r="Y1782" s="263" t="s">
        <v>4120</v>
      </c>
      <c r="Z1782" s="263" t="s">
        <v>4120</v>
      </c>
      <c r="AA1782" s="263" t="s">
        <v>4120</v>
      </c>
    </row>
    <row r="1783" spans="1:27" x14ac:dyDescent="0.3">
      <c r="A1783" s="263">
        <v>520695</v>
      </c>
      <c r="B1783" s="268" t="s">
        <v>918</v>
      </c>
      <c r="C1783" s="263" t="s">
        <v>4120</v>
      </c>
      <c r="D1783" s="263" t="s">
        <v>4120</v>
      </c>
      <c r="E1783" s="263" t="s">
        <v>4120</v>
      </c>
      <c r="F1783" s="263" t="s">
        <v>4120</v>
      </c>
      <c r="G1783" s="263" t="s">
        <v>4120</v>
      </c>
      <c r="H1783" s="263" t="s">
        <v>4120</v>
      </c>
      <c r="I1783" s="263" t="s">
        <v>4120</v>
      </c>
      <c r="J1783" s="263" t="s">
        <v>4120</v>
      </c>
      <c r="K1783" s="263" t="s">
        <v>4120</v>
      </c>
      <c r="L1783" s="263" t="s">
        <v>4120</v>
      </c>
      <c r="M1783" s="263" t="s">
        <v>4120</v>
      </c>
      <c r="N1783" s="263" t="s">
        <v>4120</v>
      </c>
      <c r="O1783" s="263" t="s">
        <v>4120</v>
      </c>
      <c r="P1783" s="263" t="s">
        <v>4120</v>
      </c>
      <c r="Q1783" s="263" t="s">
        <v>4120</v>
      </c>
      <c r="R1783" s="263" t="s">
        <v>4120</v>
      </c>
      <c r="S1783" s="263" t="s">
        <v>4120</v>
      </c>
      <c r="T1783" s="263" t="s">
        <v>4120</v>
      </c>
      <c r="U1783" s="263" t="s">
        <v>4120</v>
      </c>
      <c r="V1783" s="263" t="s">
        <v>4120</v>
      </c>
      <c r="W1783" s="263" t="s">
        <v>4120</v>
      </c>
      <c r="X1783" s="263" t="s">
        <v>4120</v>
      </c>
      <c r="Y1783" s="263" t="s">
        <v>4120</v>
      </c>
      <c r="Z1783" s="263" t="s">
        <v>4120</v>
      </c>
      <c r="AA1783" s="263" t="s">
        <v>4120</v>
      </c>
    </row>
    <row r="1784" spans="1:27" x14ac:dyDescent="0.3">
      <c r="A1784" s="263">
        <v>521346</v>
      </c>
      <c r="B1784" s="268" t="s">
        <v>918</v>
      </c>
      <c r="C1784" s="263" t="s">
        <v>4120</v>
      </c>
      <c r="D1784" s="263" t="s">
        <v>4120</v>
      </c>
      <c r="E1784" s="263" t="s">
        <v>4120</v>
      </c>
      <c r="F1784" s="263" t="s">
        <v>4120</v>
      </c>
      <c r="G1784" s="263" t="s">
        <v>4120</v>
      </c>
      <c r="H1784" s="263" t="s">
        <v>4120</v>
      </c>
      <c r="I1784" s="263" t="s">
        <v>4120</v>
      </c>
      <c r="J1784" s="263" t="s">
        <v>4120</v>
      </c>
      <c r="K1784" s="263" t="s">
        <v>4120</v>
      </c>
      <c r="L1784" s="263" t="s">
        <v>4120</v>
      </c>
      <c r="M1784" s="263" t="s">
        <v>4120</v>
      </c>
      <c r="N1784" s="263" t="s">
        <v>4120</v>
      </c>
      <c r="O1784" s="263" t="s">
        <v>4120</v>
      </c>
      <c r="P1784" s="263" t="s">
        <v>4120</v>
      </c>
      <c r="Q1784" s="263" t="s">
        <v>4120</v>
      </c>
      <c r="R1784" s="263" t="s">
        <v>4120</v>
      </c>
      <c r="S1784" s="263" t="s">
        <v>4120</v>
      </c>
      <c r="T1784" s="263" t="s">
        <v>4120</v>
      </c>
      <c r="U1784" s="263" t="s">
        <v>4120</v>
      </c>
      <c r="V1784" s="263" t="s">
        <v>4120</v>
      </c>
      <c r="W1784" s="263" t="s">
        <v>4120</v>
      </c>
      <c r="X1784" s="263" t="s">
        <v>4120</v>
      </c>
      <c r="Y1784" s="263" t="s">
        <v>4120</v>
      </c>
      <c r="Z1784" s="263" t="s">
        <v>4120</v>
      </c>
      <c r="AA1784" s="263" t="s">
        <v>4120</v>
      </c>
    </row>
    <row r="1785" spans="1:27" x14ac:dyDescent="0.3">
      <c r="A1785" s="263">
        <v>521443</v>
      </c>
      <c r="B1785" s="268" t="s">
        <v>918</v>
      </c>
      <c r="C1785" s="263" t="s">
        <v>4120</v>
      </c>
      <c r="D1785" s="263" t="s">
        <v>4120</v>
      </c>
      <c r="E1785" s="263" t="s">
        <v>4120</v>
      </c>
      <c r="F1785" s="263" t="s">
        <v>4120</v>
      </c>
      <c r="G1785" s="263" t="s">
        <v>4120</v>
      </c>
      <c r="H1785" s="263" t="s">
        <v>4120</v>
      </c>
      <c r="I1785" s="263" t="s">
        <v>4120</v>
      </c>
      <c r="J1785" s="263" t="s">
        <v>4120</v>
      </c>
      <c r="K1785" s="263" t="s">
        <v>4120</v>
      </c>
      <c r="L1785" s="263" t="s">
        <v>4120</v>
      </c>
      <c r="M1785" s="263" t="s">
        <v>4120</v>
      </c>
      <c r="N1785" s="263" t="s">
        <v>4120</v>
      </c>
      <c r="O1785" s="263" t="s">
        <v>4120</v>
      </c>
      <c r="P1785" s="263" t="s">
        <v>4120</v>
      </c>
      <c r="Q1785" s="263" t="s">
        <v>4120</v>
      </c>
      <c r="R1785" s="263" t="s">
        <v>4120</v>
      </c>
      <c r="S1785" s="263" t="s">
        <v>4120</v>
      </c>
      <c r="T1785" s="263" t="s">
        <v>4120</v>
      </c>
      <c r="U1785" s="263" t="s">
        <v>4120</v>
      </c>
      <c r="V1785" s="263" t="s">
        <v>4120</v>
      </c>
      <c r="W1785" s="263" t="s">
        <v>4120</v>
      </c>
      <c r="X1785" s="263" t="s">
        <v>4120</v>
      </c>
      <c r="Y1785" s="263" t="s">
        <v>4120</v>
      </c>
      <c r="Z1785" s="263" t="s">
        <v>4120</v>
      </c>
      <c r="AA1785" s="263" t="s">
        <v>4120</v>
      </c>
    </row>
    <row r="1786" spans="1:27" x14ac:dyDescent="0.3">
      <c r="A1786" s="263">
        <v>521600</v>
      </c>
      <c r="B1786" s="268" t="s">
        <v>918</v>
      </c>
      <c r="C1786" s="263" t="s">
        <v>4120</v>
      </c>
      <c r="D1786" s="263" t="s">
        <v>4120</v>
      </c>
      <c r="E1786" s="263" t="s">
        <v>4120</v>
      </c>
      <c r="F1786" s="263" t="s">
        <v>4120</v>
      </c>
      <c r="G1786" s="263" t="s">
        <v>4120</v>
      </c>
      <c r="H1786" s="263" t="s">
        <v>4120</v>
      </c>
      <c r="I1786" s="263" t="s">
        <v>4120</v>
      </c>
      <c r="J1786" s="263" t="s">
        <v>4120</v>
      </c>
      <c r="K1786" s="263" t="s">
        <v>4120</v>
      </c>
      <c r="L1786" s="263" t="s">
        <v>4120</v>
      </c>
      <c r="M1786" s="263" t="s">
        <v>4120</v>
      </c>
      <c r="N1786" s="263" t="s">
        <v>4120</v>
      </c>
      <c r="O1786" s="263" t="s">
        <v>4120</v>
      </c>
      <c r="P1786" s="263" t="s">
        <v>4120</v>
      </c>
      <c r="Q1786" s="263" t="s">
        <v>4120</v>
      </c>
      <c r="R1786" s="263" t="s">
        <v>4120</v>
      </c>
      <c r="S1786" s="263" t="s">
        <v>4120</v>
      </c>
      <c r="T1786" s="263" t="s">
        <v>4120</v>
      </c>
      <c r="U1786" s="263" t="s">
        <v>4120</v>
      </c>
      <c r="V1786" s="263" t="s">
        <v>4120</v>
      </c>
      <c r="W1786" s="263" t="s">
        <v>4120</v>
      </c>
      <c r="X1786" s="263" t="s">
        <v>4120</v>
      </c>
      <c r="Y1786" s="263" t="s">
        <v>4120</v>
      </c>
      <c r="Z1786" s="263" t="s">
        <v>4120</v>
      </c>
      <c r="AA1786" s="263" t="s">
        <v>4120</v>
      </c>
    </row>
    <row r="1787" spans="1:27" x14ac:dyDescent="0.3">
      <c r="A1787" s="263">
        <v>521622</v>
      </c>
      <c r="B1787" s="268" t="s">
        <v>918</v>
      </c>
      <c r="C1787" s="263" t="s">
        <v>4120</v>
      </c>
      <c r="D1787" s="263" t="s">
        <v>4120</v>
      </c>
      <c r="E1787" s="263" t="s">
        <v>4120</v>
      </c>
      <c r="F1787" s="263" t="s">
        <v>4120</v>
      </c>
      <c r="G1787" s="263" t="s">
        <v>4120</v>
      </c>
      <c r="H1787" s="263" t="s">
        <v>4120</v>
      </c>
      <c r="I1787" s="263" t="s">
        <v>4120</v>
      </c>
      <c r="J1787" s="263" t="s">
        <v>4120</v>
      </c>
      <c r="K1787" s="263" t="s">
        <v>4120</v>
      </c>
      <c r="L1787" s="263" t="s">
        <v>4120</v>
      </c>
      <c r="M1787" s="263" t="s">
        <v>4120</v>
      </c>
      <c r="N1787" s="263" t="s">
        <v>4120</v>
      </c>
      <c r="O1787" s="263" t="s">
        <v>4120</v>
      </c>
      <c r="P1787" s="263" t="s">
        <v>4120</v>
      </c>
      <c r="Q1787" s="263" t="s">
        <v>4120</v>
      </c>
      <c r="R1787" s="263" t="s">
        <v>4120</v>
      </c>
      <c r="S1787" s="263" t="s">
        <v>4120</v>
      </c>
      <c r="T1787" s="263" t="s">
        <v>4120</v>
      </c>
      <c r="U1787" s="263" t="s">
        <v>4120</v>
      </c>
      <c r="V1787" s="263" t="s">
        <v>4120</v>
      </c>
      <c r="W1787" s="263" t="s">
        <v>4120</v>
      </c>
      <c r="X1787" s="263" t="s">
        <v>4120</v>
      </c>
      <c r="Y1787" s="263" t="s">
        <v>4120</v>
      </c>
      <c r="Z1787" s="263" t="s">
        <v>4120</v>
      </c>
      <c r="AA1787" s="263" t="s">
        <v>4120</v>
      </c>
    </row>
    <row r="1788" spans="1:27" x14ac:dyDescent="0.3">
      <c r="A1788" s="263">
        <v>521636</v>
      </c>
      <c r="B1788" s="268" t="s">
        <v>918</v>
      </c>
      <c r="C1788" s="263" t="s">
        <v>4120</v>
      </c>
      <c r="D1788" s="263" t="s">
        <v>4120</v>
      </c>
      <c r="E1788" s="263" t="s">
        <v>4120</v>
      </c>
      <c r="F1788" s="263" t="s">
        <v>4120</v>
      </c>
      <c r="G1788" s="263" t="s">
        <v>4120</v>
      </c>
      <c r="H1788" s="263" t="s">
        <v>4120</v>
      </c>
      <c r="I1788" s="263" t="s">
        <v>4120</v>
      </c>
      <c r="J1788" s="263" t="s">
        <v>4120</v>
      </c>
      <c r="K1788" s="263" t="s">
        <v>4120</v>
      </c>
      <c r="L1788" s="263" t="s">
        <v>4120</v>
      </c>
      <c r="M1788" s="263" t="s">
        <v>4120</v>
      </c>
      <c r="N1788" s="263" t="s">
        <v>4120</v>
      </c>
      <c r="O1788" s="263" t="s">
        <v>4120</v>
      </c>
      <c r="P1788" s="263" t="s">
        <v>4120</v>
      </c>
      <c r="Q1788" s="263" t="s">
        <v>4120</v>
      </c>
      <c r="R1788" s="263" t="s">
        <v>4120</v>
      </c>
      <c r="S1788" s="263" t="s">
        <v>4120</v>
      </c>
      <c r="T1788" s="263" t="s">
        <v>4120</v>
      </c>
      <c r="U1788" s="263" t="s">
        <v>4120</v>
      </c>
      <c r="V1788" s="263" t="s">
        <v>4120</v>
      </c>
      <c r="W1788" s="263" t="s">
        <v>4120</v>
      </c>
      <c r="X1788" s="263" t="s">
        <v>4120</v>
      </c>
      <c r="Y1788" s="263" t="s">
        <v>4120</v>
      </c>
      <c r="Z1788" s="263" t="s">
        <v>4120</v>
      </c>
      <c r="AA1788" s="263" t="s">
        <v>4120</v>
      </c>
    </row>
    <row r="1789" spans="1:27" x14ac:dyDescent="0.3">
      <c r="A1789" s="263">
        <v>521676</v>
      </c>
      <c r="B1789" s="268" t="s">
        <v>918</v>
      </c>
      <c r="C1789" s="263" t="s">
        <v>4120</v>
      </c>
      <c r="D1789" s="263" t="s">
        <v>4120</v>
      </c>
      <c r="E1789" s="263" t="s">
        <v>4120</v>
      </c>
      <c r="F1789" s="263" t="s">
        <v>4120</v>
      </c>
      <c r="G1789" s="263" t="s">
        <v>4120</v>
      </c>
      <c r="H1789" s="263" t="s">
        <v>4120</v>
      </c>
      <c r="I1789" s="263" t="s">
        <v>4120</v>
      </c>
      <c r="J1789" s="263" t="s">
        <v>4120</v>
      </c>
      <c r="K1789" s="263" t="s">
        <v>4120</v>
      </c>
      <c r="L1789" s="263" t="s">
        <v>4120</v>
      </c>
      <c r="M1789" s="263" t="s">
        <v>4120</v>
      </c>
      <c r="N1789" s="263" t="s">
        <v>4120</v>
      </c>
      <c r="O1789" s="263" t="s">
        <v>4120</v>
      </c>
      <c r="P1789" s="263" t="s">
        <v>4120</v>
      </c>
      <c r="Q1789" s="263" t="s">
        <v>4120</v>
      </c>
      <c r="R1789" s="263" t="s">
        <v>4120</v>
      </c>
      <c r="S1789" s="263" t="s">
        <v>4120</v>
      </c>
      <c r="T1789" s="263" t="s">
        <v>4120</v>
      </c>
      <c r="U1789" s="263" t="s">
        <v>4120</v>
      </c>
      <c r="V1789" s="263" t="s">
        <v>4120</v>
      </c>
      <c r="W1789" s="263" t="s">
        <v>4120</v>
      </c>
      <c r="X1789" s="263" t="s">
        <v>4120</v>
      </c>
      <c r="Y1789" s="263" t="s">
        <v>4120</v>
      </c>
      <c r="Z1789" s="263" t="s">
        <v>4120</v>
      </c>
      <c r="AA1789" s="263" t="s">
        <v>4120</v>
      </c>
    </row>
    <row r="1790" spans="1:27" x14ac:dyDescent="0.3">
      <c r="A1790" s="263">
        <v>521701</v>
      </c>
      <c r="B1790" s="268" t="s">
        <v>918</v>
      </c>
      <c r="C1790" s="263" t="s">
        <v>4120</v>
      </c>
      <c r="D1790" s="263" t="s">
        <v>4120</v>
      </c>
      <c r="E1790" s="263" t="s">
        <v>4120</v>
      </c>
      <c r="F1790" s="263" t="s">
        <v>4120</v>
      </c>
      <c r="G1790" s="263" t="s">
        <v>4120</v>
      </c>
      <c r="H1790" s="263" t="s">
        <v>4120</v>
      </c>
      <c r="I1790" s="263" t="s">
        <v>4120</v>
      </c>
      <c r="J1790" s="263" t="s">
        <v>4120</v>
      </c>
      <c r="K1790" s="263" t="s">
        <v>4120</v>
      </c>
      <c r="L1790" s="263" t="s">
        <v>4120</v>
      </c>
      <c r="M1790" s="263" t="s">
        <v>4120</v>
      </c>
      <c r="N1790" s="263" t="s">
        <v>4120</v>
      </c>
      <c r="O1790" s="263" t="s">
        <v>4120</v>
      </c>
      <c r="P1790" s="263" t="s">
        <v>4120</v>
      </c>
      <c r="Q1790" s="263" t="s">
        <v>4120</v>
      </c>
      <c r="R1790" s="263" t="s">
        <v>4120</v>
      </c>
      <c r="S1790" s="263" t="s">
        <v>4120</v>
      </c>
      <c r="T1790" s="263" t="s">
        <v>4120</v>
      </c>
      <c r="U1790" s="263" t="s">
        <v>4120</v>
      </c>
      <c r="V1790" s="263" t="s">
        <v>4120</v>
      </c>
      <c r="W1790" s="263" t="s">
        <v>4120</v>
      </c>
      <c r="X1790" s="263" t="s">
        <v>4120</v>
      </c>
      <c r="Y1790" s="263" t="s">
        <v>4120</v>
      </c>
      <c r="Z1790" s="263" t="s">
        <v>4120</v>
      </c>
      <c r="AA1790" s="263" t="s">
        <v>4120</v>
      </c>
    </row>
    <row r="1791" spans="1:27" x14ac:dyDescent="0.3">
      <c r="A1791" s="263">
        <v>521707</v>
      </c>
      <c r="B1791" s="268" t="s">
        <v>918</v>
      </c>
      <c r="C1791" s="263" t="s">
        <v>4120</v>
      </c>
      <c r="D1791" s="263" t="s">
        <v>4120</v>
      </c>
      <c r="E1791" s="263" t="s">
        <v>4120</v>
      </c>
      <c r="F1791" s="263" t="s">
        <v>4120</v>
      </c>
      <c r="G1791" s="263" t="s">
        <v>4120</v>
      </c>
      <c r="H1791" s="263" t="s">
        <v>4120</v>
      </c>
      <c r="I1791" s="263" t="s">
        <v>4120</v>
      </c>
      <c r="J1791" s="263" t="s">
        <v>4120</v>
      </c>
      <c r="K1791" s="263" t="s">
        <v>4120</v>
      </c>
      <c r="L1791" s="263" t="s">
        <v>4120</v>
      </c>
      <c r="M1791" s="263" t="s">
        <v>4120</v>
      </c>
      <c r="N1791" s="263" t="s">
        <v>4120</v>
      </c>
      <c r="O1791" s="263" t="s">
        <v>4120</v>
      </c>
      <c r="P1791" s="263" t="s">
        <v>4120</v>
      </c>
      <c r="Q1791" s="263" t="s">
        <v>4120</v>
      </c>
      <c r="R1791" s="263" t="s">
        <v>4120</v>
      </c>
      <c r="S1791" s="263" t="s">
        <v>4120</v>
      </c>
      <c r="T1791" s="263" t="s">
        <v>4120</v>
      </c>
      <c r="U1791" s="263" t="s">
        <v>4120</v>
      </c>
      <c r="V1791" s="263" t="s">
        <v>4120</v>
      </c>
      <c r="W1791" s="263" t="s">
        <v>4120</v>
      </c>
      <c r="X1791" s="263" t="s">
        <v>4120</v>
      </c>
      <c r="Y1791" s="263" t="s">
        <v>4120</v>
      </c>
      <c r="Z1791" s="263" t="s">
        <v>4120</v>
      </c>
      <c r="AA1791" s="263" t="s">
        <v>4120</v>
      </c>
    </row>
    <row r="1792" spans="1:27" x14ac:dyDescent="0.3">
      <c r="A1792" s="263">
        <v>521742</v>
      </c>
      <c r="B1792" s="268" t="s">
        <v>918</v>
      </c>
      <c r="C1792" s="263" t="s">
        <v>4120</v>
      </c>
      <c r="D1792" s="263" t="s">
        <v>4120</v>
      </c>
      <c r="E1792" s="263" t="s">
        <v>4120</v>
      </c>
      <c r="F1792" s="263" t="s">
        <v>4120</v>
      </c>
      <c r="G1792" s="263" t="s">
        <v>4120</v>
      </c>
      <c r="H1792" s="263" t="s">
        <v>4120</v>
      </c>
      <c r="I1792" s="263" t="s">
        <v>4120</v>
      </c>
      <c r="J1792" s="263" t="s">
        <v>4120</v>
      </c>
      <c r="K1792" s="263" t="s">
        <v>4120</v>
      </c>
      <c r="L1792" s="263" t="s">
        <v>4120</v>
      </c>
      <c r="M1792" s="263" t="s">
        <v>4120</v>
      </c>
      <c r="N1792" s="263" t="s">
        <v>4120</v>
      </c>
      <c r="O1792" s="263" t="s">
        <v>4120</v>
      </c>
      <c r="P1792" s="263" t="s">
        <v>4120</v>
      </c>
      <c r="Q1792" s="263" t="s">
        <v>4120</v>
      </c>
      <c r="R1792" s="263" t="s">
        <v>4120</v>
      </c>
      <c r="S1792" s="263" t="s">
        <v>4120</v>
      </c>
      <c r="T1792" s="263" t="s">
        <v>4120</v>
      </c>
      <c r="U1792" s="263" t="s">
        <v>4120</v>
      </c>
      <c r="V1792" s="263" t="s">
        <v>4120</v>
      </c>
      <c r="W1792" s="263" t="s">
        <v>4120</v>
      </c>
      <c r="X1792" s="263" t="s">
        <v>4120</v>
      </c>
      <c r="Y1792" s="263" t="s">
        <v>4120</v>
      </c>
      <c r="Z1792" s="263" t="s">
        <v>4120</v>
      </c>
      <c r="AA1792" s="263" t="s">
        <v>4120</v>
      </c>
    </row>
    <row r="1793" spans="1:27" x14ac:dyDescent="0.3">
      <c r="A1793" s="263">
        <v>521783</v>
      </c>
      <c r="B1793" s="268" t="s">
        <v>918</v>
      </c>
      <c r="C1793" s="263" t="s">
        <v>4120</v>
      </c>
      <c r="D1793" s="263" t="s">
        <v>4120</v>
      </c>
      <c r="E1793" s="263" t="s">
        <v>4120</v>
      </c>
      <c r="F1793" s="263" t="s">
        <v>4120</v>
      </c>
      <c r="G1793" s="263" t="s">
        <v>4120</v>
      </c>
      <c r="H1793" s="263" t="s">
        <v>4120</v>
      </c>
      <c r="I1793" s="263" t="s">
        <v>4120</v>
      </c>
      <c r="J1793" s="263" t="s">
        <v>4120</v>
      </c>
      <c r="K1793" s="263" t="s">
        <v>4120</v>
      </c>
      <c r="L1793" s="263" t="s">
        <v>4120</v>
      </c>
      <c r="M1793" s="263" t="s">
        <v>4120</v>
      </c>
      <c r="N1793" s="263" t="s">
        <v>4120</v>
      </c>
      <c r="O1793" s="263" t="s">
        <v>4120</v>
      </c>
      <c r="P1793" s="263" t="s">
        <v>4120</v>
      </c>
      <c r="Q1793" s="263" t="s">
        <v>4120</v>
      </c>
      <c r="R1793" s="263" t="s">
        <v>4120</v>
      </c>
      <c r="S1793" s="263" t="s">
        <v>4120</v>
      </c>
      <c r="T1793" s="263" t="s">
        <v>4120</v>
      </c>
      <c r="U1793" s="263" t="s">
        <v>4120</v>
      </c>
      <c r="V1793" s="263" t="s">
        <v>4120</v>
      </c>
      <c r="W1793" s="263" t="s">
        <v>4120</v>
      </c>
      <c r="X1793" s="263" t="s">
        <v>4120</v>
      </c>
      <c r="Y1793" s="263" t="s">
        <v>4120</v>
      </c>
      <c r="Z1793" s="263" t="s">
        <v>4120</v>
      </c>
      <c r="AA1793" s="263" t="s">
        <v>4120</v>
      </c>
    </row>
    <row r="1794" spans="1:27" x14ac:dyDescent="0.3">
      <c r="A1794" s="263">
        <v>521790</v>
      </c>
      <c r="B1794" s="268" t="s">
        <v>918</v>
      </c>
      <c r="C1794" s="263" t="s">
        <v>4120</v>
      </c>
      <c r="D1794" s="263" t="s">
        <v>4120</v>
      </c>
      <c r="E1794" s="263" t="s">
        <v>4120</v>
      </c>
      <c r="F1794" s="263" t="s">
        <v>4120</v>
      </c>
      <c r="G1794" s="263" t="s">
        <v>4120</v>
      </c>
      <c r="H1794" s="263" t="s">
        <v>4120</v>
      </c>
      <c r="I1794" s="263" t="s">
        <v>4120</v>
      </c>
      <c r="J1794" s="263" t="s">
        <v>4120</v>
      </c>
      <c r="K1794" s="263" t="s">
        <v>4120</v>
      </c>
      <c r="L1794" s="263" t="s">
        <v>4120</v>
      </c>
      <c r="M1794" s="263" t="s">
        <v>4120</v>
      </c>
      <c r="N1794" s="263" t="s">
        <v>4120</v>
      </c>
      <c r="O1794" s="263" t="s">
        <v>4120</v>
      </c>
      <c r="P1794" s="263" t="s">
        <v>4120</v>
      </c>
      <c r="Q1794" s="263" t="s">
        <v>4120</v>
      </c>
      <c r="R1794" s="263" t="s">
        <v>4120</v>
      </c>
      <c r="S1794" s="263" t="s">
        <v>4120</v>
      </c>
      <c r="T1794" s="263" t="s">
        <v>4120</v>
      </c>
      <c r="U1794" s="263" t="s">
        <v>4120</v>
      </c>
      <c r="V1794" s="263" t="s">
        <v>4120</v>
      </c>
      <c r="W1794" s="263" t="s">
        <v>4120</v>
      </c>
      <c r="X1794" s="263" t="s">
        <v>4120</v>
      </c>
      <c r="Y1794" s="263" t="s">
        <v>4120</v>
      </c>
      <c r="Z1794" s="263" t="s">
        <v>4120</v>
      </c>
      <c r="AA1794" s="263" t="s">
        <v>4120</v>
      </c>
    </row>
    <row r="1795" spans="1:27" x14ac:dyDescent="0.3">
      <c r="A1795" s="263">
        <v>521844</v>
      </c>
      <c r="B1795" s="268" t="s">
        <v>918</v>
      </c>
      <c r="C1795" s="263" t="s">
        <v>4120</v>
      </c>
      <c r="D1795" s="263" t="s">
        <v>4120</v>
      </c>
      <c r="E1795" s="263" t="s">
        <v>4120</v>
      </c>
      <c r="F1795" s="263" t="s">
        <v>4120</v>
      </c>
      <c r="G1795" s="263" t="s">
        <v>4120</v>
      </c>
      <c r="H1795" s="263" t="s">
        <v>4120</v>
      </c>
      <c r="I1795" s="263" t="s">
        <v>4120</v>
      </c>
      <c r="J1795" s="263" t="s">
        <v>4120</v>
      </c>
      <c r="K1795" s="263" t="s">
        <v>4120</v>
      </c>
      <c r="L1795" s="263" t="s">
        <v>4120</v>
      </c>
      <c r="M1795" s="263" t="s">
        <v>4120</v>
      </c>
      <c r="N1795" s="263" t="s">
        <v>4120</v>
      </c>
      <c r="O1795" s="263" t="s">
        <v>4120</v>
      </c>
      <c r="P1795" s="263" t="s">
        <v>4120</v>
      </c>
      <c r="Q1795" s="263" t="s">
        <v>4120</v>
      </c>
      <c r="R1795" s="263" t="s">
        <v>4120</v>
      </c>
      <c r="S1795" s="263" t="s">
        <v>4120</v>
      </c>
      <c r="T1795" s="263" t="s">
        <v>4120</v>
      </c>
      <c r="U1795" s="263" t="s">
        <v>4120</v>
      </c>
      <c r="V1795" s="263" t="s">
        <v>4120</v>
      </c>
      <c r="W1795" s="263" t="s">
        <v>4120</v>
      </c>
      <c r="X1795" s="263" t="s">
        <v>4120</v>
      </c>
      <c r="Y1795" s="263" t="s">
        <v>4120</v>
      </c>
      <c r="Z1795" s="263" t="s">
        <v>4120</v>
      </c>
      <c r="AA1795" s="263" t="s">
        <v>4120</v>
      </c>
    </row>
    <row r="1796" spans="1:27" x14ac:dyDescent="0.3">
      <c r="A1796" s="263">
        <v>521931</v>
      </c>
      <c r="B1796" s="268" t="s">
        <v>918</v>
      </c>
      <c r="C1796" s="263" t="s">
        <v>4120</v>
      </c>
      <c r="D1796" s="263" t="s">
        <v>4120</v>
      </c>
      <c r="E1796" s="263" t="s">
        <v>4120</v>
      </c>
      <c r="F1796" s="263" t="s">
        <v>4120</v>
      </c>
      <c r="G1796" s="263" t="s">
        <v>4120</v>
      </c>
      <c r="H1796" s="263" t="s">
        <v>4120</v>
      </c>
      <c r="I1796" s="263" t="s">
        <v>4120</v>
      </c>
      <c r="J1796" s="263" t="s">
        <v>4120</v>
      </c>
      <c r="K1796" s="263" t="s">
        <v>4120</v>
      </c>
      <c r="L1796" s="263" t="s">
        <v>4120</v>
      </c>
      <c r="M1796" s="263" t="s">
        <v>4120</v>
      </c>
      <c r="N1796" s="263" t="s">
        <v>4120</v>
      </c>
      <c r="O1796" s="263" t="s">
        <v>4120</v>
      </c>
      <c r="P1796" s="263" t="s">
        <v>4120</v>
      </c>
      <c r="Q1796" s="263" t="s">
        <v>4120</v>
      </c>
      <c r="R1796" s="263" t="s">
        <v>4120</v>
      </c>
      <c r="S1796" s="263" t="s">
        <v>4120</v>
      </c>
      <c r="T1796" s="263" t="s">
        <v>4120</v>
      </c>
      <c r="U1796" s="263" t="s">
        <v>4120</v>
      </c>
      <c r="V1796" s="263" t="s">
        <v>4120</v>
      </c>
      <c r="W1796" s="263" t="s">
        <v>4120</v>
      </c>
      <c r="X1796" s="263" t="s">
        <v>4120</v>
      </c>
      <c r="Y1796" s="263" t="s">
        <v>4120</v>
      </c>
      <c r="Z1796" s="263" t="s">
        <v>4120</v>
      </c>
      <c r="AA1796" s="263" t="s">
        <v>4120</v>
      </c>
    </row>
    <row r="1797" spans="1:27" x14ac:dyDescent="0.3">
      <c r="A1797" s="263">
        <v>522021</v>
      </c>
      <c r="B1797" s="268" t="s">
        <v>918</v>
      </c>
      <c r="C1797" s="263" t="s">
        <v>4120</v>
      </c>
      <c r="D1797" s="263" t="s">
        <v>4120</v>
      </c>
      <c r="E1797" s="263" t="s">
        <v>4120</v>
      </c>
      <c r="F1797" s="263" t="s">
        <v>4120</v>
      </c>
      <c r="G1797" s="263" t="s">
        <v>4120</v>
      </c>
      <c r="H1797" s="263" t="s">
        <v>4120</v>
      </c>
      <c r="I1797" s="263" t="s">
        <v>4120</v>
      </c>
      <c r="J1797" s="263" t="s">
        <v>4120</v>
      </c>
      <c r="K1797" s="263" t="s">
        <v>4120</v>
      </c>
      <c r="L1797" s="263" t="s">
        <v>4120</v>
      </c>
      <c r="M1797" s="263" t="s">
        <v>4120</v>
      </c>
      <c r="N1797" s="263" t="s">
        <v>4120</v>
      </c>
      <c r="O1797" s="263" t="s">
        <v>4120</v>
      </c>
      <c r="P1797" s="263" t="s">
        <v>4120</v>
      </c>
      <c r="Q1797" s="263" t="s">
        <v>4120</v>
      </c>
      <c r="R1797" s="263" t="s">
        <v>4120</v>
      </c>
      <c r="S1797" s="263" t="s">
        <v>4120</v>
      </c>
      <c r="T1797" s="263" t="s">
        <v>4120</v>
      </c>
      <c r="U1797" s="263" t="s">
        <v>4120</v>
      </c>
      <c r="V1797" s="263" t="s">
        <v>4120</v>
      </c>
      <c r="W1797" s="263" t="s">
        <v>4120</v>
      </c>
      <c r="X1797" s="263" t="s">
        <v>4120</v>
      </c>
      <c r="Y1797" s="263" t="s">
        <v>4120</v>
      </c>
      <c r="Z1797" s="263" t="s">
        <v>4120</v>
      </c>
      <c r="AA1797" s="263" t="s">
        <v>4120</v>
      </c>
    </row>
    <row r="1798" spans="1:27" x14ac:dyDescent="0.3">
      <c r="A1798" s="263">
        <v>522136</v>
      </c>
      <c r="B1798" s="268" t="s">
        <v>918</v>
      </c>
      <c r="C1798" s="263" t="s">
        <v>4120</v>
      </c>
      <c r="D1798" s="263" t="s">
        <v>4120</v>
      </c>
      <c r="E1798" s="263" t="s">
        <v>4120</v>
      </c>
      <c r="F1798" s="263" t="s">
        <v>4120</v>
      </c>
      <c r="G1798" s="263" t="s">
        <v>4120</v>
      </c>
      <c r="H1798" s="263" t="s">
        <v>4120</v>
      </c>
      <c r="I1798" s="263" t="s">
        <v>4120</v>
      </c>
      <c r="J1798" s="263" t="s">
        <v>4120</v>
      </c>
      <c r="K1798" s="263" t="s">
        <v>4120</v>
      </c>
      <c r="L1798" s="263" t="s">
        <v>4120</v>
      </c>
      <c r="M1798" s="263" t="s">
        <v>4120</v>
      </c>
      <c r="N1798" s="263" t="s">
        <v>4120</v>
      </c>
      <c r="O1798" s="263" t="s">
        <v>4120</v>
      </c>
      <c r="P1798" s="263" t="s">
        <v>4120</v>
      </c>
      <c r="Q1798" s="263" t="s">
        <v>4120</v>
      </c>
      <c r="R1798" s="263" t="s">
        <v>4120</v>
      </c>
      <c r="S1798" s="263" t="s">
        <v>4120</v>
      </c>
      <c r="T1798" s="263" t="s">
        <v>4120</v>
      </c>
      <c r="U1798" s="263" t="s">
        <v>4120</v>
      </c>
      <c r="V1798" s="263" t="s">
        <v>4120</v>
      </c>
      <c r="W1798" s="263" t="s">
        <v>4120</v>
      </c>
      <c r="X1798" s="263" t="s">
        <v>4120</v>
      </c>
      <c r="Y1798" s="263" t="s">
        <v>4120</v>
      </c>
      <c r="Z1798" s="263" t="s">
        <v>4120</v>
      </c>
      <c r="AA1798" s="263" t="s">
        <v>4120</v>
      </c>
    </row>
    <row r="1799" spans="1:27" x14ac:dyDescent="0.3">
      <c r="A1799" s="263">
        <v>522169</v>
      </c>
      <c r="B1799" s="268" t="s">
        <v>918</v>
      </c>
      <c r="C1799" s="263" t="s">
        <v>4120</v>
      </c>
      <c r="D1799" s="263" t="s">
        <v>4120</v>
      </c>
      <c r="E1799" s="263" t="s">
        <v>4120</v>
      </c>
      <c r="F1799" s="263" t="s">
        <v>4120</v>
      </c>
      <c r="G1799" s="263" t="s">
        <v>4120</v>
      </c>
      <c r="H1799" s="263" t="s">
        <v>4120</v>
      </c>
      <c r="I1799" s="263" t="s">
        <v>4120</v>
      </c>
      <c r="J1799" s="263" t="s">
        <v>4120</v>
      </c>
      <c r="K1799" s="263" t="s">
        <v>4120</v>
      </c>
      <c r="L1799" s="263" t="s">
        <v>4120</v>
      </c>
      <c r="M1799" s="263" t="s">
        <v>4120</v>
      </c>
      <c r="N1799" s="263" t="s">
        <v>4120</v>
      </c>
      <c r="O1799" s="263" t="s">
        <v>4120</v>
      </c>
      <c r="P1799" s="263" t="s">
        <v>4120</v>
      </c>
      <c r="Q1799" s="263" t="s">
        <v>4120</v>
      </c>
      <c r="R1799" s="263" t="s">
        <v>4120</v>
      </c>
      <c r="S1799" s="263" t="s">
        <v>4120</v>
      </c>
      <c r="T1799" s="263" t="s">
        <v>4120</v>
      </c>
      <c r="U1799" s="263" t="s">
        <v>4120</v>
      </c>
      <c r="V1799" s="263" t="s">
        <v>4120</v>
      </c>
      <c r="W1799" s="263" t="s">
        <v>4120</v>
      </c>
      <c r="X1799" s="263" t="s">
        <v>4120</v>
      </c>
      <c r="Y1799" s="263" t="s">
        <v>4120</v>
      </c>
      <c r="Z1799" s="263" t="s">
        <v>4120</v>
      </c>
      <c r="AA1799" s="263" t="s">
        <v>4120</v>
      </c>
    </row>
    <row r="1800" spans="1:27" x14ac:dyDescent="0.3">
      <c r="A1800" s="263">
        <v>522344</v>
      </c>
      <c r="B1800" s="268" t="s">
        <v>918</v>
      </c>
      <c r="C1800" s="263" t="s">
        <v>4120</v>
      </c>
      <c r="D1800" s="263" t="s">
        <v>4120</v>
      </c>
      <c r="E1800" s="263" t="s">
        <v>4120</v>
      </c>
      <c r="F1800" s="263" t="s">
        <v>4120</v>
      </c>
      <c r="G1800" s="263" t="s">
        <v>4120</v>
      </c>
      <c r="H1800" s="263" t="s">
        <v>4120</v>
      </c>
      <c r="I1800" s="263" t="s">
        <v>4120</v>
      </c>
      <c r="J1800" s="263" t="s">
        <v>4120</v>
      </c>
      <c r="K1800" s="263" t="s">
        <v>4120</v>
      </c>
      <c r="L1800" s="263" t="s">
        <v>4120</v>
      </c>
      <c r="M1800" s="263" t="s">
        <v>4120</v>
      </c>
      <c r="N1800" s="263" t="s">
        <v>4120</v>
      </c>
      <c r="O1800" s="263" t="s">
        <v>4120</v>
      </c>
      <c r="P1800" s="263" t="s">
        <v>4120</v>
      </c>
      <c r="Q1800" s="263" t="s">
        <v>4120</v>
      </c>
      <c r="R1800" s="263" t="s">
        <v>4120</v>
      </c>
      <c r="S1800" s="263" t="s">
        <v>4120</v>
      </c>
      <c r="T1800" s="263" t="s">
        <v>4120</v>
      </c>
      <c r="U1800" s="263" t="s">
        <v>4120</v>
      </c>
      <c r="V1800" s="263" t="s">
        <v>4120</v>
      </c>
      <c r="W1800" s="263" t="s">
        <v>4120</v>
      </c>
      <c r="X1800" s="263" t="s">
        <v>4120</v>
      </c>
      <c r="Y1800" s="263" t="s">
        <v>4120</v>
      </c>
      <c r="Z1800" s="263" t="s">
        <v>4120</v>
      </c>
      <c r="AA1800" s="263" t="s">
        <v>4120</v>
      </c>
    </row>
    <row r="1801" spans="1:27" x14ac:dyDescent="0.3">
      <c r="A1801" s="263">
        <v>522374</v>
      </c>
      <c r="B1801" s="268" t="s">
        <v>918</v>
      </c>
      <c r="C1801" s="263" t="s">
        <v>4120</v>
      </c>
      <c r="D1801" s="263" t="s">
        <v>4120</v>
      </c>
      <c r="E1801" s="263" t="s">
        <v>4120</v>
      </c>
      <c r="F1801" s="263" t="s">
        <v>4120</v>
      </c>
      <c r="G1801" s="263" t="s">
        <v>4120</v>
      </c>
      <c r="H1801" s="263" t="s">
        <v>4120</v>
      </c>
      <c r="I1801" s="263" t="s">
        <v>4120</v>
      </c>
      <c r="J1801" s="263" t="s">
        <v>4120</v>
      </c>
      <c r="K1801" s="263" t="s">
        <v>4120</v>
      </c>
      <c r="L1801" s="263" t="s">
        <v>4120</v>
      </c>
      <c r="M1801" s="263" t="s">
        <v>4120</v>
      </c>
      <c r="N1801" s="263" t="s">
        <v>4120</v>
      </c>
      <c r="O1801" s="263" t="s">
        <v>4120</v>
      </c>
      <c r="P1801" s="263" t="s">
        <v>4120</v>
      </c>
      <c r="Q1801" s="263" t="s">
        <v>4120</v>
      </c>
      <c r="R1801" s="263" t="s">
        <v>4120</v>
      </c>
      <c r="S1801" s="263" t="s">
        <v>4120</v>
      </c>
      <c r="T1801" s="263" t="s">
        <v>4120</v>
      </c>
      <c r="U1801" s="263" t="s">
        <v>4120</v>
      </c>
      <c r="V1801" s="263" t="s">
        <v>4120</v>
      </c>
      <c r="W1801" s="263" t="s">
        <v>4120</v>
      </c>
      <c r="X1801" s="263" t="s">
        <v>4120</v>
      </c>
      <c r="Y1801" s="263" t="s">
        <v>4120</v>
      </c>
      <c r="Z1801" s="263" t="s">
        <v>4120</v>
      </c>
      <c r="AA1801" s="263" t="s">
        <v>4120</v>
      </c>
    </row>
    <row r="1802" spans="1:27" x14ac:dyDescent="0.3">
      <c r="A1802" s="263">
        <v>522451</v>
      </c>
      <c r="B1802" s="268" t="s">
        <v>918</v>
      </c>
      <c r="C1802" s="263" t="s">
        <v>4120</v>
      </c>
      <c r="D1802" s="263" t="s">
        <v>4120</v>
      </c>
      <c r="E1802" s="263" t="s">
        <v>4120</v>
      </c>
      <c r="F1802" s="263" t="s">
        <v>4120</v>
      </c>
      <c r="G1802" s="263" t="s">
        <v>4120</v>
      </c>
      <c r="H1802" s="263" t="s">
        <v>4120</v>
      </c>
      <c r="I1802" s="263" t="s">
        <v>4120</v>
      </c>
      <c r="J1802" s="263" t="s">
        <v>4120</v>
      </c>
      <c r="K1802" s="263" t="s">
        <v>4120</v>
      </c>
      <c r="L1802" s="263" t="s">
        <v>4120</v>
      </c>
      <c r="M1802" s="263" t="s">
        <v>4120</v>
      </c>
      <c r="N1802" s="263" t="s">
        <v>4120</v>
      </c>
      <c r="O1802" s="263" t="s">
        <v>4120</v>
      </c>
      <c r="P1802" s="263" t="s">
        <v>4120</v>
      </c>
      <c r="Q1802" s="263" t="s">
        <v>4120</v>
      </c>
      <c r="R1802" s="263" t="s">
        <v>4120</v>
      </c>
      <c r="S1802" s="263" t="s">
        <v>4120</v>
      </c>
      <c r="T1802" s="263" t="s">
        <v>4120</v>
      </c>
      <c r="U1802" s="263" t="s">
        <v>4120</v>
      </c>
      <c r="V1802" s="263" t="s">
        <v>4120</v>
      </c>
      <c r="W1802" s="263" t="s">
        <v>4120</v>
      </c>
      <c r="X1802" s="263" t="s">
        <v>4120</v>
      </c>
      <c r="Y1802" s="263" t="s">
        <v>4120</v>
      </c>
      <c r="Z1802" s="263" t="s">
        <v>4120</v>
      </c>
      <c r="AA1802" s="263" t="s">
        <v>4120</v>
      </c>
    </row>
    <row r="1803" spans="1:27" x14ac:dyDescent="0.3">
      <c r="A1803" s="263">
        <v>522527</v>
      </c>
      <c r="B1803" s="268" t="s">
        <v>918</v>
      </c>
      <c r="C1803" s="263" t="s">
        <v>4120</v>
      </c>
      <c r="D1803" s="263" t="s">
        <v>4120</v>
      </c>
      <c r="E1803" s="263" t="s">
        <v>4120</v>
      </c>
      <c r="F1803" s="263" t="s">
        <v>4120</v>
      </c>
      <c r="G1803" s="263" t="s">
        <v>4120</v>
      </c>
      <c r="H1803" s="263" t="s">
        <v>4120</v>
      </c>
      <c r="I1803" s="263" t="s">
        <v>4120</v>
      </c>
      <c r="J1803" s="263" t="s">
        <v>4120</v>
      </c>
      <c r="K1803" s="263" t="s">
        <v>4120</v>
      </c>
      <c r="L1803" s="263" t="s">
        <v>4120</v>
      </c>
      <c r="M1803" s="263" t="s">
        <v>4120</v>
      </c>
      <c r="N1803" s="263" t="s">
        <v>4120</v>
      </c>
      <c r="O1803" s="263" t="s">
        <v>4120</v>
      </c>
      <c r="P1803" s="263" t="s">
        <v>4120</v>
      </c>
      <c r="Q1803" s="263" t="s">
        <v>4120</v>
      </c>
      <c r="R1803" s="263" t="s">
        <v>4120</v>
      </c>
      <c r="S1803" s="263" t="s">
        <v>4120</v>
      </c>
      <c r="T1803" s="263" t="s">
        <v>4120</v>
      </c>
      <c r="U1803" s="263" t="s">
        <v>4120</v>
      </c>
      <c r="V1803" s="263" t="s">
        <v>4120</v>
      </c>
      <c r="W1803" s="263" t="s">
        <v>4120</v>
      </c>
      <c r="X1803" s="263" t="s">
        <v>4120</v>
      </c>
      <c r="Y1803" s="263" t="s">
        <v>4120</v>
      </c>
      <c r="Z1803" s="263" t="s">
        <v>4120</v>
      </c>
      <c r="AA1803" s="263" t="s">
        <v>4120</v>
      </c>
    </row>
    <row r="1804" spans="1:27" x14ac:dyDescent="0.3">
      <c r="A1804" s="263">
        <v>522617</v>
      </c>
      <c r="B1804" s="268" t="s">
        <v>918</v>
      </c>
      <c r="C1804" s="263" t="s">
        <v>4120</v>
      </c>
      <c r="D1804" s="263" t="s">
        <v>4120</v>
      </c>
      <c r="E1804" s="263" t="s">
        <v>4120</v>
      </c>
      <c r="F1804" s="263" t="s">
        <v>4120</v>
      </c>
      <c r="G1804" s="263" t="s">
        <v>4120</v>
      </c>
      <c r="H1804" s="263" t="s">
        <v>4120</v>
      </c>
      <c r="I1804" s="263" t="s">
        <v>4120</v>
      </c>
      <c r="J1804" s="263" t="s">
        <v>4120</v>
      </c>
      <c r="K1804" s="263" t="s">
        <v>4120</v>
      </c>
      <c r="L1804" s="263" t="s">
        <v>4120</v>
      </c>
      <c r="M1804" s="263" t="s">
        <v>4120</v>
      </c>
      <c r="N1804" s="263" t="s">
        <v>4120</v>
      </c>
      <c r="O1804" s="263" t="s">
        <v>4120</v>
      </c>
      <c r="P1804" s="263" t="s">
        <v>4120</v>
      </c>
      <c r="Q1804" s="263" t="s">
        <v>4120</v>
      </c>
      <c r="R1804" s="263" t="s">
        <v>4120</v>
      </c>
      <c r="S1804" s="263" t="s">
        <v>4120</v>
      </c>
      <c r="T1804" s="263" t="s">
        <v>4120</v>
      </c>
      <c r="U1804" s="263" t="s">
        <v>4120</v>
      </c>
      <c r="V1804" s="263" t="s">
        <v>4120</v>
      </c>
      <c r="W1804" s="263" t="s">
        <v>4120</v>
      </c>
      <c r="X1804" s="263" t="s">
        <v>4120</v>
      </c>
      <c r="Y1804" s="263" t="s">
        <v>4120</v>
      </c>
      <c r="Z1804" s="263" t="s">
        <v>4120</v>
      </c>
      <c r="AA1804" s="263" t="s">
        <v>4120</v>
      </c>
    </row>
    <row r="1805" spans="1:27" x14ac:dyDescent="0.3">
      <c r="A1805" s="263">
        <v>522624</v>
      </c>
      <c r="B1805" s="268" t="s">
        <v>918</v>
      </c>
      <c r="C1805" s="263" t="s">
        <v>4120</v>
      </c>
      <c r="D1805" s="263" t="s">
        <v>4120</v>
      </c>
      <c r="E1805" s="263" t="s">
        <v>4120</v>
      </c>
      <c r="F1805" s="263" t="s">
        <v>4120</v>
      </c>
      <c r="G1805" s="263" t="s">
        <v>4120</v>
      </c>
      <c r="H1805" s="263" t="s">
        <v>4120</v>
      </c>
      <c r="I1805" s="263" t="s">
        <v>4120</v>
      </c>
      <c r="J1805" s="263" t="s">
        <v>4120</v>
      </c>
      <c r="K1805" s="263" t="s">
        <v>4120</v>
      </c>
      <c r="L1805" s="263" t="s">
        <v>4120</v>
      </c>
      <c r="M1805" s="263" t="s">
        <v>4120</v>
      </c>
      <c r="N1805" s="263" t="s">
        <v>4120</v>
      </c>
      <c r="O1805" s="263" t="s">
        <v>4120</v>
      </c>
      <c r="P1805" s="263" t="s">
        <v>4120</v>
      </c>
      <c r="Q1805" s="263" t="s">
        <v>4120</v>
      </c>
      <c r="R1805" s="263" t="s">
        <v>4120</v>
      </c>
      <c r="S1805" s="263" t="s">
        <v>4120</v>
      </c>
      <c r="T1805" s="263" t="s">
        <v>4120</v>
      </c>
      <c r="U1805" s="263" t="s">
        <v>4120</v>
      </c>
      <c r="V1805" s="263" t="s">
        <v>4120</v>
      </c>
      <c r="W1805" s="263" t="s">
        <v>4120</v>
      </c>
      <c r="X1805" s="263" t="s">
        <v>4120</v>
      </c>
      <c r="Y1805" s="263" t="s">
        <v>4120</v>
      </c>
      <c r="Z1805" s="263" t="s">
        <v>4120</v>
      </c>
      <c r="AA1805" s="263" t="s">
        <v>4120</v>
      </c>
    </row>
    <row r="1806" spans="1:27" x14ac:dyDescent="0.3">
      <c r="A1806" s="263">
        <v>522721</v>
      </c>
      <c r="B1806" s="268" t="s">
        <v>918</v>
      </c>
      <c r="C1806" s="263" t="s">
        <v>4120</v>
      </c>
      <c r="D1806" s="263" t="s">
        <v>4120</v>
      </c>
      <c r="E1806" s="263" t="s">
        <v>4120</v>
      </c>
      <c r="F1806" s="263" t="s">
        <v>4120</v>
      </c>
      <c r="G1806" s="263" t="s">
        <v>4120</v>
      </c>
      <c r="H1806" s="263" t="s">
        <v>4120</v>
      </c>
      <c r="I1806" s="263" t="s">
        <v>4120</v>
      </c>
      <c r="J1806" s="263" t="s">
        <v>4120</v>
      </c>
      <c r="K1806" s="263" t="s">
        <v>4120</v>
      </c>
      <c r="L1806" s="263" t="s">
        <v>4120</v>
      </c>
      <c r="M1806" s="263" t="s">
        <v>4120</v>
      </c>
      <c r="N1806" s="263" t="s">
        <v>4120</v>
      </c>
      <c r="O1806" s="263" t="s">
        <v>4120</v>
      </c>
      <c r="P1806" s="263" t="s">
        <v>4120</v>
      </c>
      <c r="Q1806" s="263" t="s">
        <v>4120</v>
      </c>
      <c r="R1806" s="263" t="s">
        <v>4120</v>
      </c>
      <c r="S1806" s="263" t="s">
        <v>4120</v>
      </c>
      <c r="T1806" s="263" t="s">
        <v>4120</v>
      </c>
      <c r="U1806" s="263" t="s">
        <v>4120</v>
      </c>
      <c r="V1806" s="263" t="s">
        <v>4120</v>
      </c>
      <c r="W1806" s="263" t="s">
        <v>4120</v>
      </c>
      <c r="X1806" s="263" t="s">
        <v>4120</v>
      </c>
      <c r="Y1806" s="263" t="s">
        <v>4120</v>
      </c>
      <c r="Z1806" s="263" t="s">
        <v>4120</v>
      </c>
      <c r="AA1806" s="263" t="s">
        <v>4120</v>
      </c>
    </row>
    <row r="1807" spans="1:27" x14ac:dyDescent="0.3">
      <c r="A1807" s="263">
        <v>522728</v>
      </c>
      <c r="B1807" s="268" t="s">
        <v>918</v>
      </c>
      <c r="C1807" s="263" t="s">
        <v>4120</v>
      </c>
      <c r="D1807" s="263" t="s">
        <v>4120</v>
      </c>
      <c r="E1807" s="263" t="s">
        <v>4120</v>
      </c>
      <c r="F1807" s="263" t="s">
        <v>4120</v>
      </c>
      <c r="G1807" s="263" t="s">
        <v>4120</v>
      </c>
      <c r="H1807" s="263" t="s">
        <v>4120</v>
      </c>
      <c r="I1807" s="263" t="s">
        <v>4120</v>
      </c>
      <c r="J1807" s="263" t="s">
        <v>4120</v>
      </c>
      <c r="K1807" s="263" t="s">
        <v>4120</v>
      </c>
      <c r="L1807" s="263" t="s">
        <v>4120</v>
      </c>
      <c r="M1807" s="263" t="s">
        <v>4120</v>
      </c>
      <c r="N1807" s="263" t="s">
        <v>4120</v>
      </c>
      <c r="O1807" s="263" t="s">
        <v>4120</v>
      </c>
      <c r="P1807" s="263" t="s">
        <v>4120</v>
      </c>
      <c r="Q1807" s="263" t="s">
        <v>4120</v>
      </c>
      <c r="R1807" s="263" t="s">
        <v>4120</v>
      </c>
      <c r="S1807" s="263" t="s">
        <v>4120</v>
      </c>
      <c r="T1807" s="263" t="s">
        <v>4120</v>
      </c>
      <c r="U1807" s="263" t="s">
        <v>4120</v>
      </c>
      <c r="V1807" s="263" t="s">
        <v>4120</v>
      </c>
      <c r="W1807" s="263" t="s">
        <v>4120</v>
      </c>
      <c r="X1807" s="263" t="s">
        <v>4120</v>
      </c>
      <c r="Y1807" s="263" t="s">
        <v>4120</v>
      </c>
      <c r="Z1807" s="263" t="s">
        <v>4120</v>
      </c>
      <c r="AA1807" s="263" t="s">
        <v>4120</v>
      </c>
    </row>
    <row r="1808" spans="1:27" x14ac:dyDescent="0.3">
      <c r="A1808" s="263">
        <v>522730</v>
      </c>
      <c r="B1808" s="268" t="s">
        <v>918</v>
      </c>
      <c r="C1808" s="263" t="s">
        <v>4120</v>
      </c>
      <c r="D1808" s="263" t="s">
        <v>4120</v>
      </c>
      <c r="E1808" s="263" t="s">
        <v>4120</v>
      </c>
      <c r="F1808" s="263" t="s">
        <v>4120</v>
      </c>
      <c r="G1808" s="263" t="s">
        <v>4120</v>
      </c>
      <c r="H1808" s="263" t="s">
        <v>4120</v>
      </c>
      <c r="I1808" s="263" t="s">
        <v>4120</v>
      </c>
      <c r="J1808" s="263" t="s">
        <v>4120</v>
      </c>
      <c r="K1808" s="263" t="s">
        <v>4120</v>
      </c>
      <c r="L1808" s="263" t="s">
        <v>4120</v>
      </c>
      <c r="M1808" s="263" t="s">
        <v>4120</v>
      </c>
      <c r="N1808" s="263" t="s">
        <v>4120</v>
      </c>
      <c r="O1808" s="263" t="s">
        <v>4120</v>
      </c>
      <c r="P1808" s="263" t="s">
        <v>4120</v>
      </c>
      <c r="Q1808" s="263" t="s">
        <v>4120</v>
      </c>
      <c r="R1808" s="263" t="s">
        <v>4120</v>
      </c>
      <c r="S1808" s="263" t="s">
        <v>4120</v>
      </c>
      <c r="T1808" s="263" t="s">
        <v>4120</v>
      </c>
      <c r="U1808" s="263" t="s">
        <v>4120</v>
      </c>
      <c r="V1808" s="263" t="s">
        <v>4120</v>
      </c>
      <c r="W1808" s="263" t="s">
        <v>4120</v>
      </c>
      <c r="X1808" s="263" t="s">
        <v>4120</v>
      </c>
      <c r="Y1808" s="263" t="s">
        <v>4120</v>
      </c>
      <c r="Z1808" s="263" t="s">
        <v>4120</v>
      </c>
      <c r="AA1808" s="263" t="s">
        <v>4120</v>
      </c>
    </row>
    <row r="1809" spans="1:27" x14ac:dyDescent="0.3">
      <c r="A1809" s="263">
        <v>522775</v>
      </c>
      <c r="B1809" s="268" t="s">
        <v>918</v>
      </c>
      <c r="C1809" s="263" t="s">
        <v>4120</v>
      </c>
      <c r="D1809" s="263" t="s">
        <v>4120</v>
      </c>
      <c r="E1809" s="263" t="s">
        <v>4120</v>
      </c>
      <c r="F1809" s="263" t="s">
        <v>4120</v>
      </c>
      <c r="G1809" s="263" t="s">
        <v>4120</v>
      </c>
      <c r="H1809" s="263" t="s">
        <v>4120</v>
      </c>
      <c r="I1809" s="263" t="s">
        <v>4120</v>
      </c>
      <c r="J1809" s="263" t="s">
        <v>4120</v>
      </c>
      <c r="K1809" s="263" t="s">
        <v>4120</v>
      </c>
      <c r="L1809" s="263" t="s">
        <v>4120</v>
      </c>
      <c r="M1809" s="263" t="s">
        <v>4120</v>
      </c>
      <c r="N1809" s="263" t="s">
        <v>4120</v>
      </c>
      <c r="O1809" s="263" t="s">
        <v>4120</v>
      </c>
      <c r="P1809" s="263" t="s">
        <v>4120</v>
      </c>
      <c r="Q1809" s="263" t="s">
        <v>4120</v>
      </c>
      <c r="R1809" s="263" t="s">
        <v>4120</v>
      </c>
      <c r="S1809" s="263" t="s">
        <v>4120</v>
      </c>
      <c r="T1809" s="263" t="s">
        <v>4120</v>
      </c>
      <c r="U1809" s="263" t="s">
        <v>4120</v>
      </c>
      <c r="V1809" s="263" t="s">
        <v>4120</v>
      </c>
      <c r="W1809" s="263" t="s">
        <v>4120</v>
      </c>
      <c r="X1809" s="263" t="s">
        <v>4120</v>
      </c>
      <c r="Y1809" s="263" t="s">
        <v>4120</v>
      </c>
      <c r="Z1809" s="263" t="s">
        <v>4120</v>
      </c>
      <c r="AA1809" s="263" t="s">
        <v>4120</v>
      </c>
    </row>
    <row r="1810" spans="1:27" x14ac:dyDescent="0.3">
      <c r="A1810" s="263">
        <v>522985</v>
      </c>
      <c r="B1810" s="268" t="s">
        <v>918</v>
      </c>
      <c r="C1810" s="263" t="s">
        <v>4120</v>
      </c>
      <c r="D1810" s="263" t="s">
        <v>4120</v>
      </c>
      <c r="E1810" s="263" t="s">
        <v>4120</v>
      </c>
      <c r="F1810" s="263" t="s">
        <v>4120</v>
      </c>
      <c r="G1810" s="263" t="s">
        <v>4120</v>
      </c>
      <c r="H1810" s="263" t="s">
        <v>4120</v>
      </c>
      <c r="I1810" s="263" t="s">
        <v>4120</v>
      </c>
      <c r="J1810" s="263" t="s">
        <v>4120</v>
      </c>
      <c r="K1810" s="263" t="s">
        <v>4120</v>
      </c>
      <c r="L1810" s="263" t="s">
        <v>4120</v>
      </c>
      <c r="M1810" s="263" t="s">
        <v>4120</v>
      </c>
      <c r="N1810" s="263" t="s">
        <v>4120</v>
      </c>
      <c r="O1810" s="263" t="s">
        <v>4120</v>
      </c>
      <c r="P1810" s="263" t="s">
        <v>4120</v>
      </c>
      <c r="Q1810" s="263" t="s">
        <v>4120</v>
      </c>
      <c r="R1810" s="263" t="s">
        <v>4120</v>
      </c>
      <c r="S1810" s="263" t="s">
        <v>4120</v>
      </c>
      <c r="T1810" s="263" t="s">
        <v>4120</v>
      </c>
      <c r="U1810" s="263" t="s">
        <v>4120</v>
      </c>
      <c r="V1810" s="263" t="s">
        <v>4120</v>
      </c>
      <c r="W1810" s="263" t="s">
        <v>4120</v>
      </c>
      <c r="X1810" s="263" t="s">
        <v>4120</v>
      </c>
      <c r="Y1810" s="263" t="s">
        <v>4120</v>
      </c>
      <c r="Z1810" s="263" t="s">
        <v>4120</v>
      </c>
      <c r="AA1810" s="263" t="s">
        <v>4120</v>
      </c>
    </row>
    <row r="1811" spans="1:27" x14ac:dyDescent="0.3">
      <c r="A1811" s="263">
        <v>523086</v>
      </c>
      <c r="B1811" s="268" t="s">
        <v>918</v>
      </c>
      <c r="C1811" s="263" t="s">
        <v>4120</v>
      </c>
      <c r="D1811" s="263" t="s">
        <v>4120</v>
      </c>
      <c r="E1811" s="263" t="s">
        <v>4120</v>
      </c>
      <c r="F1811" s="263" t="s">
        <v>4120</v>
      </c>
      <c r="G1811" s="263" t="s">
        <v>4120</v>
      </c>
      <c r="H1811" s="263" t="s">
        <v>4120</v>
      </c>
      <c r="I1811" s="263" t="s">
        <v>4120</v>
      </c>
      <c r="J1811" s="263" t="s">
        <v>4120</v>
      </c>
      <c r="K1811" s="263" t="s">
        <v>4120</v>
      </c>
      <c r="L1811" s="263" t="s">
        <v>4120</v>
      </c>
      <c r="M1811" s="263" t="s">
        <v>4120</v>
      </c>
      <c r="N1811" s="263" t="s">
        <v>4120</v>
      </c>
      <c r="O1811" s="263" t="s">
        <v>4120</v>
      </c>
      <c r="P1811" s="263" t="s">
        <v>4120</v>
      </c>
      <c r="Q1811" s="263" t="s">
        <v>4120</v>
      </c>
      <c r="R1811" s="263" t="s">
        <v>4120</v>
      </c>
      <c r="S1811" s="263" t="s">
        <v>4120</v>
      </c>
      <c r="T1811" s="263" t="s">
        <v>4120</v>
      </c>
      <c r="U1811" s="263" t="s">
        <v>4120</v>
      </c>
      <c r="V1811" s="263" t="s">
        <v>4120</v>
      </c>
      <c r="W1811" s="263" t="s">
        <v>4120</v>
      </c>
      <c r="X1811" s="263" t="s">
        <v>4120</v>
      </c>
      <c r="Y1811" s="263" t="s">
        <v>4120</v>
      </c>
      <c r="Z1811" s="263" t="s">
        <v>4120</v>
      </c>
      <c r="AA1811" s="263" t="s">
        <v>4120</v>
      </c>
    </row>
    <row r="1812" spans="1:27" x14ac:dyDescent="0.3">
      <c r="A1812" s="263">
        <v>523094</v>
      </c>
      <c r="B1812" s="268" t="s">
        <v>918</v>
      </c>
      <c r="C1812" s="263" t="s">
        <v>4120</v>
      </c>
      <c r="D1812" s="263" t="s">
        <v>4120</v>
      </c>
      <c r="E1812" s="263" t="s">
        <v>4120</v>
      </c>
      <c r="F1812" s="263" t="s">
        <v>4120</v>
      </c>
      <c r="G1812" s="263" t="s">
        <v>4120</v>
      </c>
      <c r="H1812" s="263" t="s">
        <v>4120</v>
      </c>
      <c r="I1812" s="263" t="s">
        <v>4120</v>
      </c>
      <c r="J1812" s="263" t="s">
        <v>4120</v>
      </c>
      <c r="K1812" s="263" t="s">
        <v>4120</v>
      </c>
      <c r="L1812" s="263" t="s">
        <v>4120</v>
      </c>
      <c r="M1812" s="263" t="s">
        <v>4120</v>
      </c>
      <c r="N1812" s="263" t="s">
        <v>4120</v>
      </c>
      <c r="O1812" s="263" t="s">
        <v>4120</v>
      </c>
      <c r="P1812" s="263" t="s">
        <v>4120</v>
      </c>
      <c r="Q1812" s="263" t="s">
        <v>4120</v>
      </c>
      <c r="R1812" s="263" t="s">
        <v>4120</v>
      </c>
      <c r="S1812" s="263" t="s">
        <v>4120</v>
      </c>
      <c r="T1812" s="263" t="s">
        <v>4120</v>
      </c>
      <c r="U1812" s="263" t="s">
        <v>4120</v>
      </c>
      <c r="V1812" s="263" t="s">
        <v>4120</v>
      </c>
      <c r="W1812" s="263" t="s">
        <v>4120</v>
      </c>
      <c r="X1812" s="263" t="s">
        <v>4120</v>
      </c>
      <c r="Y1812" s="263" t="s">
        <v>4120</v>
      </c>
      <c r="Z1812" s="263" t="s">
        <v>4120</v>
      </c>
      <c r="AA1812" s="263" t="s">
        <v>4120</v>
      </c>
    </row>
    <row r="1813" spans="1:27" x14ac:dyDescent="0.3">
      <c r="A1813" s="263">
        <v>523116</v>
      </c>
      <c r="B1813" s="268" t="s">
        <v>918</v>
      </c>
      <c r="C1813" s="263" t="s">
        <v>4120</v>
      </c>
      <c r="D1813" s="263" t="s">
        <v>4120</v>
      </c>
      <c r="E1813" s="263" t="s">
        <v>4120</v>
      </c>
      <c r="F1813" s="263" t="s">
        <v>4120</v>
      </c>
      <c r="G1813" s="263" t="s">
        <v>4120</v>
      </c>
      <c r="H1813" s="263" t="s">
        <v>4120</v>
      </c>
      <c r="I1813" s="263" t="s">
        <v>4120</v>
      </c>
      <c r="J1813" s="263" t="s">
        <v>4120</v>
      </c>
      <c r="K1813" s="263" t="s">
        <v>4120</v>
      </c>
      <c r="L1813" s="263" t="s">
        <v>4120</v>
      </c>
      <c r="M1813" s="263" t="s">
        <v>4120</v>
      </c>
      <c r="N1813" s="263" t="s">
        <v>4120</v>
      </c>
      <c r="O1813" s="263" t="s">
        <v>4120</v>
      </c>
      <c r="P1813" s="263" t="s">
        <v>4120</v>
      </c>
      <c r="Q1813" s="263" t="s">
        <v>4120</v>
      </c>
      <c r="R1813" s="263" t="s">
        <v>4120</v>
      </c>
      <c r="S1813" s="263" t="s">
        <v>4120</v>
      </c>
      <c r="T1813" s="263" t="s">
        <v>4120</v>
      </c>
      <c r="U1813" s="263" t="s">
        <v>4120</v>
      </c>
      <c r="V1813" s="263" t="s">
        <v>4120</v>
      </c>
      <c r="W1813" s="263" t="s">
        <v>4120</v>
      </c>
      <c r="X1813" s="263" t="s">
        <v>4120</v>
      </c>
      <c r="Y1813" s="263" t="s">
        <v>4120</v>
      </c>
      <c r="Z1813" s="263" t="s">
        <v>4120</v>
      </c>
      <c r="AA1813" s="263" t="s">
        <v>4120</v>
      </c>
    </row>
    <row r="1814" spans="1:27" x14ac:dyDescent="0.3">
      <c r="A1814" s="263">
        <v>523185</v>
      </c>
      <c r="B1814" s="268" t="s">
        <v>918</v>
      </c>
      <c r="C1814" s="263" t="s">
        <v>4120</v>
      </c>
      <c r="D1814" s="263" t="s">
        <v>4120</v>
      </c>
      <c r="E1814" s="263" t="s">
        <v>4120</v>
      </c>
      <c r="F1814" s="263" t="s">
        <v>4120</v>
      </c>
      <c r="G1814" s="263" t="s">
        <v>4120</v>
      </c>
      <c r="H1814" s="263" t="s">
        <v>4120</v>
      </c>
      <c r="I1814" s="263" t="s">
        <v>4120</v>
      </c>
      <c r="J1814" s="263" t="s">
        <v>4120</v>
      </c>
      <c r="K1814" s="263" t="s">
        <v>4120</v>
      </c>
      <c r="L1814" s="263" t="s">
        <v>4120</v>
      </c>
      <c r="M1814" s="263" t="s">
        <v>4120</v>
      </c>
      <c r="N1814" s="263" t="s">
        <v>4120</v>
      </c>
      <c r="O1814" s="263" t="s">
        <v>4120</v>
      </c>
      <c r="P1814" s="263" t="s">
        <v>4120</v>
      </c>
      <c r="Q1814" s="263" t="s">
        <v>4120</v>
      </c>
      <c r="R1814" s="263" t="s">
        <v>4120</v>
      </c>
      <c r="S1814" s="263" t="s">
        <v>4120</v>
      </c>
      <c r="T1814" s="263" t="s">
        <v>4120</v>
      </c>
      <c r="U1814" s="263" t="s">
        <v>4120</v>
      </c>
      <c r="V1814" s="263" t="s">
        <v>4120</v>
      </c>
      <c r="W1814" s="263" t="s">
        <v>4120</v>
      </c>
      <c r="X1814" s="263" t="s">
        <v>4120</v>
      </c>
      <c r="Y1814" s="263" t="s">
        <v>4120</v>
      </c>
      <c r="Z1814" s="263" t="s">
        <v>4120</v>
      </c>
      <c r="AA1814" s="263" t="s">
        <v>4120</v>
      </c>
    </row>
    <row r="1815" spans="1:27" x14ac:dyDescent="0.3">
      <c r="A1815" s="263">
        <v>523197</v>
      </c>
      <c r="B1815" s="268" t="s">
        <v>918</v>
      </c>
      <c r="C1815" s="263" t="s">
        <v>4120</v>
      </c>
      <c r="D1815" s="263" t="s">
        <v>4120</v>
      </c>
      <c r="E1815" s="263" t="s">
        <v>4120</v>
      </c>
      <c r="F1815" s="263" t="s">
        <v>4120</v>
      </c>
      <c r="G1815" s="263" t="s">
        <v>4120</v>
      </c>
      <c r="H1815" s="263" t="s">
        <v>4120</v>
      </c>
      <c r="I1815" s="263" t="s">
        <v>4120</v>
      </c>
      <c r="J1815" s="263" t="s">
        <v>4120</v>
      </c>
      <c r="K1815" s="263" t="s">
        <v>4120</v>
      </c>
      <c r="L1815" s="263" t="s">
        <v>4120</v>
      </c>
      <c r="M1815" s="263" t="s">
        <v>4120</v>
      </c>
      <c r="N1815" s="263" t="s">
        <v>4120</v>
      </c>
      <c r="O1815" s="263" t="s">
        <v>4120</v>
      </c>
      <c r="P1815" s="263" t="s">
        <v>4120</v>
      </c>
      <c r="Q1815" s="263" t="s">
        <v>4120</v>
      </c>
      <c r="R1815" s="263" t="s">
        <v>4120</v>
      </c>
      <c r="S1815" s="263" t="s">
        <v>4120</v>
      </c>
      <c r="T1815" s="263" t="s">
        <v>4120</v>
      </c>
      <c r="U1815" s="263" t="s">
        <v>4120</v>
      </c>
      <c r="V1815" s="263" t="s">
        <v>4120</v>
      </c>
      <c r="W1815" s="263" t="s">
        <v>4120</v>
      </c>
      <c r="X1815" s="263" t="s">
        <v>4120</v>
      </c>
      <c r="Y1815" s="263" t="s">
        <v>4120</v>
      </c>
      <c r="Z1815" s="263" t="s">
        <v>4120</v>
      </c>
      <c r="AA1815" s="263" t="s">
        <v>4120</v>
      </c>
    </row>
    <row r="1816" spans="1:27" x14ac:dyDescent="0.3">
      <c r="A1816" s="263">
        <v>523264</v>
      </c>
      <c r="B1816" s="268" t="s">
        <v>918</v>
      </c>
      <c r="C1816" s="263" t="s">
        <v>4120</v>
      </c>
      <c r="D1816" s="263" t="s">
        <v>4120</v>
      </c>
      <c r="E1816" s="263" t="s">
        <v>4120</v>
      </c>
      <c r="F1816" s="263" t="s">
        <v>4120</v>
      </c>
      <c r="G1816" s="263" t="s">
        <v>4120</v>
      </c>
      <c r="H1816" s="263" t="s">
        <v>4120</v>
      </c>
      <c r="I1816" s="263" t="s">
        <v>4120</v>
      </c>
      <c r="J1816" s="263" t="s">
        <v>4120</v>
      </c>
      <c r="K1816" s="263" t="s">
        <v>4120</v>
      </c>
      <c r="L1816" s="263" t="s">
        <v>4120</v>
      </c>
      <c r="M1816" s="263" t="s">
        <v>4120</v>
      </c>
      <c r="N1816" s="263" t="s">
        <v>4120</v>
      </c>
      <c r="O1816" s="263" t="s">
        <v>4120</v>
      </c>
      <c r="P1816" s="263" t="s">
        <v>4120</v>
      </c>
      <c r="Q1816" s="263" t="s">
        <v>4120</v>
      </c>
      <c r="R1816" s="263" t="s">
        <v>4120</v>
      </c>
      <c r="S1816" s="263" t="s">
        <v>4120</v>
      </c>
      <c r="T1816" s="263" t="s">
        <v>4120</v>
      </c>
      <c r="U1816" s="263" t="s">
        <v>4120</v>
      </c>
      <c r="V1816" s="263" t="s">
        <v>4120</v>
      </c>
      <c r="W1816" s="263" t="s">
        <v>4120</v>
      </c>
      <c r="X1816" s="263" t="s">
        <v>4120</v>
      </c>
      <c r="Y1816" s="263" t="s">
        <v>4120</v>
      </c>
      <c r="Z1816" s="263" t="s">
        <v>4120</v>
      </c>
      <c r="AA1816" s="263" t="s">
        <v>4120</v>
      </c>
    </row>
    <row r="1817" spans="1:27" x14ac:dyDescent="0.3">
      <c r="A1817" s="263">
        <v>523304</v>
      </c>
      <c r="B1817" s="268" t="s">
        <v>918</v>
      </c>
      <c r="C1817" s="263" t="s">
        <v>4120</v>
      </c>
      <c r="D1817" s="263" t="s">
        <v>4120</v>
      </c>
      <c r="E1817" s="263" t="s">
        <v>4120</v>
      </c>
      <c r="F1817" s="263" t="s">
        <v>4120</v>
      </c>
      <c r="G1817" s="263" t="s">
        <v>4120</v>
      </c>
      <c r="H1817" s="263" t="s">
        <v>4120</v>
      </c>
      <c r="I1817" s="263" t="s">
        <v>4120</v>
      </c>
      <c r="J1817" s="263" t="s">
        <v>4120</v>
      </c>
      <c r="K1817" s="263" t="s">
        <v>4120</v>
      </c>
      <c r="L1817" s="263" t="s">
        <v>4120</v>
      </c>
      <c r="M1817" s="263" t="s">
        <v>4120</v>
      </c>
      <c r="N1817" s="263" t="s">
        <v>4120</v>
      </c>
      <c r="O1817" s="263" t="s">
        <v>4120</v>
      </c>
      <c r="P1817" s="263" t="s">
        <v>4120</v>
      </c>
      <c r="Q1817" s="263" t="s">
        <v>4120</v>
      </c>
      <c r="R1817" s="263" t="s">
        <v>4120</v>
      </c>
      <c r="S1817" s="263" t="s">
        <v>4120</v>
      </c>
      <c r="T1817" s="263" t="s">
        <v>4120</v>
      </c>
      <c r="U1817" s="263" t="s">
        <v>4120</v>
      </c>
      <c r="V1817" s="263" t="s">
        <v>4120</v>
      </c>
      <c r="W1817" s="263" t="s">
        <v>4120</v>
      </c>
      <c r="X1817" s="263" t="s">
        <v>4120</v>
      </c>
      <c r="Y1817" s="263" t="s">
        <v>4120</v>
      </c>
      <c r="Z1817" s="263" t="s">
        <v>4120</v>
      </c>
      <c r="AA1817" s="263" t="s">
        <v>4120</v>
      </c>
    </row>
    <row r="1818" spans="1:27" x14ac:dyDescent="0.3">
      <c r="A1818" s="263">
        <v>523326</v>
      </c>
      <c r="B1818" s="268" t="s">
        <v>918</v>
      </c>
      <c r="C1818" s="263" t="s">
        <v>4120</v>
      </c>
      <c r="D1818" s="263" t="s">
        <v>4120</v>
      </c>
      <c r="E1818" s="263" t="s">
        <v>4120</v>
      </c>
      <c r="F1818" s="263" t="s">
        <v>4120</v>
      </c>
      <c r="G1818" s="263" t="s">
        <v>4120</v>
      </c>
      <c r="H1818" s="263" t="s">
        <v>4120</v>
      </c>
      <c r="I1818" s="263" t="s">
        <v>4120</v>
      </c>
      <c r="J1818" s="263" t="s">
        <v>4120</v>
      </c>
      <c r="K1818" s="263" t="s">
        <v>4120</v>
      </c>
      <c r="L1818" s="263" t="s">
        <v>4120</v>
      </c>
      <c r="M1818" s="263" t="s">
        <v>4120</v>
      </c>
      <c r="N1818" s="263" t="s">
        <v>4120</v>
      </c>
      <c r="O1818" s="263" t="s">
        <v>4120</v>
      </c>
      <c r="P1818" s="263" t="s">
        <v>4120</v>
      </c>
      <c r="Q1818" s="263" t="s">
        <v>4120</v>
      </c>
      <c r="R1818" s="263" t="s">
        <v>4120</v>
      </c>
      <c r="S1818" s="263" t="s">
        <v>4120</v>
      </c>
      <c r="T1818" s="263" t="s">
        <v>4120</v>
      </c>
      <c r="U1818" s="263" t="s">
        <v>4120</v>
      </c>
      <c r="V1818" s="263" t="s">
        <v>4120</v>
      </c>
      <c r="W1818" s="263" t="s">
        <v>4120</v>
      </c>
      <c r="X1818" s="263" t="s">
        <v>4120</v>
      </c>
      <c r="Y1818" s="263" t="s">
        <v>4120</v>
      </c>
      <c r="Z1818" s="263" t="s">
        <v>4120</v>
      </c>
      <c r="AA1818" s="263" t="s">
        <v>4120</v>
      </c>
    </row>
    <row r="1819" spans="1:27" x14ac:dyDescent="0.3">
      <c r="A1819" s="263">
        <v>523389</v>
      </c>
      <c r="B1819" s="268" t="s">
        <v>918</v>
      </c>
      <c r="C1819" s="263" t="s">
        <v>4120</v>
      </c>
      <c r="D1819" s="263" t="s">
        <v>4120</v>
      </c>
      <c r="E1819" s="263" t="s">
        <v>4120</v>
      </c>
      <c r="F1819" s="263" t="s">
        <v>4120</v>
      </c>
      <c r="G1819" s="263" t="s">
        <v>4120</v>
      </c>
      <c r="H1819" s="263" t="s">
        <v>4120</v>
      </c>
      <c r="I1819" s="263" t="s">
        <v>4120</v>
      </c>
      <c r="J1819" s="263" t="s">
        <v>4120</v>
      </c>
      <c r="K1819" s="263" t="s">
        <v>4120</v>
      </c>
      <c r="L1819" s="263" t="s">
        <v>4120</v>
      </c>
      <c r="M1819" s="263" t="s">
        <v>4120</v>
      </c>
      <c r="N1819" s="263" t="s">
        <v>4120</v>
      </c>
      <c r="O1819" s="263" t="s">
        <v>4120</v>
      </c>
      <c r="P1819" s="263" t="s">
        <v>4120</v>
      </c>
      <c r="Q1819" s="263" t="s">
        <v>4120</v>
      </c>
      <c r="R1819" s="263" t="s">
        <v>4120</v>
      </c>
      <c r="S1819" s="263" t="s">
        <v>4120</v>
      </c>
      <c r="T1819" s="263" t="s">
        <v>4120</v>
      </c>
      <c r="U1819" s="263" t="s">
        <v>4120</v>
      </c>
      <c r="V1819" s="263" t="s">
        <v>4120</v>
      </c>
      <c r="W1819" s="263" t="s">
        <v>4120</v>
      </c>
      <c r="X1819" s="263" t="s">
        <v>4120</v>
      </c>
      <c r="Y1819" s="263" t="s">
        <v>4120</v>
      </c>
      <c r="Z1819" s="263" t="s">
        <v>4120</v>
      </c>
      <c r="AA1819" s="263" t="s">
        <v>4120</v>
      </c>
    </row>
    <row r="1820" spans="1:27" x14ac:dyDescent="0.3">
      <c r="A1820" s="263">
        <v>523427</v>
      </c>
      <c r="B1820" s="268" t="s">
        <v>918</v>
      </c>
      <c r="C1820" s="263" t="s">
        <v>4120</v>
      </c>
      <c r="D1820" s="263" t="s">
        <v>4120</v>
      </c>
      <c r="E1820" s="263" t="s">
        <v>4120</v>
      </c>
      <c r="F1820" s="263" t="s">
        <v>4120</v>
      </c>
      <c r="G1820" s="263" t="s">
        <v>4120</v>
      </c>
      <c r="H1820" s="263" t="s">
        <v>4120</v>
      </c>
      <c r="I1820" s="263" t="s">
        <v>4120</v>
      </c>
      <c r="J1820" s="263" t="s">
        <v>4120</v>
      </c>
      <c r="K1820" s="263" t="s">
        <v>4120</v>
      </c>
      <c r="L1820" s="263" t="s">
        <v>4120</v>
      </c>
      <c r="M1820" s="263" t="s">
        <v>4120</v>
      </c>
      <c r="N1820" s="263" t="s">
        <v>4120</v>
      </c>
      <c r="O1820" s="263" t="s">
        <v>4120</v>
      </c>
      <c r="P1820" s="263" t="s">
        <v>4120</v>
      </c>
      <c r="Q1820" s="263" t="s">
        <v>4120</v>
      </c>
      <c r="R1820" s="263" t="s">
        <v>4120</v>
      </c>
      <c r="S1820" s="263" t="s">
        <v>4120</v>
      </c>
      <c r="T1820" s="263" t="s">
        <v>4120</v>
      </c>
      <c r="U1820" s="263" t="s">
        <v>4120</v>
      </c>
      <c r="V1820" s="263" t="s">
        <v>4120</v>
      </c>
      <c r="W1820" s="263" t="s">
        <v>4120</v>
      </c>
      <c r="X1820" s="263" t="s">
        <v>4120</v>
      </c>
      <c r="Y1820" s="263" t="s">
        <v>4120</v>
      </c>
      <c r="Z1820" s="263" t="s">
        <v>4120</v>
      </c>
      <c r="AA1820" s="263" t="s">
        <v>4120</v>
      </c>
    </row>
    <row r="1821" spans="1:27" x14ac:dyDescent="0.3">
      <c r="A1821" s="263">
        <v>523430</v>
      </c>
      <c r="B1821" s="268" t="s">
        <v>918</v>
      </c>
      <c r="C1821" s="263" t="s">
        <v>4120</v>
      </c>
      <c r="D1821" s="263" t="s">
        <v>4120</v>
      </c>
      <c r="E1821" s="263" t="s">
        <v>4120</v>
      </c>
      <c r="F1821" s="263" t="s">
        <v>4120</v>
      </c>
      <c r="G1821" s="263" t="s">
        <v>4120</v>
      </c>
      <c r="H1821" s="263" t="s">
        <v>4120</v>
      </c>
      <c r="I1821" s="263" t="s">
        <v>4120</v>
      </c>
      <c r="J1821" s="263" t="s">
        <v>4120</v>
      </c>
      <c r="K1821" s="263" t="s">
        <v>4120</v>
      </c>
      <c r="L1821" s="263" t="s">
        <v>4120</v>
      </c>
      <c r="M1821" s="263" t="s">
        <v>4120</v>
      </c>
      <c r="N1821" s="263" t="s">
        <v>4120</v>
      </c>
      <c r="O1821" s="263" t="s">
        <v>4120</v>
      </c>
      <c r="P1821" s="263" t="s">
        <v>4120</v>
      </c>
      <c r="Q1821" s="263" t="s">
        <v>4120</v>
      </c>
      <c r="R1821" s="263" t="s">
        <v>4120</v>
      </c>
      <c r="S1821" s="263" t="s">
        <v>4120</v>
      </c>
      <c r="T1821" s="263" t="s">
        <v>4120</v>
      </c>
      <c r="U1821" s="263" t="s">
        <v>4120</v>
      </c>
      <c r="V1821" s="263" t="s">
        <v>4120</v>
      </c>
      <c r="W1821" s="263" t="s">
        <v>4120</v>
      </c>
      <c r="X1821" s="263" t="s">
        <v>4120</v>
      </c>
      <c r="Y1821" s="263" t="s">
        <v>4120</v>
      </c>
      <c r="Z1821" s="263" t="s">
        <v>4120</v>
      </c>
      <c r="AA1821" s="263" t="s">
        <v>4120</v>
      </c>
    </row>
    <row r="1822" spans="1:27" x14ac:dyDescent="0.3">
      <c r="A1822" s="263">
        <v>523442</v>
      </c>
      <c r="B1822" s="268" t="s">
        <v>918</v>
      </c>
      <c r="C1822" s="263" t="s">
        <v>4120</v>
      </c>
      <c r="D1822" s="263" t="s">
        <v>4120</v>
      </c>
      <c r="E1822" s="263" t="s">
        <v>4120</v>
      </c>
      <c r="F1822" s="263" t="s">
        <v>4120</v>
      </c>
      <c r="G1822" s="263" t="s">
        <v>4120</v>
      </c>
      <c r="H1822" s="263" t="s">
        <v>4120</v>
      </c>
      <c r="I1822" s="263" t="s">
        <v>4120</v>
      </c>
      <c r="J1822" s="263" t="s">
        <v>4120</v>
      </c>
      <c r="K1822" s="263" t="s">
        <v>4120</v>
      </c>
      <c r="L1822" s="263" t="s">
        <v>4120</v>
      </c>
      <c r="M1822" s="263" t="s">
        <v>4120</v>
      </c>
      <c r="N1822" s="263" t="s">
        <v>4120</v>
      </c>
      <c r="O1822" s="263" t="s">
        <v>4120</v>
      </c>
      <c r="P1822" s="263" t="s">
        <v>4120</v>
      </c>
      <c r="Q1822" s="263" t="s">
        <v>4120</v>
      </c>
      <c r="R1822" s="263" t="s">
        <v>4120</v>
      </c>
      <c r="S1822" s="263" t="s">
        <v>4120</v>
      </c>
      <c r="T1822" s="263" t="s">
        <v>4120</v>
      </c>
      <c r="U1822" s="263" t="s">
        <v>4120</v>
      </c>
      <c r="V1822" s="263" t="s">
        <v>4120</v>
      </c>
      <c r="W1822" s="263" t="s">
        <v>4120</v>
      </c>
      <c r="X1822" s="263" t="s">
        <v>4120</v>
      </c>
      <c r="Y1822" s="263" t="s">
        <v>4120</v>
      </c>
      <c r="Z1822" s="263" t="s">
        <v>4120</v>
      </c>
      <c r="AA1822" s="263" t="s">
        <v>4120</v>
      </c>
    </row>
    <row r="1823" spans="1:27" x14ac:dyDescent="0.3">
      <c r="A1823" s="263">
        <v>523454</v>
      </c>
      <c r="B1823" s="268" t="s">
        <v>918</v>
      </c>
      <c r="C1823" s="263" t="s">
        <v>4120</v>
      </c>
      <c r="D1823" s="263" t="s">
        <v>4120</v>
      </c>
      <c r="E1823" s="263" t="s">
        <v>4120</v>
      </c>
      <c r="F1823" s="263" t="s">
        <v>4120</v>
      </c>
      <c r="G1823" s="263" t="s">
        <v>4120</v>
      </c>
      <c r="H1823" s="263" t="s">
        <v>4120</v>
      </c>
      <c r="I1823" s="263" t="s">
        <v>4120</v>
      </c>
      <c r="J1823" s="263" t="s">
        <v>4120</v>
      </c>
      <c r="K1823" s="263" t="s">
        <v>4120</v>
      </c>
      <c r="L1823" s="263" t="s">
        <v>4120</v>
      </c>
      <c r="M1823" s="263" t="s">
        <v>4120</v>
      </c>
      <c r="N1823" s="263" t="s">
        <v>4120</v>
      </c>
      <c r="O1823" s="263" t="s">
        <v>4120</v>
      </c>
      <c r="P1823" s="263" t="s">
        <v>4120</v>
      </c>
      <c r="Q1823" s="263" t="s">
        <v>4120</v>
      </c>
      <c r="R1823" s="263" t="s">
        <v>4120</v>
      </c>
      <c r="S1823" s="263" t="s">
        <v>4120</v>
      </c>
      <c r="T1823" s="263" t="s">
        <v>4120</v>
      </c>
      <c r="U1823" s="263" t="s">
        <v>4120</v>
      </c>
      <c r="V1823" s="263" t="s">
        <v>4120</v>
      </c>
      <c r="W1823" s="263" t="s">
        <v>4120</v>
      </c>
      <c r="X1823" s="263" t="s">
        <v>4120</v>
      </c>
      <c r="Y1823" s="263" t="s">
        <v>4120</v>
      </c>
      <c r="Z1823" s="263" t="s">
        <v>4120</v>
      </c>
      <c r="AA1823" s="263" t="s">
        <v>4120</v>
      </c>
    </row>
    <row r="1824" spans="1:27" x14ac:dyDescent="0.3">
      <c r="A1824" s="263">
        <v>523463</v>
      </c>
      <c r="B1824" s="268" t="s">
        <v>918</v>
      </c>
      <c r="C1824" s="263" t="s">
        <v>4120</v>
      </c>
      <c r="D1824" s="263" t="s">
        <v>4120</v>
      </c>
      <c r="E1824" s="263" t="s">
        <v>4120</v>
      </c>
      <c r="F1824" s="263" t="s">
        <v>4120</v>
      </c>
      <c r="G1824" s="263" t="s">
        <v>4120</v>
      </c>
      <c r="H1824" s="263" t="s">
        <v>4120</v>
      </c>
      <c r="I1824" s="263" t="s">
        <v>4120</v>
      </c>
      <c r="J1824" s="263" t="s">
        <v>4120</v>
      </c>
      <c r="K1824" s="263" t="s">
        <v>4120</v>
      </c>
      <c r="L1824" s="263" t="s">
        <v>4120</v>
      </c>
      <c r="M1824" s="263" t="s">
        <v>4120</v>
      </c>
      <c r="N1824" s="263" t="s">
        <v>4120</v>
      </c>
      <c r="O1824" s="263" t="s">
        <v>4120</v>
      </c>
      <c r="P1824" s="263" t="s">
        <v>4120</v>
      </c>
      <c r="Q1824" s="263" t="s">
        <v>4120</v>
      </c>
      <c r="R1824" s="263" t="s">
        <v>4120</v>
      </c>
      <c r="S1824" s="263" t="s">
        <v>4120</v>
      </c>
      <c r="T1824" s="263" t="s">
        <v>4120</v>
      </c>
      <c r="U1824" s="263" t="s">
        <v>4120</v>
      </c>
      <c r="V1824" s="263" t="s">
        <v>4120</v>
      </c>
      <c r="W1824" s="263" t="s">
        <v>4120</v>
      </c>
      <c r="X1824" s="263" t="s">
        <v>4120</v>
      </c>
      <c r="Y1824" s="263" t="s">
        <v>4120</v>
      </c>
      <c r="Z1824" s="263" t="s">
        <v>4120</v>
      </c>
      <c r="AA1824" s="263" t="s">
        <v>4120</v>
      </c>
    </row>
    <row r="1825" spans="1:27" x14ac:dyDescent="0.3">
      <c r="A1825" s="263">
        <v>523480</v>
      </c>
      <c r="B1825" s="268" t="s">
        <v>918</v>
      </c>
      <c r="C1825" s="263" t="s">
        <v>4120</v>
      </c>
      <c r="D1825" s="263" t="s">
        <v>4120</v>
      </c>
      <c r="E1825" s="263" t="s">
        <v>4120</v>
      </c>
      <c r="F1825" s="263" t="s">
        <v>4120</v>
      </c>
      <c r="G1825" s="263" t="s">
        <v>4120</v>
      </c>
      <c r="H1825" s="263" t="s">
        <v>4120</v>
      </c>
      <c r="I1825" s="263" t="s">
        <v>4120</v>
      </c>
      <c r="J1825" s="263" t="s">
        <v>4120</v>
      </c>
      <c r="K1825" s="263" t="s">
        <v>4120</v>
      </c>
      <c r="L1825" s="263" t="s">
        <v>4120</v>
      </c>
      <c r="M1825" s="263" t="s">
        <v>4120</v>
      </c>
      <c r="N1825" s="263" t="s">
        <v>4120</v>
      </c>
      <c r="O1825" s="263" t="s">
        <v>4120</v>
      </c>
      <c r="P1825" s="263" t="s">
        <v>4120</v>
      </c>
      <c r="Q1825" s="263" t="s">
        <v>4120</v>
      </c>
      <c r="R1825" s="263" t="s">
        <v>4120</v>
      </c>
      <c r="S1825" s="263" t="s">
        <v>4120</v>
      </c>
      <c r="T1825" s="263" t="s">
        <v>4120</v>
      </c>
      <c r="U1825" s="263" t="s">
        <v>4120</v>
      </c>
      <c r="V1825" s="263" t="s">
        <v>4120</v>
      </c>
      <c r="W1825" s="263" t="s">
        <v>4120</v>
      </c>
      <c r="X1825" s="263" t="s">
        <v>4120</v>
      </c>
      <c r="Y1825" s="263" t="s">
        <v>4120</v>
      </c>
      <c r="Z1825" s="263" t="s">
        <v>4120</v>
      </c>
      <c r="AA1825" s="263" t="s">
        <v>4120</v>
      </c>
    </row>
    <row r="1826" spans="1:27" x14ac:dyDescent="0.3">
      <c r="A1826" s="263">
        <v>523544</v>
      </c>
      <c r="B1826" s="268" t="s">
        <v>918</v>
      </c>
      <c r="C1826" s="263" t="s">
        <v>4120</v>
      </c>
      <c r="D1826" s="263" t="s">
        <v>4120</v>
      </c>
      <c r="E1826" s="263" t="s">
        <v>4120</v>
      </c>
      <c r="F1826" s="263" t="s">
        <v>4120</v>
      </c>
      <c r="G1826" s="263" t="s">
        <v>4120</v>
      </c>
      <c r="H1826" s="263" t="s">
        <v>4120</v>
      </c>
      <c r="I1826" s="263" t="s">
        <v>4120</v>
      </c>
      <c r="J1826" s="263" t="s">
        <v>4120</v>
      </c>
      <c r="K1826" s="263" t="s">
        <v>4120</v>
      </c>
      <c r="L1826" s="263" t="s">
        <v>4120</v>
      </c>
      <c r="M1826" s="263" t="s">
        <v>4120</v>
      </c>
      <c r="N1826" s="263" t="s">
        <v>4120</v>
      </c>
      <c r="O1826" s="263" t="s">
        <v>4120</v>
      </c>
      <c r="P1826" s="263" t="s">
        <v>4120</v>
      </c>
      <c r="Q1826" s="263" t="s">
        <v>4120</v>
      </c>
      <c r="R1826" s="263" t="s">
        <v>4120</v>
      </c>
      <c r="S1826" s="263" t="s">
        <v>4120</v>
      </c>
      <c r="T1826" s="263" t="s">
        <v>4120</v>
      </c>
      <c r="U1826" s="263" t="s">
        <v>4120</v>
      </c>
      <c r="V1826" s="263" t="s">
        <v>4120</v>
      </c>
      <c r="W1826" s="263" t="s">
        <v>4120</v>
      </c>
      <c r="X1826" s="263" t="s">
        <v>4120</v>
      </c>
      <c r="Y1826" s="263" t="s">
        <v>4120</v>
      </c>
      <c r="Z1826" s="263" t="s">
        <v>4120</v>
      </c>
      <c r="AA1826" s="263" t="s">
        <v>4120</v>
      </c>
    </row>
    <row r="1827" spans="1:27" x14ac:dyDescent="0.3">
      <c r="A1827" s="263">
        <v>523616</v>
      </c>
      <c r="B1827" s="268" t="s">
        <v>918</v>
      </c>
      <c r="C1827" s="263" t="s">
        <v>4120</v>
      </c>
      <c r="D1827" s="263" t="s">
        <v>4120</v>
      </c>
      <c r="E1827" s="263" t="s">
        <v>4120</v>
      </c>
      <c r="F1827" s="263" t="s">
        <v>4120</v>
      </c>
      <c r="G1827" s="263" t="s">
        <v>4120</v>
      </c>
      <c r="H1827" s="263" t="s">
        <v>4120</v>
      </c>
      <c r="I1827" s="263" t="s">
        <v>4120</v>
      </c>
      <c r="J1827" s="263" t="s">
        <v>4120</v>
      </c>
      <c r="K1827" s="263" t="s">
        <v>4120</v>
      </c>
      <c r="L1827" s="263" t="s">
        <v>4120</v>
      </c>
      <c r="M1827" s="263" t="s">
        <v>4120</v>
      </c>
      <c r="N1827" s="263" t="s">
        <v>4120</v>
      </c>
      <c r="O1827" s="263" t="s">
        <v>4120</v>
      </c>
      <c r="P1827" s="263" t="s">
        <v>4120</v>
      </c>
      <c r="Q1827" s="263" t="s">
        <v>4120</v>
      </c>
      <c r="R1827" s="263" t="s">
        <v>4120</v>
      </c>
      <c r="S1827" s="263" t="s">
        <v>4120</v>
      </c>
      <c r="T1827" s="263" t="s">
        <v>4120</v>
      </c>
      <c r="U1827" s="263" t="s">
        <v>4120</v>
      </c>
      <c r="V1827" s="263" t="s">
        <v>4120</v>
      </c>
      <c r="W1827" s="263" t="s">
        <v>4120</v>
      </c>
      <c r="X1827" s="263" t="s">
        <v>4120</v>
      </c>
      <c r="Y1827" s="263" t="s">
        <v>4120</v>
      </c>
      <c r="Z1827" s="263" t="s">
        <v>4120</v>
      </c>
      <c r="AA1827" s="263" t="s">
        <v>4120</v>
      </c>
    </row>
    <row r="1828" spans="1:27" x14ac:dyDescent="0.3">
      <c r="A1828" s="263">
        <v>523643</v>
      </c>
      <c r="B1828" s="268" t="s">
        <v>918</v>
      </c>
      <c r="C1828" s="263" t="s">
        <v>4120</v>
      </c>
      <c r="D1828" s="263" t="s">
        <v>4120</v>
      </c>
      <c r="E1828" s="263" t="s">
        <v>4120</v>
      </c>
      <c r="F1828" s="263" t="s">
        <v>4120</v>
      </c>
      <c r="G1828" s="263" t="s">
        <v>4120</v>
      </c>
      <c r="H1828" s="263" t="s">
        <v>4120</v>
      </c>
      <c r="I1828" s="263" t="s">
        <v>4120</v>
      </c>
      <c r="J1828" s="263" t="s">
        <v>4120</v>
      </c>
      <c r="K1828" s="263" t="s">
        <v>4120</v>
      </c>
      <c r="L1828" s="263" t="s">
        <v>4120</v>
      </c>
      <c r="M1828" s="263" t="s">
        <v>4120</v>
      </c>
      <c r="N1828" s="263" t="s">
        <v>4120</v>
      </c>
      <c r="O1828" s="263" t="s">
        <v>4120</v>
      </c>
      <c r="P1828" s="263" t="s">
        <v>4120</v>
      </c>
      <c r="Q1828" s="263" t="s">
        <v>4120</v>
      </c>
      <c r="R1828" s="263" t="s">
        <v>4120</v>
      </c>
      <c r="S1828" s="263" t="s">
        <v>4120</v>
      </c>
      <c r="T1828" s="263" t="s">
        <v>4120</v>
      </c>
      <c r="U1828" s="263" t="s">
        <v>4120</v>
      </c>
      <c r="V1828" s="263" t="s">
        <v>4120</v>
      </c>
      <c r="W1828" s="263" t="s">
        <v>4120</v>
      </c>
      <c r="X1828" s="263" t="s">
        <v>4120</v>
      </c>
      <c r="Y1828" s="263" t="s">
        <v>4120</v>
      </c>
      <c r="Z1828" s="263" t="s">
        <v>4120</v>
      </c>
      <c r="AA1828" s="263" t="s">
        <v>4120</v>
      </c>
    </row>
    <row r="1829" spans="1:27" x14ac:dyDescent="0.3">
      <c r="A1829" s="263">
        <v>523712</v>
      </c>
      <c r="B1829" s="268" t="s">
        <v>918</v>
      </c>
      <c r="C1829" s="263" t="s">
        <v>4120</v>
      </c>
      <c r="D1829" s="263" t="s">
        <v>4120</v>
      </c>
      <c r="E1829" s="263" t="s">
        <v>4120</v>
      </c>
      <c r="F1829" s="263" t="s">
        <v>4120</v>
      </c>
      <c r="G1829" s="263" t="s">
        <v>4120</v>
      </c>
      <c r="H1829" s="263" t="s">
        <v>4120</v>
      </c>
      <c r="I1829" s="263" t="s">
        <v>4120</v>
      </c>
      <c r="J1829" s="263" t="s">
        <v>4120</v>
      </c>
      <c r="K1829" s="263" t="s">
        <v>4120</v>
      </c>
      <c r="L1829" s="263" t="s">
        <v>4120</v>
      </c>
      <c r="M1829" s="263" t="s">
        <v>4120</v>
      </c>
      <c r="N1829" s="263" t="s">
        <v>4120</v>
      </c>
      <c r="O1829" s="263" t="s">
        <v>4120</v>
      </c>
      <c r="P1829" s="263" t="s">
        <v>4120</v>
      </c>
      <c r="Q1829" s="263" t="s">
        <v>4120</v>
      </c>
      <c r="R1829" s="263" t="s">
        <v>4120</v>
      </c>
      <c r="S1829" s="263" t="s">
        <v>4120</v>
      </c>
      <c r="T1829" s="263" t="s">
        <v>4120</v>
      </c>
      <c r="U1829" s="263" t="s">
        <v>4120</v>
      </c>
      <c r="V1829" s="263" t="s">
        <v>4120</v>
      </c>
      <c r="W1829" s="263" t="s">
        <v>4120</v>
      </c>
      <c r="X1829" s="263" t="s">
        <v>4120</v>
      </c>
      <c r="Y1829" s="263" t="s">
        <v>4120</v>
      </c>
      <c r="Z1829" s="263" t="s">
        <v>4120</v>
      </c>
      <c r="AA1829" s="263" t="s">
        <v>4120</v>
      </c>
    </row>
    <row r="1830" spans="1:27" x14ac:dyDescent="0.3">
      <c r="A1830" s="263">
        <v>523761</v>
      </c>
      <c r="B1830" s="268" t="s">
        <v>918</v>
      </c>
      <c r="C1830" s="263" t="s">
        <v>4120</v>
      </c>
      <c r="D1830" s="263" t="s">
        <v>4120</v>
      </c>
      <c r="E1830" s="263" t="s">
        <v>4120</v>
      </c>
      <c r="F1830" s="263" t="s">
        <v>4120</v>
      </c>
      <c r="G1830" s="263" t="s">
        <v>4120</v>
      </c>
      <c r="H1830" s="263" t="s">
        <v>4120</v>
      </c>
      <c r="I1830" s="263" t="s">
        <v>4120</v>
      </c>
      <c r="J1830" s="263" t="s">
        <v>4120</v>
      </c>
      <c r="K1830" s="263" t="s">
        <v>4120</v>
      </c>
      <c r="L1830" s="263" t="s">
        <v>4120</v>
      </c>
      <c r="M1830" s="263" t="s">
        <v>4120</v>
      </c>
      <c r="N1830" s="263" t="s">
        <v>4120</v>
      </c>
      <c r="O1830" s="263" t="s">
        <v>4120</v>
      </c>
      <c r="P1830" s="263" t="s">
        <v>4120</v>
      </c>
      <c r="Q1830" s="263" t="s">
        <v>4120</v>
      </c>
      <c r="R1830" s="263" t="s">
        <v>4120</v>
      </c>
      <c r="S1830" s="263" t="s">
        <v>4120</v>
      </c>
      <c r="T1830" s="263" t="s">
        <v>4120</v>
      </c>
      <c r="U1830" s="263" t="s">
        <v>4120</v>
      </c>
      <c r="V1830" s="263" t="s">
        <v>4120</v>
      </c>
      <c r="W1830" s="263" t="s">
        <v>4120</v>
      </c>
      <c r="X1830" s="263" t="s">
        <v>4120</v>
      </c>
      <c r="Y1830" s="263" t="s">
        <v>4120</v>
      </c>
      <c r="Z1830" s="263" t="s">
        <v>4120</v>
      </c>
      <c r="AA1830" s="263" t="s">
        <v>4120</v>
      </c>
    </row>
    <row r="1831" spans="1:27" x14ac:dyDescent="0.3">
      <c r="A1831" s="263">
        <v>523805</v>
      </c>
      <c r="B1831" s="268" t="s">
        <v>918</v>
      </c>
      <c r="C1831" s="263" t="s">
        <v>4120</v>
      </c>
      <c r="D1831" s="263" t="s">
        <v>4120</v>
      </c>
      <c r="E1831" s="263" t="s">
        <v>4120</v>
      </c>
      <c r="F1831" s="263" t="s">
        <v>4120</v>
      </c>
      <c r="G1831" s="263" t="s">
        <v>4120</v>
      </c>
      <c r="H1831" s="263" t="s">
        <v>4120</v>
      </c>
      <c r="I1831" s="263" t="s">
        <v>4120</v>
      </c>
      <c r="J1831" s="263" t="s">
        <v>4120</v>
      </c>
      <c r="K1831" s="263" t="s">
        <v>4120</v>
      </c>
      <c r="L1831" s="263" t="s">
        <v>4120</v>
      </c>
      <c r="M1831" s="263" t="s">
        <v>4120</v>
      </c>
      <c r="N1831" s="263" t="s">
        <v>4120</v>
      </c>
      <c r="O1831" s="263" t="s">
        <v>4120</v>
      </c>
      <c r="P1831" s="263" t="s">
        <v>4120</v>
      </c>
      <c r="Q1831" s="263" t="s">
        <v>4120</v>
      </c>
      <c r="R1831" s="263" t="s">
        <v>4120</v>
      </c>
      <c r="S1831" s="263" t="s">
        <v>4120</v>
      </c>
      <c r="T1831" s="263" t="s">
        <v>4120</v>
      </c>
      <c r="U1831" s="263" t="s">
        <v>4120</v>
      </c>
      <c r="V1831" s="263" t="s">
        <v>4120</v>
      </c>
      <c r="W1831" s="263" t="s">
        <v>4120</v>
      </c>
      <c r="X1831" s="263" t="s">
        <v>4120</v>
      </c>
      <c r="Y1831" s="263" t="s">
        <v>4120</v>
      </c>
      <c r="Z1831" s="263" t="s">
        <v>4120</v>
      </c>
      <c r="AA1831" s="263" t="s">
        <v>4120</v>
      </c>
    </row>
    <row r="1832" spans="1:27" x14ac:dyDescent="0.3">
      <c r="A1832" s="263">
        <v>523822</v>
      </c>
      <c r="B1832" s="268" t="s">
        <v>918</v>
      </c>
      <c r="C1832" s="263" t="s">
        <v>4120</v>
      </c>
      <c r="D1832" s="263" t="s">
        <v>4120</v>
      </c>
      <c r="E1832" s="263" t="s">
        <v>4120</v>
      </c>
      <c r="F1832" s="263" t="s">
        <v>4120</v>
      </c>
      <c r="G1832" s="263" t="s">
        <v>4120</v>
      </c>
      <c r="H1832" s="263" t="s">
        <v>4120</v>
      </c>
      <c r="I1832" s="263" t="s">
        <v>4120</v>
      </c>
      <c r="J1832" s="263" t="s">
        <v>4120</v>
      </c>
      <c r="K1832" s="263" t="s">
        <v>4120</v>
      </c>
      <c r="L1832" s="263" t="s">
        <v>4120</v>
      </c>
      <c r="M1832" s="263" t="s">
        <v>4120</v>
      </c>
      <c r="N1832" s="263" t="s">
        <v>4120</v>
      </c>
      <c r="O1832" s="263" t="s">
        <v>4120</v>
      </c>
      <c r="P1832" s="263" t="s">
        <v>4120</v>
      </c>
      <c r="Q1832" s="263" t="s">
        <v>4120</v>
      </c>
      <c r="R1832" s="263" t="s">
        <v>4120</v>
      </c>
      <c r="S1832" s="263" t="s">
        <v>4120</v>
      </c>
      <c r="T1832" s="263" t="s">
        <v>4120</v>
      </c>
      <c r="U1832" s="263" t="s">
        <v>4120</v>
      </c>
      <c r="V1832" s="263" t="s">
        <v>4120</v>
      </c>
      <c r="W1832" s="263" t="s">
        <v>4120</v>
      </c>
      <c r="X1832" s="263" t="s">
        <v>4120</v>
      </c>
      <c r="Y1832" s="263" t="s">
        <v>4120</v>
      </c>
      <c r="Z1832" s="263" t="s">
        <v>4120</v>
      </c>
      <c r="AA1832" s="263" t="s">
        <v>4120</v>
      </c>
    </row>
    <row r="1833" spans="1:27" x14ac:dyDescent="0.3">
      <c r="A1833" s="263">
        <v>523840</v>
      </c>
      <c r="B1833" s="268" t="s">
        <v>918</v>
      </c>
      <c r="C1833" s="263" t="s">
        <v>4120</v>
      </c>
      <c r="D1833" s="263" t="s">
        <v>4120</v>
      </c>
      <c r="E1833" s="263" t="s">
        <v>4120</v>
      </c>
      <c r="F1833" s="263" t="s">
        <v>4120</v>
      </c>
      <c r="G1833" s="263" t="s">
        <v>4120</v>
      </c>
      <c r="H1833" s="263" t="s">
        <v>4120</v>
      </c>
      <c r="I1833" s="263" t="s">
        <v>4120</v>
      </c>
      <c r="J1833" s="263" t="s">
        <v>4120</v>
      </c>
      <c r="K1833" s="263" t="s">
        <v>4120</v>
      </c>
      <c r="L1833" s="263" t="s">
        <v>4120</v>
      </c>
      <c r="M1833" s="263" t="s">
        <v>4120</v>
      </c>
      <c r="N1833" s="263" t="s">
        <v>4120</v>
      </c>
      <c r="O1833" s="263" t="s">
        <v>4120</v>
      </c>
      <c r="P1833" s="263" t="s">
        <v>4120</v>
      </c>
      <c r="Q1833" s="263" t="s">
        <v>4120</v>
      </c>
      <c r="R1833" s="263" t="s">
        <v>4120</v>
      </c>
      <c r="S1833" s="263" t="s">
        <v>4120</v>
      </c>
      <c r="T1833" s="263" t="s">
        <v>4120</v>
      </c>
      <c r="U1833" s="263" t="s">
        <v>4120</v>
      </c>
      <c r="V1833" s="263" t="s">
        <v>4120</v>
      </c>
      <c r="W1833" s="263" t="s">
        <v>4120</v>
      </c>
      <c r="X1833" s="263" t="s">
        <v>4120</v>
      </c>
      <c r="Y1833" s="263" t="s">
        <v>4120</v>
      </c>
      <c r="Z1833" s="263" t="s">
        <v>4120</v>
      </c>
      <c r="AA1833" s="263" t="s">
        <v>4120</v>
      </c>
    </row>
    <row r="1834" spans="1:27" x14ac:dyDescent="0.3">
      <c r="A1834" s="263">
        <v>523850</v>
      </c>
      <c r="B1834" s="268" t="s">
        <v>918</v>
      </c>
      <c r="C1834" s="263" t="s">
        <v>4120</v>
      </c>
      <c r="D1834" s="263" t="s">
        <v>4120</v>
      </c>
      <c r="E1834" s="263" t="s">
        <v>4120</v>
      </c>
      <c r="F1834" s="263" t="s">
        <v>4120</v>
      </c>
      <c r="G1834" s="263" t="s">
        <v>4120</v>
      </c>
      <c r="H1834" s="263" t="s">
        <v>4120</v>
      </c>
      <c r="I1834" s="263" t="s">
        <v>4120</v>
      </c>
      <c r="J1834" s="263" t="s">
        <v>4120</v>
      </c>
      <c r="K1834" s="263" t="s">
        <v>4120</v>
      </c>
      <c r="L1834" s="263" t="s">
        <v>4120</v>
      </c>
      <c r="M1834" s="263" t="s">
        <v>4120</v>
      </c>
      <c r="N1834" s="263" t="s">
        <v>4120</v>
      </c>
      <c r="O1834" s="263" t="s">
        <v>4120</v>
      </c>
      <c r="P1834" s="263" t="s">
        <v>4120</v>
      </c>
      <c r="Q1834" s="263" t="s">
        <v>4120</v>
      </c>
      <c r="R1834" s="263" t="s">
        <v>4120</v>
      </c>
      <c r="S1834" s="263" t="s">
        <v>4120</v>
      </c>
      <c r="T1834" s="263" t="s">
        <v>4120</v>
      </c>
      <c r="U1834" s="263" t="s">
        <v>4120</v>
      </c>
      <c r="V1834" s="263" t="s">
        <v>4120</v>
      </c>
      <c r="W1834" s="263" t="s">
        <v>4120</v>
      </c>
      <c r="X1834" s="263" t="s">
        <v>4120</v>
      </c>
      <c r="Y1834" s="263" t="s">
        <v>4120</v>
      </c>
      <c r="Z1834" s="263" t="s">
        <v>4120</v>
      </c>
      <c r="AA1834" s="263" t="s">
        <v>4120</v>
      </c>
    </row>
    <row r="1835" spans="1:27" x14ac:dyDescent="0.3">
      <c r="A1835" s="263">
        <v>523898</v>
      </c>
      <c r="B1835" s="268" t="s">
        <v>918</v>
      </c>
      <c r="C1835" s="263" t="s">
        <v>4120</v>
      </c>
      <c r="D1835" s="263" t="s">
        <v>4120</v>
      </c>
      <c r="E1835" s="263" t="s">
        <v>4120</v>
      </c>
      <c r="F1835" s="263" t="s">
        <v>4120</v>
      </c>
      <c r="G1835" s="263" t="s">
        <v>4120</v>
      </c>
      <c r="H1835" s="263" t="s">
        <v>4120</v>
      </c>
      <c r="I1835" s="263" t="s">
        <v>4120</v>
      </c>
      <c r="J1835" s="263" t="s">
        <v>4120</v>
      </c>
      <c r="K1835" s="263" t="s">
        <v>4120</v>
      </c>
      <c r="L1835" s="263" t="s">
        <v>4120</v>
      </c>
      <c r="M1835" s="263" t="s">
        <v>4120</v>
      </c>
      <c r="N1835" s="263" t="s">
        <v>4120</v>
      </c>
      <c r="O1835" s="263" t="s">
        <v>4120</v>
      </c>
      <c r="P1835" s="263" t="s">
        <v>4120</v>
      </c>
      <c r="Q1835" s="263" t="s">
        <v>4120</v>
      </c>
      <c r="R1835" s="263" t="s">
        <v>4120</v>
      </c>
      <c r="S1835" s="263" t="s">
        <v>4120</v>
      </c>
      <c r="T1835" s="263" t="s">
        <v>4120</v>
      </c>
      <c r="U1835" s="263" t="s">
        <v>4120</v>
      </c>
      <c r="V1835" s="263" t="s">
        <v>4120</v>
      </c>
      <c r="W1835" s="263" t="s">
        <v>4120</v>
      </c>
      <c r="X1835" s="263" t="s">
        <v>4120</v>
      </c>
      <c r="Y1835" s="263" t="s">
        <v>4120</v>
      </c>
      <c r="Z1835" s="263" t="s">
        <v>4120</v>
      </c>
      <c r="AA1835" s="263" t="s">
        <v>4120</v>
      </c>
    </row>
    <row r="1836" spans="1:27" x14ac:dyDescent="0.3">
      <c r="A1836" s="263">
        <v>523940</v>
      </c>
      <c r="B1836" s="268" t="s">
        <v>918</v>
      </c>
      <c r="C1836" s="263" t="s">
        <v>4120</v>
      </c>
      <c r="D1836" s="263" t="s">
        <v>4120</v>
      </c>
      <c r="E1836" s="263" t="s">
        <v>4120</v>
      </c>
      <c r="F1836" s="263" t="s">
        <v>4120</v>
      </c>
      <c r="G1836" s="263" t="s">
        <v>4120</v>
      </c>
      <c r="H1836" s="263" t="s">
        <v>4120</v>
      </c>
      <c r="I1836" s="263" t="s">
        <v>4120</v>
      </c>
      <c r="J1836" s="263" t="s">
        <v>4120</v>
      </c>
      <c r="K1836" s="263" t="s">
        <v>4120</v>
      </c>
      <c r="L1836" s="263" t="s">
        <v>4120</v>
      </c>
      <c r="M1836" s="263" t="s">
        <v>4120</v>
      </c>
      <c r="N1836" s="263" t="s">
        <v>4120</v>
      </c>
      <c r="O1836" s="263" t="s">
        <v>4120</v>
      </c>
      <c r="P1836" s="263" t="s">
        <v>4120</v>
      </c>
      <c r="Q1836" s="263" t="s">
        <v>4120</v>
      </c>
      <c r="R1836" s="263" t="s">
        <v>4120</v>
      </c>
      <c r="S1836" s="263" t="s">
        <v>4120</v>
      </c>
      <c r="T1836" s="263" t="s">
        <v>4120</v>
      </c>
      <c r="U1836" s="263" t="s">
        <v>4120</v>
      </c>
      <c r="V1836" s="263" t="s">
        <v>4120</v>
      </c>
      <c r="W1836" s="263" t="s">
        <v>4120</v>
      </c>
      <c r="X1836" s="263" t="s">
        <v>4120</v>
      </c>
      <c r="Y1836" s="263" t="s">
        <v>4120</v>
      </c>
      <c r="Z1836" s="263" t="s">
        <v>4120</v>
      </c>
      <c r="AA1836" s="263" t="s">
        <v>4120</v>
      </c>
    </row>
    <row r="1837" spans="1:27" x14ac:dyDescent="0.3">
      <c r="A1837" s="263">
        <v>523978</v>
      </c>
      <c r="B1837" s="268" t="s">
        <v>918</v>
      </c>
      <c r="C1837" s="263" t="s">
        <v>4120</v>
      </c>
      <c r="D1837" s="263" t="s">
        <v>4120</v>
      </c>
      <c r="E1837" s="263" t="s">
        <v>4120</v>
      </c>
      <c r="F1837" s="263" t="s">
        <v>4120</v>
      </c>
      <c r="G1837" s="263" t="s">
        <v>4120</v>
      </c>
      <c r="H1837" s="263" t="s">
        <v>4120</v>
      </c>
      <c r="I1837" s="263" t="s">
        <v>4120</v>
      </c>
      <c r="J1837" s="263" t="s">
        <v>4120</v>
      </c>
      <c r="K1837" s="263" t="s">
        <v>4120</v>
      </c>
      <c r="L1837" s="263" t="s">
        <v>4120</v>
      </c>
      <c r="M1837" s="263" t="s">
        <v>4120</v>
      </c>
      <c r="N1837" s="263" t="s">
        <v>4120</v>
      </c>
      <c r="O1837" s="263" t="s">
        <v>4120</v>
      </c>
      <c r="P1837" s="263" t="s">
        <v>4120</v>
      </c>
      <c r="Q1837" s="263" t="s">
        <v>4120</v>
      </c>
      <c r="R1837" s="263" t="s">
        <v>4120</v>
      </c>
      <c r="S1837" s="263" t="s">
        <v>4120</v>
      </c>
      <c r="T1837" s="263" t="s">
        <v>4120</v>
      </c>
      <c r="U1837" s="263" t="s">
        <v>4120</v>
      </c>
      <c r="V1837" s="263" t="s">
        <v>4120</v>
      </c>
      <c r="W1837" s="263" t="s">
        <v>4120</v>
      </c>
      <c r="X1837" s="263" t="s">
        <v>4120</v>
      </c>
      <c r="Y1837" s="263" t="s">
        <v>4120</v>
      </c>
      <c r="Z1837" s="263" t="s">
        <v>4120</v>
      </c>
      <c r="AA1837" s="263" t="s">
        <v>4120</v>
      </c>
    </row>
    <row r="1838" spans="1:27" x14ac:dyDescent="0.3">
      <c r="A1838" s="263">
        <v>523982</v>
      </c>
      <c r="B1838" s="268" t="s">
        <v>918</v>
      </c>
      <c r="C1838" s="263" t="s">
        <v>4120</v>
      </c>
      <c r="D1838" s="263" t="s">
        <v>4120</v>
      </c>
      <c r="E1838" s="263" t="s">
        <v>4120</v>
      </c>
      <c r="F1838" s="263" t="s">
        <v>4120</v>
      </c>
      <c r="G1838" s="263" t="s">
        <v>4120</v>
      </c>
      <c r="H1838" s="263" t="s">
        <v>4120</v>
      </c>
      <c r="I1838" s="263" t="s">
        <v>4120</v>
      </c>
      <c r="J1838" s="263" t="s">
        <v>4120</v>
      </c>
      <c r="K1838" s="263" t="s">
        <v>4120</v>
      </c>
      <c r="L1838" s="263" t="s">
        <v>4120</v>
      </c>
      <c r="M1838" s="263" t="s">
        <v>4120</v>
      </c>
      <c r="N1838" s="263" t="s">
        <v>4120</v>
      </c>
      <c r="O1838" s="263" t="s">
        <v>4120</v>
      </c>
      <c r="P1838" s="263" t="s">
        <v>4120</v>
      </c>
      <c r="Q1838" s="263" t="s">
        <v>4120</v>
      </c>
      <c r="R1838" s="263" t="s">
        <v>4120</v>
      </c>
      <c r="S1838" s="263" t="s">
        <v>4120</v>
      </c>
      <c r="T1838" s="263" t="s">
        <v>4120</v>
      </c>
      <c r="U1838" s="263" t="s">
        <v>4120</v>
      </c>
      <c r="V1838" s="263" t="s">
        <v>4120</v>
      </c>
      <c r="W1838" s="263" t="s">
        <v>4120</v>
      </c>
      <c r="X1838" s="263" t="s">
        <v>4120</v>
      </c>
      <c r="Y1838" s="263" t="s">
        <v>4120</v>
      </c>
      <c r="Z1838" s="263" t="s">
        <v>4120</v>
      </c>
      <c r="AA1838" s="263" t="s">
        <v>4120</v>
      </c>
    </row>
    <row r="1839" spans="1:27" x14ac:dyDescent="0.3">
      <c r="A1839" s="263">
        <v>524023</v>
      </c>
      <c r="B1839" s="268" t="s">
        <v>918</v>
      </c>
      <c r="C1839" s="263" t="s">
        <v>4120</v>
      </c>
      <c r="D1839" s="263" t="s">
        <v>4120</v>
      </c>
      <c r="E1839" s="263" t="s">
        <v>4120</v>
      </c>
      <c r="F1839" s="263" t="s">
        <v>4120</v>
      </c>
      <c r="G1839" s="263" t="s">
        <v>4120</v>
      </c>
      <c r="H1839" s="263" t="s">
        <v>4120</v>
      </c>
      <c r="I1839" s="263" t="s">
        <v>4120</v>
      </c>
      <c r="J1839" s="263" t="s">
        <v>4120</v>
      </c>
      <c r="K1839" s="263" t="s">
        <v>4120</v>
      </c>
      <c r="L1839" s="263" t="s">
        <v>4120</v>
      </c>
      <c r="M1839" s="263" t="s">
        <v>4120</v>
      </c>
      <c r="N1839" s="263" t="s">
        <v>4120</v>
      </c>
      <c r="O1839" s="263" t="s">
        <v>4120</v>
      </c>
      <c r="P1839" s="263" t="s">
        <v>4120</v>
      </c>
      <c r="Q1839" s="263" t="s">
        <v>4120</v>
      </c>
      <c r="R1839" s="263" t="s">
        <v>4120</v>
      </c>
      <c r="S1839" s="263" t="s">
        <v>4120</v>
      </c>
      <c r="T1839" s="263" t="s">
        <v>4120</v>
      </c>
      <c r="U1839" s="263" t="s">
        <v>4120</v>
      </c>
      <c r="V1839" s="263" t="s">
        <v>4120</v>
      </c>
      <c r="W1839" s="263" t="s">
        <v>4120</v>
      </c>
      <c r="X1839" s="263" t="s">
        <v>4120</v>
      </c>
      <c r="Y1839" s="263" t="s">
        <v>4120</v>
      </c>
      <c r="Z1839" s="263" t="s">
        <v>4120</v>
      </c>
      <c r="AA1839" s="263" t="s">
        <v>4120</v>
      </c>
    </row>
    <row r="1840" spans="1:27" x14ac:dyDescent="0.3">
      <c r="A1840" s="263">
        <v>524055</v>
      </c>
      <c r="B1840" s="268" t="s">
        <v>918</v>
      </c>
      <c r="C1840" s="263" t="s">
        <v>4120</v>
      </c>
      <c r="D1840" s="263" t="s">
        <v>4120</v>
      </c>
      <c r="E1840" s="263" t="s">
        <v>4120</v>
      </c>
      <c r="F1840" s="263" t="s">
        <v>4120</v>
      </c>
      <c r="G1840" s="263" t="s">
        <v>4120</v>
      </c>
      <c r="H1840" s="263" t="s">
        <v>4120</v>
      </c>
      <c r="I1840" s="263" t="s">
        <v>4120</v>
      </c>
      <c r="J1840" s="263" t="s">
        <v>4120</v>
      </c>
      <c r="K1840" s="263" t="s">
        <v>4120</v>
      </c>
      <c r="L1840" s="263" t="s">
        <v>4120</v>
      </c>
      <c r="M1840" s="263" t="s">
        <v>4120</v>
      </c>
      <c r="N1840" s="263" t="s">
        <v>4120</v>
      </c>
      <c r="O1840" s="263" t="s">
        <v>4120</v>
      </c>
      <c r="P1840" s="263" t="s">
        <v>4120</v>
      </c>
      <c r="Q1840" s="263" t="s">
        <v>4120</v>
      </c>
      <c r="R1840" s="263" t="s">
        <v>4120</v>
      </c>
      <c r="S1840" s="263" t="s">
        <v>4120</v>
      </c>
      <c r="T1840" s="263" t="s">
        <v>4120</v>
      </c>
      <c r="U1840" s="263" t="s">
        <v>4120</v>
      </c>
      <c r="V1840" s="263" t="s">
        <v>4120</v>
      </c>
      <c r="W1840" s="263" t="s">
        <v>4120</v>
      </c>
      <c r="X1840" s="263" t="s">
        <v>4120</v>
      </c>
      <c r="Y1840" s="263" t="s">
        <v>4120</v>
      </c>
      <c r="Z1840" s="263" t="s">
        <v>4120</v>
      </c>
      <c r="AA1840" s="263" t="s">
        <v>4120</v>
      </c>
    </row>
    <row r="1841" spans="1:27" x14ac:dyDescent="0.3">
      <c r="A1841" s="263">
        <v>524139</v>
      </c>
      <c r="B1841" s="268" t="s">
        <v>918</v>
      </c>
      <c r="C1841" s="263" t="s">
        <v>4120</v>
      </c>
      <c r="D1841" s="263" t="s">
        <v>4120</v>
      </c>
      <c r="E1841" s="263" t="s">
        <v>4120</v>
      </c>
      <c r="F1841" s="263" t="s">
        <v>4120</v>
      </c>
      <c r="G1841" s="263" t="s">
        <v>4120</v>
      </c>
      <c r="H1841" s="263" t="s">
        <v>4120</v>
      </c>
      <c r="I1841" s="263" t="s">
        <v>4120</v>
      </c>
      <c r="J1841" s="263" t="s">
        <v>4120</v>
      </c>
      <c r="K1841" s="263" t="s">
        <v>4120</v>
      </c>
      <c r="L1841" s="263" t="s">
        <v>4120</v>
      </c>
      <c r="M1841" s="263" t="s">
        <v>4120</v>
      </c>
      <c r="N1841" s="263" t="s">
        <v>4120</v>
      </c>
      <c r="O1841" s="263" t="s">
        <v>4120</v>
      </c>
      <c r="P1841" s="263" t="s">
        <v>4120</v>
      </c>
      <c r="Q1841" s="263" t="s">
        <v>4120</v>
      </c>
      <c r="R1841" s="263" t="s">
        <v>4120</v>
      </c>
      <c r="S1841" s="263" t="s">
        <v>4120</v>
      </c>
      <c r="T1841" s="263" t="s">
        <v>4120</v>
      </c>
      <c r="U1841" s="263" t="s">
        <v>4120</v>
      </c>
      <c r="V1841" s="263" t="s">
        <v>4120</v>
      </c>
      <c r="W1841" s="263" t="s">
        <v>4120</v>
      </c>
      <c r="X1841" s="263" t="s">
        <v>4120</v>
      </c>
      <c r="Y1841" s="263" t="s">
        <v>4120</v>
      </c>
      <c r="Z1841" s="263" t="s">
        <v>4120</v>
      </c>
      <c r="AA1841" s="263" t="s">
        <v>4120</v>
      </c>
    </row>
    <row r="1842" spans="1:27" x14ac:dyDescent="0.3">
      <c r="A1842" s="263">
        <v>524148</v>
      </c>
      <c r="B1842" s="268" t="s">
        <v>918</v>
      </c>
      <c r="C1842" s="263" t="s">
        <v>4120</v>
      </c>
      <c r="D1842" s="263" t="s">
        <v>4120</v>
      </c>
      <c r="E1842" s="263" t="s">
        <v>4120</v>
      </c>
      <c r="F1842" s="263" t="s">
        <v>4120</v>
      </c>
      <c r="G1842" s="263" t="s">
        <v>4120</v>
      </c>
      <c r="H1842" s="263" t="s">
        <v>4120</v>
      </c>
      <c r="I1842" s="263" t="s">
        <v>4120</v>
      </c>
      <c r="J1842" s="263" t="s">
        <v>4120</v>
      </c>
      <c r="K1842" s="263" t="s">
        <v>4120</v>
      </c>
      <c r="L1842" s="263" t="s">
        <v>4120</v>
      </c>
      <c r="M1842" s="263" t="s">
        <v>4120</v>
      </c>
      <c r="N1842" s="263" t="s">
        <v>4120</v>
      </c>
      <c r="O1842" s="263" t="s">
        <v>4120</v>
      </c>
      <c r="P1842" s="263" t="s">
        <v>4120</v>
      </c>
      <c r="Q1842" s="263" t="s">
        <v>4120</v>
      </c>
      <c r="R1842" s="263" t="s">
        <v>4120</v>
      </c>
      <c r="S1842" s="263" t="s">
        <v>4120</v>
      </c>
      <c r="T1842" s="263" t="s">
        <v>4120</v>
      </c>
      <c r="U1842" s="263" t="s">
        <v>4120</v>
      </c>
      <c r="V1842" s="263" t="s">
        <v>4120</v>
      </c>
      <c r="W1842" s="263" t="s">
        <v>4120</v>
      </c>
      <c r="X1842" s="263" t="s">
        <v>4120</v>
      </c>
      <c r="Y1842" s="263" t="s">
        <v>4120</v>
      </c>
      <c r="Z1842" s="263" t="s">
        <v>4120</v>
      </c>
      <c r="AA1842" s="263" t="s">
        <v>4120</v>
      </c>
    </row>
    <row r="1843" spans="1:27" x14ac:dyDescent="0.3">
      <c r="A1843" s="263">
        <v>524198</v>
      </c>
      <c r="B1843" s="268" t="s">
        <v>918</v>
      </c>
      <c r="C1843" s="263" t="s">
        <v>4120</v>
      </c>
      <c r="D1843" s="263" t="s">
        <v>4120</v>
      </c>
      <c r="E1843" s="263" t="s">
        <v>4120</v>
      </c>
      <c r="F1843" s="263" t="s">
        <v>4120</v>
      </c>
      <c r="G1843" s="263" t="s">
        <v>4120</v>
      </c>
      <c r="H1843" s="263" t="s">
        <v>4120</v>
      </c>
      <c r="I1843" s="263" t="s">
        <v>4120</v>
      </c>
      <c r="J1843" s="263" t="s">
        <v>4120</v>
      </c>
      <c r="K1843" s="263" t="s">
        <v>4120</v>
      </c>
      <c r="L1843" s="263" t="s">
        <v>4120</v>
      </c>
      <c r="M1843" s="263" t="s">
        <v>4120</v>
      </c>
      <c r="N1843" s="263" t="s">
        <v>4120</v>
      </c>
      <c r="O1843" s="263" t="s">
        <v>4120</v>
      </c>
      <c r="P1843" s="263" t="s">
        <v>4120</v>
      </c>
      <c r="Q1843" s="263" t="s">
        <v>4120</v>
      </c>
      <c r="R1843" s="263" t="s">
        <v>4120</v>
      </c>
      <c r="S1843" s="263" t="s">
        <v>4120</v>
      </c>
      <c r="T1843" s="263" t="s">
        <v>4120</v>
      </c>
      <c r="U1843" s="263" t="s">
        <v>4120</v>
      </c>
      <c r="V1843" s="263" t="s">
        <v>4120</v>
      </c>
      <c r="W1843" s="263" t="s">
        <v>4120</v>
      </c>
      <c r="X1843" s="263" t="s">
        <v>4120</v>
      </c>
      <c r="Y1843" s="263" t="s">
        <v>4120</v>
      </c>
      <c r="Z1843" s="263" t="s">
        <v>4120</v>
      </c>
      <c r="AA1843" s="263" t="s">
        <v>4120</v>
      </c>
    </row>
    <row r="1844" spans="1:27" x14ac:dyDescent="0.3">
      <c r="A1844" s="263">
        <v>524199</v>
      </c>
      <c r="B1844" s="268" t="s">
        <v>918</v>
      </c>
      <c r="C1844" s="263" t="s">
        <v>4120</v>
      </c>
      <c r="D1844" s="263" t="s">
        <v>4120</v>
      </c>
      <c r="E1844" s="263" t="s">
        <v>4120</v>
      </c>
      <c r="F1844" s="263" t="s">
        <v>4120</v>
      </c>
      <c r="G1844" s="263" t="s">
        <v>4120</v>
      </c>
      <c r="H1844" s="263" t="s">
        <v>4120</v>
      </c>
      <c r="I1844" s="263" t="s">
        <v>4120</v>
      </c>
      <c r="J1844" s="263" t="s">
        <v>4120</v>
      </c>
      <c r="K1844" s="263" t="s">
        <v>4120</v>
      </c>
      <c r="L1844" s="263" t="s">
        <v>4120</v>
      </c>
      <c r="M1844" s="263" t="s">
        <v>4120</v>
      </c>
      <c r="N1844" s="263" t="s">
        <v>4120</v>
      </c>
      <c r="O1844" s="263" t="s">
        <v>4120</v>
      </c>
      <c r="P1844" s="263" t="s">
        <v>4120</v>
      </c>
      <c r="Q1844" s="263" t="s">
        <v>4120</v>
      </c>
      <c r="R1844" s="263" t="s">
        <v>4120</v>
      </c>
      <c r="S1844" s="263" t="s">
        <v>4120</v>
      </c>
      <c r="T1844" s="263" t="s">
        <v>4120</v>
      </c>
      <c r="U1844" s="263" t="s">
        <v>4120</v>
      </c>
      <c r="V1844" s="263" t="s">
        <v>4120</v>
      </c>
      <c r="W1844" s="263" t="s">
        <v>4120</v>
      </c>
      <c r="X1844" s="263" t="s">
        <v>4120</v>
      </c>
      <c r="Y1844" s="263" t="s">
        <v>4120</v>
      </c>
      <c r="Z1844" s="263" t="s">
        <v>4120</v>
      </c>
      <c r="AA1844" s="263" t="s">
        <v>4120</v>
      </c>
    </row>
    <row r="1845" spans="1:27" x14ac:dyDescent="0.3">
      <c r="A1845" s="263">
        <v>524225</v>
      </c>
      <c r="B1845" s="268" t="s">
        <v>918</v>
      </c>
      <c r="C1845" s="263" t="s">
        <v>4120</v>
      </c>
      <c r="D1845" s="263" t="s">
        <v>4120</v>
      </c>
      <c r="E1845" s="263" t="s">
        <v>4120</v>
      </c>
      <c r="F1845" s="263" t="s">
        <v>4120</v>
      </c>
      <c r="G1845" s="263" t="s">
        <v>4120</v>
      </c>
      <c r="H1845" s="263" t="s">
        <v>4120</v>
      </c>
      <c r="I1845" s="263" t="s">
        <v>4120</v>
      </c>
      <c r="J1845" s="263" t="s">
        <v>4120</v>
      </c>
      <c r="K1845" s="263" t="s">
        <v>4120</v>
      </c>
      <c r="L1845" s="263" t="s">
        <v>4120</v>
      </c>
      <c r="M1845" s="263" t="s">
        <v>4120</v>
      </c>
      <c r="N1845" s="263" t="s">
        <v>4120</v>
      </c>
      <c r="O1845" s="263" t="s">
        <v>4120</v>
      </c>
      <c r="P1845" s="263" t="s">
        <v>4120</v>
      </c>
      <c r="Q1845" s="263" t="s">
        <v>4120</v>
      </c>
      <c r="R1845" s="263" t="s">
        <v>4120</v>
      </c>
      <c r="S1845" s="263" t="s">
        <v>4120</v>
      </c>
      <c r="T1845" s="263" t="s">
        <v>4120</v>
      </c>
      <c r="U1845" s="263" t="s">
        <v>4120</v>
      </c>
      <c r="V1845" s="263" t="s">
        <v>4120</v>
      </c>
      <c r="W1845" s="263" t="s">
        <v>4120</v>
      </c>
      <c r="X1845" s="263" t="s">
        <v>4120</v>
      </c>
      <c r="Y1845" s="263" t="s">
        <v>4120</v>
      </c>
      <c r="Z1845" s="263" t="s">
        <v>4120</v>
      </c>
      <c r="AA1845" s="263" t="s">
        <v>4120</v>
      </c>
    </row>
    <row r="1846" spans="1:27" x14ac:dyDescent="0.3">
      <c r="A1846" s="263">
        <v>524254</v>
      </c>
      <c r="B1846" s="268" t="s">
        <v>918</v>
      </c>
      <c r="C1846" s="263" t="s">
        <v>4120</v>
      </c>
      <c r="D1846" s="263" t="s">
        <v>4120</v>
      </c>
      <c r="E1846" s="263" t="s">
        <v>4120</v>
      </c>
      <c r="F1846" s="263" t="s">
        <v>4120</v>
      </c>
      <c r="G1846" s="263" t="s">
        <v>4120</v>
      </c>
      <c r="H1846" s="263" t="s">
        <v>4120</v>
      </c>
      <c r="I1846" s="263" t="s">
        <v>4120</v>
      </c>
      <c r="J1846" s="263" t="s">
        <v>4120</v>
      </c>
      <c r="K1846" s="263" t="s">
        <v>4120</v>
      </c>
      <c r="L1846" s="263" t="s">
        <v>4120</v>
      </c>
      <c r="M1846" s="263" t="s">
        <v>4120</v>
      </c>
      <c r="N1846" s="263" t="s">
        <v>4120</v>
      </c>
      <c r="O1846" s="263" t="s">
        <v>4120</v>
      </c>
      <c r="P1846" s="263" t="s">
        <v>4120</v>
      </c>
      <c r="Q1846" s="263" t="s">
        <v>4120</v>
      </c>
      <c r="R1846" s="263" t="s">
        <v>4120</v>
      </c>
      <c r="S1846" s="263" t="s">
        <v>4120</v>
      </c>
      <c r="T1846" s="263" t="s">
        <v>4120</v>
      </c>
      <c r="U1846" s="263" t="s">
        <v>4120</v>
      </c>
      <c r="V1846" s="263" t="s">
        <v>4120</v>
      </c>
      <c r="W1846" s="263" t="s">
        <v>4120</v>
      </c>
      <c r="X1846" s="263" t="s">
        <v>4120</v>
      </c>
      <c r="Y1846" s="263" t="s">
        <v>4120</v>
      </c>
      <c r="Z1846" s="263" t="s">
        <v>4120</v>
      </c>
      <c r="AA1846" s="263" t="s">
        <v>4120</v>
      </c>
    </row>
    <row r="1847" spans="1:27" x14ac:dyDescent="0.3">
      <c r="A1847" s="263">
        <v>524290</v>
      </c>
      <c r="B1847" s="268" t="s">
        <v>918</v>
      </c>
      <c r="C1847" s="263" t="s">
        <v>4120</v>
      </c>
      <c r="D1847" s="263" t="s">
        <v>4120</v>
      </c>
      <c r="E1847" s="263" t="s">
        <v>4120</v>
      </c>
      <c r="F1847" s="263" t="s">
        <v>4120</v>
      </c>
      <c r="G1847" s="263" t="s">
        <v>4120</v>
      </c>
      <c r="H1847" s="263" t="s">
        <v>4120</v>
      </c>
      <c r="I1847" s="263" t="s">
        <v>4120</v>
      </c>
      <c r="J1847" s="263" t="s">
        <v>4120</v>
      </c>
      <c r="K1847" s="263" t="s">
        <v>4120</v>
      </c>
      <c r="L1847" s="263" t="s">
        <v>4120</v>
      </c>
      <c r="M1847" s="263" t="s">
        <v>4120</v>
      </c>
      <c r="N1847" s="263" t="s">
        <v>4120</v>
      </c>
      <c r="O1847" s="263" t="s">
        <v>4120</v>
      </c>
      <c r="P1847" s="263" t="s">
        <v>4120</v>
      </c>
      <c r="Q1847" s="263" t="s">
        <v>4120</v>
      </c>
      <c r="R1847" s="263" t="s">
        <v>4120</v>
      </c>
      <c r="S1847" s="263" t="s">
        <v>4120</v>
      </c>
      <c r="T1847" s="263" t="s">
        <v>4120</v>
      </c>
      <c r="U1847" s="263" t="s">
        <v>4120</v>
      </c>
      <c r="V1847" s="263" t="s">
        <v>4120</v>
      </c>
      <c r="W1847" s="263" t="s">
        <v>4120</v>
      </c>
      <c r="X1847" s="263" t="s">
        <v>4120</v>
      </c>
      <c r="Y1847" s="263" t="s">
        <v>4120</v>
      </c>
      <c r="Z1847" s="263" t="s">
        <v>4120</v>
      </c>
      <c r="AA1847" s="263" t="s">
        <v>4120</v>
      </c>
    </row>
    <row r="1848" spans="1:27" x14ac:dyDescent="0.3">
      <c r="A1848" s="263">
        <v>524295</v>
      </c>
      <c r="B1848" s="268" t="s">
        <v>918</v>
      </c>
      <c r="C1848" s="263" t="s">
        <v>4120</v>
      </c>
      <c r="D1848" s="263" t="s">
        <v>4120</v>
      </c>
      <c r="E1848" s="263" t="s">
        <v>4120</v>
      </c>
      <c r="F1848" s="263" t="s">
        <v>4120</v>
      </c>
      <c r="G1848" s="263" t="s">
        <v>4120</v>
      </c>
      <c r="H1848" s="263" t="s">
        <v>4120</v>
      </c>
      <c r="I1848" s="263" t="s">
        <v>4120</v>
      </c>
      <c r="J1848" s="263" t="s">
        <v>4120</v>
      </c>
      <c r="K1848" s="263" t="s">
        <v>4120</v>
      </c>
      <c r="L1848" s="263" t="s">
        <v>4120</v>
      </c>
      <c r="M1848" s="263" t="s">
        <v>4120</v>
      </c>
      <c r="N1848" s="263" t="s">
        <v>4120</v>
      </c>
      <c r="O1848" s="263" t="s">
        <v>4120</v>
      </c>
      <c r="P1848" s="263" t="s">
        <v>4120</v>
      </c>
      <c r="Q1848" s="263" t="s">
        <v>4120</v>
      </c>
      <c r="R1848" s="263" t="s">
        <v>4120</v>
      </c>
      <c r="S1848" s="263" t="s">
        <v>4120</v>
      </c>
      <c r="T1848" s="263" t="s">
        <v>4120</v>
      </c>
      <c r="U1848" s="263" t="s">
        <v>4120</v>
      </c>
      <c r="V1848" s="263" t="s">
        <v>4120</v>
      </c>
      <c r="W1848" s="263" t="s">
        <v>4120</v>
      </c>
      <c r="X1848" s="263" t="s">
        <v>4120</v>
      </c>
      <c r="Y1848" s="263" t="s">
        <v>4120</v>
      </c>
      <c r="Z1848" s="263" t="s">
        <v>4120</v>
      </c>
      <c r="AA1848" s="263" t="s">
        <v>4120</v>
      </c>
    </row>
    <row r="1849" spans="1:27" x14ac:dyDescent="0.3">
      <c r="A1849" s="263">
        <v>524336</v>
      </c>
      <c r="B1849" s="268" t="s">
        <v>918</v>
      </c>
      <c r="C1849" s="263" t="s">
        <v>4120</v>
      </c>
      <c r="D1849" s="263" t="s">
        <v>4120</v>
      </c>
      <c r="E1849" s="263" t="s">
        <v>4120</v>
      </c>
      <c r="F1849" s="263" t="s">
        <v>4120</v>
      </c>
      <c r="G1849" s="263" t="s">
        <v>4120</v>
      </c>
      <c r="H1849" s="263" t="s">
        <v>4120</v>
      </c>
      <c r="I1849" s="263" t="s">
        <v>4120</v>
      </c>
      <c r="J1849" s="263" t="s">
        <v>4120</v>
      </c>
      <c r="K1849" s="263" t="s">
        <v>4120</v>
      </c>
      <c r="L1849" s="263" t="s">
        <v>4120</v>
      </c>
      <c r="M1849" s="263" t="s">
        <v>4120</v>
      </c>
      <c r="N1849" s="263" t="s">
        <v>4120</v>
      </c>
      <c r="O1849" s="263" t="s">
        <v>4120</v>
      </c>
      <c r="P1849" s="263" t="s">
        <v>4120</v>
      </c>
      <c r="Q1849" s="263" t="s">
        <v>4120</v>
      </c>
      <c r="R1849" s="263" t="s">
        <v>4120</v>
      </c>
      <c r="S1849" s="263" t="s">
        <v>4120</v>
      </c>
      <c r="T1849" s="263" t="s">
        <v>4120</v>
      </c>
      <c r="U1849" s="263" t="s">
        <v>4120</v>
      </c>
      <c r="V1849" s="263" t="s">
        <v>4120</v>
      </c>
      <c r="W1849" s="263" t="s">
        <v>4120</v>
      </c>
      <c r="X1849" s="263" t="s">
        <v>4120</v>
      </c>
      <c r="Y1849" s="263" t="s">
        <v>4120</v>
      </c>
      <c r="Z1849" s="263" t="s">
        <v>4120</v>
      </c>
      <c r="AA1849" s="263" t="s">
        <v>4120</v>
      </c>
    </row>
    <row r="1850" spans="1:27" x14ac:dyDescent="0.3">
      <c r="A1850" s="263">
        <v>524376</v>
      </c>
      <c r="B1850" s="268" t="s">
        <v>918</v>
      </c>
      <c r="C1850" s="263" t="s">
        <v>4120</v>
      </c>
      <c r="D1850" s="263" t="s">
        <v>4120</v>
      </c>
      <c r="E1850" s="263" t="s">
        <v>4120</v>
      </c>
      <c r="F1850" s="263" t="s">
        <v>4120</v>
      </c>
      <c r="G1850" s="263" t="s">
        <v>4120</v>
      </c>
      <c r="H1850" s="263" t="s">
        <v>4120</v>
      </c>
      <c r="I1850" s="263" t="s">
        <v>4120</v>
      </c>
      <c r="J1850" s="263" t="s">
        <v>4120</v>
      </c>
      <c r="K1850" s="263" t="s">
        <v>4120</v>
      </c>
      <c r="L1850" s="263" t="s">
        <v>4120</v>
      </c>
      <c r="M1850" s="263" t="s">
        <v>4120</v>
      </c>
      <c r="N1850" s="263" t="s">
        <v>4120</v>
      </c>
      <c r="O1850" s="263" t="s">
        <v>4120</v>
      </c>
      <c r="P1850" s="263" t="s">
        <v>4120</v>
      </c>
      <c r="Q1850" s="263" t="s">
        <v>4120</v>
      </c>
      <c r="R1850" s="263" t="s">
        <v>4120</v>
      </c>
      <c r="S1850" s="263" t="s">
        <v>4120</v>
      </c>
      <c r="T1850" s="263" t="s">
        <v>4120</v>
      </c>
      <c r="U1850" s="263" t="s">
        <v>4120</v>
      </c>
      <c r="V1850" s="263" t="s">
        <v>4120</v>
      </c>
      <c r="W1850" s="263" t="s">
        <v>4120</v>
      </c>
      <c r="X1850" s="263" t="s">
        <v>4120</v>
      </c>
      <c r="Y1850" s="263" t="s">
        <v>4120</v>
      </c>
      <c r="Z1850" s="263" t="s">
        <v>4120</v>
      </c>
      <c r="AA1850" s="263" t="s">
        <v>4120</v>
      </c>
    </row>
    <row r="1851" spans="1:27" x14ac:dyDescent="0.3">
      <c r="A1851" s="263">
        <v>524461</v>
      </c>
      <c r="B1851" s="268" t="s">
        <v>918</v>
      </c>
      <c r="C1851" s="263" t="s">
        <v>4120</v>
      </c>
      <c r="D1851" s="263" t="s">
        <v>4120</v>
      </c>
      <c r="E1851" s="263" t="s">
        <v>4120</v>
      </c>
      <c r="F1851" s="263" t="s">
        <v>4120</v>
      </c>
      <c r="G1851" s="263" t="s">
        <v>4120</v>
      </c>
      <c r="H1851" s="263" t="s">
        <v>4120</v>
      </c>
      <c r="I1851" s="263" t="s">
        <v>4120</v>
      </c>
      <c r="J1851" s="263" t="s">
        <v>4120</v>
      </c>
      <c r="K1851" s="263" t="s">
        <v>4120</v>
      </c>
      <c r="L1851" s="263" t="s">
        <v>4120</v>
      </c>
      <c r="M1851" s="263" t="s">
        <v>4120</v>
      </c>
      <c r="N1851" s="263" t="s">
        <v>4120</v>
      </c>
      <c r="O1851" s="263" t="s">
        <v>4120</v>
      </c>
      <c r="P1851" s="263" t="s">
        <v>4120</v>
      </c>
      <c r="Q1851" s="263" t="s">
        <v>4120</v>
      </c>
      <c r="R1851" s="263" t="s">
        <v>4120</v>
      </c>
      <c r="S1851" s="263" t="s">
        <v>4120</v>
      </c>
      <c r="T1851" s="263" t="s">
        <v>4120</v>
      </c>
      <c r="U1851" s="263" t="s">
        <v>4120</v>
      </c>
      <c r="V1851" s="263" t="s">
        <v>4120</v>
      </c>
      <c r="W1851" s="263" t="s">
        <v>4120</v>
      </c>
      <c r="X1851" s="263" t="s">
        <v>4120</v>
      </c>
      <c r="Y1851" s="263" t="s">
        <v>4120</v>
      </c>
      <c r="Z1851" s="263" t="s">
        <v>4120</v>
      </c>
      <c r="AA1851" s="263" t="s">
        <v>4120</v>
      </c>
    </row>
    <row r="1852" spans="1:27" x14ac:dyDescent="0.3">
      <c r="A1852" s="263">
        <v>524463</v>
      </c>
      <c r="B1852" s="268" t="s">
        <v>918</v>
      </c>
      <c r="C1852" s="263" t="s">
        <v>4120</v>
      </c>
      <c r="D1852" s="263" t="s">
        <v>4120</v>
      </c>
      <c r="E1852" s="263" t="s">
        <v>4120</v>
      </c>
      <c r="F1852" s="263" t="s">
        <v>4120</v>
      </c>
      <c r="G1852" s="263" t="s">
        <v>4120</v>
      </c>
      <c r="H1852" s="263" t="s">
        <v>4120</v>
      </c>
      <c r="I1852" s="263" t="s">
        <v>4120</v>
      </c>
      <c r="J1852" s="263" t="s">
        <v>4120</v>
      </c>
      <c r="K1852" s="263" t="s">
        <v>4120</v>
      </c>
      <c r="L1852" s="263" t="s">
        <v>4120</v>
      </c>
      <c r="M1852" s="263" t="s">
        <v>4120</v>
      </c>
      <c r="N1852" s="263" t="s">
        <v>4120</v>
      </c>
      <c r="O1852" s="263" t="s">
        <v>4120</v>
      </c>
      <c r="P1852" s="263" t="s">
        <v>4120</v>
      </c>
      <c r="Q1852" s="263" t="s">
        <v>4120</v>
      </c>
      <c r="R1852" s="263" t="s">
        <v>4120</v>
      </c>
      <c r="S1852" s="263" t="s">
        <v>4120</v>
      </c>
      <c r="T1852" s="263" t="s">
        <v>4120</v>
      </c>
      <c r="U1852" s="263" t="s">
        <v>4120</v>
      </c>
      <c r="V1852" s="263" t="s">
        <v>4120</v>
      </c>
      <c r="W1852" s="263" t="s">
        <v>4120</v>
      </c>
      <c r="X1852" s="263" t="s">
        <v>4120</v>
      </c>
      <c r="Y1852" s="263" t="s">
        <v>4120</v>
      </c>
      <c r="Z1852" s="263" t="s">
        <v>4120</v>
      </c>
      <c r="AA1852" s="263" t="s">
        <v>4120</v>
      </c>
    </row>
    <row r="1853" spans="1:27" x14ac:dyDescent="0.3">
      <c r="A1853" s="263">
        <v>524470</v>
      </c>
      <c r="B1853" s="268" t="s">
        <v>918</v>
      </c>
      <c r="C1853" s="263" t="s">
        <v>4120</v>
      </c>
      <c r="D1853" s="263" t="s">
        <v>4120</v>
      </c>
      <c r="E1853" s="263" t="s">
        <v>4120</v>
      </c>
      <c r="F1853" s="263" t="s">
        <v>4120</v>
      </c>
      <c r="G1853" s="263" t="s">
        <v>4120</v>
      </c>
      <c r="H1853" s="263" t="s">
        <v>4120</v>
      </c>
      <c r="I1853" s="263" t="s">
        <v>4120</v>
      </c>
      <c r="J1853" s="263" t="s">
        <v>4120</v>
      </c>
      <c r="K1853" s="263" t="s">
        <v>4120</v>
      </c>
      <c r="L1853" s="263" t="s">
        <v>4120</v>
      </c>
      <c r="M1853" s="263" t="s">
        <v>4120</v>
      </c>
      <c r="N1853" s="263" t="s">
        <v>4120</v>
      </c>
      <c r="O1853" s="263" t="s">
        <v>4120</v>
      </c>
      <c r="P1853" s="263" t="s">
        <v>4120</v>
      </c>
      <c r="Q1853" s="263" t="s">
        <v>4120</v>
      </c>
      <c r="R1853" s="263" t="s">
        <v>4120</v>
      </c>
      <c r="S1853" s="263" t="s">
        <v>4120</v>
      </c>
      <c r="T1853" s="263" t="s">
        <v>4120</v>
      </c>
      <c r="U1853" s="263" t="s">
        <v>4120</v>
      </c>
      <c r="V1853" s="263" t="s">
        <v>4120</v>
      </c>
      <c r="W1853" s="263" t="s">
        <v>4120</v>
      </c>
      <c r="X1853" s="263" t="s">
        <v>4120</v>
      </c>
      <c r="Y1853" s="263" t="s">
        <v>4120</v>
      </c>
      <c r="Z1853" s="263" t="s">
        <v>4120</v>
      </c>
      <c r="AA1853" s="263" t="s">
        <v>4120</v>
      </c>
    </row>
    <row r="1854" spans="1:27" x14ac:dyDescent="0.3">
      <c r="A1854" s="263">
        <v>524533</v>
      </c>
      <c r="B1854" s="268" t="s">
        <v>918</v>
      </c>
      <c r="C1854" s="263" t="s">
        <v>4120</v>
      </c>
      <c r="D1854" s="263" t="s">
        <v>4120</v>
      </c>
      <c r="E1854" s="263" t="s">
        <v>4120</v>
      </c>
      <c r="F1854" s="263" t="s">
        <v>4120</v>
      </c>
      <c r="G1854" s="263" t="s">
        <v>4120</v>
      </c>
      <c r="H1854" s="263" t="s">
        <v>4120</v>
      </c>
      <c r="I1854" s="263" t="s">
        <v>4120</v>
      </c>
      <c r="J1854" s="263" t="s">
        <v>4120</v>
      </c>
      <c r="K1854" s="263" t="s">
        <v>4120</v>
      </c>
      <c r="L1854" s="263" t="s">
        <v>4120</v>
      </c>
      <c r="M1854" s="263" t="s">
        <v>4120</v>
      </c>
      <c r="N1854" s="263" t="s">
        <v>4120</v>
      </c>
      <c r="O1854" s="263" t="s">
        <v>4120</v>
      </c>
      <c r="P1854" s="263" t="s">
        <v>4120</v>
      </c>
      <c r="Q1854" s="263" t="s">
        <v>4120</v>
      </c>
      <c r="R1854" s="263" t="s">
        <v>4120</v>
      </c>
      <c r="S1854" s="263" t="s">
        <v>4120</v>
      </c>
      <c r="T1854" s="263" t="s">
        <v>4120</v>
      </c>
      <c r="U1854" s="263" t="s">
        <v>4120</v>
      </c>
      <c r="V1854" s="263" t="s">
        <v>4120</v>
      </c>
      <c r="W1854" s="263" t="s">
        <v>4120</v>
      </c>
      <c r="X1854" s="263" t="s">
        <v>4120</v>
      </c>
      <c r="Y1854" s="263" t="s">
        <v>4120</v>
      </c>
      <c r="Z1854" s="263" t="s">
        <v>4120</v>
      </c>
      <c r="AA1854" s="263" t="s">
        <v>4120</v>
      </c>
    </row>
    <row r="1855" spans="1:27" x14ac:dyDescent="0.3">
      <c r="A1855" s="263">
        <v>524617</v>
      </c>
      <c r="B1855" s="268" t="s">
        <v>918</v>
      </c>
      <c r="C1855" s="263" t="s">
        <v>4120</v>
      </c>
      <c r="D1855" s="263" t="s">
        <v>4120</v>
      </c>
      <c r="E1855" s="263" t="s">
        <v>4120</v>
      </c>
      <c r="F1855" s="263" t="s">
        <v>4120</v>
      </c>
      <c r="G1855" s="263" t="s">
        <v>4120</v>
      </c>
      <c r="H1855" s="263" t="s">
        <v>4120</v>
      </c>
      <c r="I1855" s="263" t="s">
        <v>4120</v>
      </c>
      <c r="J1855" s="263" t="s">
        <v>4120</v>
      </c>
      <c r="K1855" s="263" t="s">
        <v>4120</v>
      </c>
      <c r="L1855" s="263" t="s">
        <v>4120</v>
      </c>
      <c r="M1855" s="263" t="s">
        <v>4120</v>
      </c>
      <c r="N1855" s="263" t="s">
        <v>4120</v>
      </c>
      <c r="O1855" s="263" t="s">
        <v>4120</v>
      </c>
      <c r="P1855" s="263" t="s">
        <v>4120</v>
      </c>
      <c r="Q1855" s="263" t="s">
        <v>4120</v>
      </c>
      <c r="R1855" s="263" t="s">
        <v>4120</v>
      </c>
      <c r="S1855" s="263" t="s">
        <v>4120</v>
      </c>
      <c r="T1855" s="263" t="s">
        <v>4120</v>
      </c>
      <c r="U1855" s="263" t="s">
        <v>4120</v>
      </c>
      <c r="V1855" s="263" t="s">
        <v>4120</v>
      </c>
      <c r="W1855" s="263" t="s">
        <v>4120</v>
      </c>
      <c r="X1855" s="263" t="s">
        <v>4120</v>
      </c>
      <c r="Y1855" s="263" t="s">
        <v>4120</v>
      </c>
      <c r="Z1855" s="263" t="s">
        <v>4120</v>
      </c>
      <c r="AA1855" s="263" t="s">
        <v>4120</v>
      </c>
    </row>
    <row r="1856" spans="1:27" x14ac:dyDescent="0.3">
      <c r="A1856" s="263">
        <v>524685</v>
      </c>
      <c r="B1856" s="268" t="s">
        <v>918</v>
      </c>
      <c r="C1856" s="263" t="s">
        <v>4120</v>
      </c>
      <c r="D1856" s="263" t="s">
        <v>4120</v>
      </c>
      <c r="E1856" s="263" t="s">
        <v>4120</v>
      </c>
      <c r="F1856" s="263" t="s">
        <v>4120</v>
      </c>
      <c r="G1856" s="263" t="s">
        <v>4120</v>
      </c>
      <c r="H1856" s="263" t="s">
        <v>4120</v>
      </c>
      <c r="I1856" s="263" t="s">
        <v>4120</v>
      </c>
      <c r="J1856" s="263" t="s">
        <v>4120</v>
      </c>
      <c r="K1856" s="263" t="s">
        <v>4120</v>
      </c>
      <c r="L1856" s="263" t="s">
        <v>4120</v>
      </c>
      <c r="M1856" s="263" t="s">
        <v>4120</v>
      </c>
      <c r="N1856" s="263" t="s">
        <v>4120</v>
      </c>
      <c r="O1856" s="263" t="s">
        <v>4120</v>
      </c>
      <c r="P1856" s="263" t="s">
        <v>4120</v>
      </c>
      <c r="Q1856" s="263" t="s">
        <v>4120</v>
      </c>
      <c r="R1856" s="263" t="s">
        <v>4120</v>
      </c>
      <c r="S1856" s="263" t="s">
        <v>4120</v>
      </c>
      <c r="T1856" s="263" t="s">
        <v>4120</v>
      </c>
      <c r="U1856" s="263" t="s">
        <v>4120</v>
      </c>
      <c r="V1856" s="263" t="s">
        <v>4120</v>
      </c>
      <c r="W1856" s="263" t="s">
        <v>4120</v>
      </c>
      <c r="X1856" s="263" t="s">
        <v>4120</v>
      </c>
      <c r="Y1856" s="263" t="s">
        <v>4120</v>
      </c>
      <c r="Z1856" s="263" t="s">
        <v>4120</v>
      </c>
      <c r="AA1856" s="263" t="s">
        <v>4120</v>
      </c>
    </row>
    <row r="1857" spans="1:27" x14ac:dyDescent="0.3">
      <c r="A1857" s="263">
        <v>524832</v>
      </c>
      <c r="B1857" s="268" t="s">
        <v>918</v>
      </c>
      <c r="C1857" s="263" t="s">
        <v>4120</v>
      </c>
      <c r="D1857" s="263" t="s">
        <v>4120</v>
      </c>
      <c r="E1857" s="263" t="s">
        <v>4120</v>
      </c>
      <c r="F1857" s="263" t="s">
        <v>4120</v>
      </c>
      <c r="G1857" s="263" t="s">
        <v>4120</v>
      </c>
      <c r="H1857" s="263" t="s">
        <v>4120</v>
      </c>
      <c r="I1857" s="263" t="s">
        <v>4120</v>
      </c>
      <c r="J1857" s="263" t="s">
        <v>4120</v>
      </c>
      <c r="K1857" s="263" t="s">
        <v>4120</v>
      </c>
      <c r="L1857" s="263" t="s">
        <v>4120</v>
      </c>
      <c r="M1857" s="263" t="s">
        <v>4120</v>
      </c>
      <c r="N1857" s="263" t="s">
        <v>4120</v>
      </c>
      <c r="O1857" s="263" t="s">
        <v>4120</v>
      </c>
      <c r="P1857" s="263" t="s">
        <v>4120</v>
      </c>
      <c r="Q1857" s="263" t="s">
        <v>4120</v>
      </c>
      <c r="R1857" s="263" t="s">
        <v>4120</v>
      </c>
      <c r="S1857" s="263" t="s">
        <v>4120</v>
      </c>
      <c r="T1857" s="263" t="s">
        <v>4120</v>
      </c>
      <c r="U1857" s="263" t="s">
        <v>4120</v>
      </c>
      <c r="V1857" s="263" t="s">
        <v>4120</v>
      </c>
      <c r="W1857" s="263" t="s">
        <v>4120</v>
      </c>
      <c r="X1857" s="263" t="s">
        <v>4120</v>
      </c>
      <c r="Y1857" s="263" t="s">
        <v>4120</v>
      </c>
      <c r="Z1857" s="263" t="s">
        <v>4120</v>
      </c>
      <c r="AA1857" s="263" t="s">
        <v>4120</v>
      </c>
    </row>
    <row r="1858" spans="1:27" x14ac:dyDescent="0.3">
      <c r="A1858" s="263">
        <v>524887</v>
      </c>
      <c r="B1858" s="268" t="s">
        <v>918</v>
      </c>
      <c r="C1858" s="263" t="s">
        <v>4120</v>
      </c>
      <c r="D1858" s="263" t="s">
        <v>4120</v>
      </c>
      <c r="E1858" s="263" t="s">
        <v>4120</v>
      </c>
      <c r="F1858" s="263" t="s">
        <v>4120</v>
      </c>
      <c r="G1858" s="263" t="s">
        <v>4120</v>
      </c>
      <c r="H1858" s="263" t="s">
        <v>4120</v>
      </c>
      <c r="I1858" s="263" t="s">
        <v>4120</v>
      </c>
      <c r="J1858" s="263" t="s">
        <v>4120</v>
      </c>
      <c r="K1858" s="263" t="s">
        <v>4120</v>
      </c>
      <c r="L1858" s="263" t="s">
        <v>4120</v>
      </c>
      <c r="M1858" s="263" t="s">
        <v>4120</v>
      </c>
      <c r="N1858" s="263" t="s">
        <v>4120</v>
      </c>
      <c r="O1858" s="263" t="s">
        <v>4120</v>
      </c>
      <c r="P1858" s="263" t="s">
        <v>4120</v>
      </c>
      <c r="Q1858" s="263" t="s">
        <v>4120</v>
      </c>
      <c r="R1858" s="263" t="s">
        <v>4120</v>
      </c>
      <c r="S1858" s="263" t="s">
        <v>4120</v>
      </c>
      <c r="T1858" s="263" t="s">
        <v>4120</v>
      </c>
      <c r="U1858" s="263" t="s">
        <v>4120</v>
      </c>
      <c r="V1858" s="263" t="s">
        <v>4120</v>
      </c>
      <c r="W1858" s="263" t="s">
        <v>4120</v>
      </c>
      <c r="X1858" s="263" t="s">
        <v>4120</v>
      </c>
      <c r="Y1858" s="263" t="s">
        <v>4120</v>
      </c>
      <c r="Z1858" s="263" t="s">
        <v>4120</v>
      </c>
      <c r="AA1858" s="263" t="s">
        <v>4120</v>
      </c>
    </row>
    <row r="1859" spans="1:27" x14ac:dyDescent="0.3">
      <c r="A1859" s="263">
        <v>524899</v>
      </c>
      <c r="B1859" s="268" t="s">
        <v>918</v>
      </c>
      <c r="C1859" s="263" t="s">
        <v>4120</v>
      </c>
      <c r="D1859" s="263" t="s">
        <v>4120</v>
      </c>
      <c r="E1859" s="263" t="s">
        <v>4120</v>
      </c>
      <c r="F1859" s="263" t="s">
        <v>4120</v>
      </c>
      <c r="G1859" s="263" t="s">
        <v>4120</v>
      </c>
      <c r="H1859" s="263" t="s">
        <v>4120</v>
      </c>
      <c r="I1859" s="263" t="s">
        <v>4120</v>
      </c>
      <c r="J1859" s="263" t="s">
        <v>4120</v>
      </c>
      <c r="K1859" s="263" t="s">
        <v>4120</v>
      </c>
      <c r="L1859" s="263" t="s">
        <v>4120</v>
      </c>
      <c r="M1859" s="263" t="s">
        <v>4120</v>
      </c>
      <c r="N1859" s="263" t="s">
        <v>4120</v>
      </c>
      <c r="O1859" s="263" t="s">
        <v>4120</v>
      </c>
      <c r="P1859" s="263" t="s">
        <v>4120</v>
      </c>
      <c r="Q1859" s="263" t="s">
        <v>4120</v>
      </c>
      <c r="R1859" s="263" t="s">
        <v>4120</v>
      </c>
      <c r="S1859" s="263" t="s">
        <v>4120</v>
      </c>
      <c r="T1859" s="263" t="s">
        <v>4120</v>
      </c>
      <c r="U1859" s="263" t="s">
        <v>4120</v>
      </c>
      <c r="V1859" s="263" t="s">
        <v>4120</v>
      </c>
      <c r="W1859" s="263" t="s">
        <v>4120</v>
      </c>
      <c r="X1859" s="263" t="s">
        <v>4120</v>
      </c>
      <c r="Y1859" s="263" t="s">
        <v>4120</v>
      </c>
      <c r="Z1859" s="263" t="s">
        <v>4120</v>
      </c>
      <c r="AA1859" s="263" t="s">
        <v>4120</v>
      </c>
    </row>
    <row r="1860" spans="1:27" x14ac:dyDescent="0.3">
      <c r="A1860" s="263">
        <v>524900</v>
      </c>
      <c r="B1860" s="268" t="s">
        <v>918</v>
      </c>
      <c r="C1860" s="263" t="s">
        <v>4120</v>
      </c>
      <c r="D1860" s="263" t="s">
        <v>4120</v>
      </c>
      <c r="E1860" s="263" t="s">
        <v>4120</v>
      </c>
      <c r="F1860" s="263" t="s">
        <v>4120</v>
      </c>
      <c r="G1860" s="263" t="s">
        <v>4120</v>
      </c>
      <c r="H1860" s="263" t="s">
        <v>4120</v>
      </c>
      <c r="I1860" s="263" t="s">
        <v>4120</v>
      </c>
      <c r="J1860" s="263" t="s">
        <v>4120</v>
      </c>
      <c r="K1860" s="263" t="s">
        <v>4120</v>
      </c>
      <c r="L1860" s="263" t="s">
        <v>4120</v>
      </c>
      <c r="M1860" s="263" t="s">
        <v>4120</v>
      </c>
      <c r="N1860" s="263" t="s">
        <v>4120</v>
      </c>
      <c r="O1860" s="263" t="s">
        <v>4120</v>
      </c>
      <c r="P1860" s="263" t="s">
        <v>4120</v>
      </c>
      <c r="Q1860" s="263" t="s">
        <v>4120</v>
      </c>
      <c r="R1860" s="263" t="s">
        <v>4120</v>
      </c>
      <c r="S1860" s="263" t="s">
        <v>4120</v>
      </c>
      <c r="T1860" s="263" t="s">
        <v>4120</v>
      </c>
      <c r="U1860" s="263" t="s">
        <v>4120</v>
      </c>
      <c r="V1860" s="263" t="s">
        <v>4120</v>
      </c>
      <c r="W1860" s="263" t="s">
        <v>4120</v>
      </c>
      <c r="X1860" s="263" t="s">
        <v>4120</v>
      </c>
      <c r="Y1860" s="263" t="s">
        <v>4120</v>
      </c>
      <c r="Z1860" s="263" t="s">
        <v>4120</v>
      </c>
      <c r="AA1860" s="263" t="s">
        <v>4120</v>
      </c>
    </row>
    <row r="1861" spans="1:27" x14ac:dyDescent="0.3">
      <c r="A1861" s="263">
        <v>524947</v>
      </c>
      <c r="B1861" s="268" t="s">
        <v>918</v>
      </c>
      <c r="C1861" s="263" t="s">
        <v>4120</v>
      </c>
      <c r="D1861" s="263" t="s">
        <v>4120</v>
      </c>
      <c r="E1861" s="263" t="s">
        <v>4120</v>
      </c>
      <c r="F1861" s="263" t="s">
        <v>4120</v>
      </c>
      <c r="G1861" s="263" t="s">
        <v>4120</v>
      </c>
      <c r="H1861" s="263" t="s">
        <v>4120</v>
      </c>
      <c r="I1861" s="263" t="s">
        <v>4120</v>
      </c>
      <c r="J1861" s="263" t="s">
        <v>4120</v>
      </c>
      <c r="K1861" s="263" t="s">
        <v>4120</v>
      </c>
      <c r="L1861" s="263" t="s">
        <v>4120</v>
      </c>
      <c r="M1861" s="263" t="s">
        <v>4120</v>
      </c>
      <c r="N1861" s="263" t="s">
        <v>4120</v>
      </c>
      <c r="O1861" s="263" t="s">
        <v>4120</v>
      </c>
      <c r="P1861" s="263" t="s">
        <v>4120</v>
      </c>
      <c r="Q1861" s="263" t="s">
        <v>4120</v>
      </c>
      <c r="R1861" s="263" t="s">
        <v>4120</v>
      </c>
      <c r="S1861" s="263" t="s">
        <v>4120</v>
      </c>
      <c r="T1861" s="263" t="s">
        <v>4120</v>
      </c>
      <c r="U1861" s="263" t="s">
        <v>4120</v>
      </c>
      <c r="V1861" s="263" t="s">
        <v>4120</v>
      </c>
      <c r="W1861" s="263" t="s">
        <v>4120</v>
      </c>
      <c r="X1861" s="263" t="s">
        <v>4120</v>
      </c>
      <c r="Y1861" s="263" t="s">
        <v>4120</v>
      </c>
      <c r="Z1861" s="263" t="s">
        <v>4120</v>
      </c>
      <c r="AA1861" s="263" t="s">
        <v>4120</v>
      </c>
    </row>
    <row r="1862" spans="1:27" x14ac:dyDescent="0.3">
      <c r="A1862" s="263">
        <v>524950</v>
      </c>
      <c r="B1862" s="268" t="s">
        <v>918</v>
      </c>
      <c r="C1862" s="263" t="s">
        <v>4120</v>
      </c>
      <c r="D1862" s="263" t="s">
        <v>4120</v>
      </c>
      <c r="E1862" s="263" t="s">
        <v>4120</v>
      </c>
      <c r="F1862" s="263" t="s">
        <v>4120</v>
      </c>
      <c r="G1862" s="263" t="s">
        <v>4120</v>
      </c>
      <c r="H1862" s="263" t="s">
        <v>4120</v>
      </c>
      <c r="I1862" s="263" t="s">
        <v>4120</v>
      </c>
      <c r="J1862" s="263" t="s">
        <v>4120</v>
      </c>
      <c r="K1862" s="263" t="s">
        <v>4120</v>
      </c>
      <c r="L1862" s="263" t="s">
        <v>4120</v>
      </c>
      <c r="M1862" s="263" t="s">
        <v>4120</v>
      </c>
      <c r="N1862" s="263" t="s">
        <v>4120</v>
      </c>
      <c r="O1862" s="263" t="s">
        <v>4120</v>
      </c>
      <c r="P1862" s="263" t="s">
        <v>4120</v>
      </c>
      <c r="Q1862" s="263" t="s">
        <v>4120</v>
      </c>
      <c r="R1862" s="263" t="s">
        <v>4120</v>
      </c>
      <c r="S1862" s="263" t="s">
        <v>4120</v>
      </c>
      <c r="T1862" s="263" t="s">
        <v>4120</v>
      </c>
      <c r="U1862" s="263" t="s">
        <v>4120</v>
      </c>
      <c r="V1862" s="263" t="s">
        <v>4120</v>
      </c>
      <c r="W1862" s="263" t="s">
        <v>4120</v>
      </c>
      <c r="X1862" s="263" t="s">
        <v>4120</v>
      </c>
      <c r="Y1862" s="263" t="s">
        <v>4120</v>
      </c>
      <c r="Z1862" s="263" t="s">
        <v>4120</v>
      </c>
      <c r="AA1862" s="263" t="s">
        <v>4120</v>
      </c>
    </row>
    <row r="1863" spans="1:27" x14ac:dyDescent="0.3">
      <c r="A1863" s="263">
        <v>524952</v>
      </c>
      <c r="B1863" s="268" t="s">
        <v>918</v>
      </c>
      <c r="C1863" s="263" t="s">
        <v>4120</v>
      </c>
      <c r="D1863" s="263" t="s">
        <v>4120</v>
      </c>
      <c r="E1863" s="263" t="s">
        <v>4120</v>
      </c>
      <c r="F1863" s="263" t="s">
        <v>4120</v>
      </c>
      <c r="G1863" s="263" t="s">
        <v>4120</v>
      </c>
      <c r="H1863" s="263" t="s">
        <v>4120</v>
      </c>
      <c r="I1863" s="263" t="s">
        <v>4120</v>
      </c>
      <c r="J1863" s="263" t="s">
        <v>4120</v>
      </c>
      <c r="K1863" s="263" t="s">
        <v>4120</v>
      </c>
      <c r="L1863" s="263" t="s">
        <v>4120</v>
      </c>
      <c r="M1863" s="263" t="s">
        <v>4120</v>
      </c>
      <c r="N1863" s="263" t="s">
        <v>4120</v>
      </c>
      <c r="O1863" s="263" t="s">
        <v>4120</v>
      </c>
      <c r="P1863" s="263" t="s">
        <v>4120</v>
      </c>
      <c r="Q1863" s="263" t="s">
        <v>4120</v>
      </c>
      <c r="R1863" s="263" t="s">
        <v>4120</v>
      </c>
      <c r="S1863" s="263" t="s">
        <v>4120</v>
      </c>
      <c r="T1863" s="263" t="s">
        <v>4120</v>
      </c>
      <c r="U1863" s="263" t="s">
        <v>4120</v>
      </c>
      <c r="V1863" s="263" t="s">
        <v>4120</v>
      </c>
      <c r="W1863" s="263" t="s">
        <v>4120</v>
      </c>
      <c r="X1863" s="263" t="s">
        <v>4120</v>
      </c>
      <c r="Y1863" s="263" t="s">
        <v>4120</v>
      </c>
      <c r="Z1863" s="263" t="s">
        <v>4120</v>
      </c>
      <c r="AA1863" s="263" t="s">
        <v>4120</v>
      </c>
    </row>
    <row r="1864" spans="1:27" x14ac:dyDescent="0.3">
      <c r="A1864" s="263">
        <v>524975</v>
      </c>
      <c r="B1864" s="268" t="s">
        <v>918</v>
      </c>
      <c r="C1864" s="263" t="s">
        <v>4120</v>
      </c>
      <c r="D1864" s="263" t="s">
        <v>4120</v>
      </c>
      <c r="E1864" s="263" t="s">
        <v>4120</v>
      </c>
      <c r="F1864" s="263" t="s">
        <v>4120</v>
      </c>
      <c r="G1864" s="263" t="s">
        <v>4120</v>
      </c>
      <c r="H1864" s="263" t="s">
        <v>4120</v>
      </c>
      <c r="I1864" s="263" t="s">
        <v>4120</v>
      </c>
      <c r="J1864" s="263" t="s">
        <v>4120</v>
      </c>
      <c r="K1864" s="263" t="s">
        <v>4120</v>
      </c>
      <c r="L1864" s="263" t="s">
        <v>4120</v>
      </c>
      <c r="M1864" s="263" t="s">
        <v>4120</v>
      </c>
      <c r="N1864" s="263" t="s">
        <v>4120</v>
      </c>
      <c r="O1864" s="263" t="s">
        <v>4120</v>
      </c>
      <c r="P1864" s="263" t="s">
        <v>4120</v>
      </c>
      <c r="Q1864" s="263" t="s">
        <v>4120</v>
      </c>
      <c r="R1864" s="263" t="s">
        <v>4120</v>
      </c>
      <c r="S1864" s="263" t="s">
        <v>4120</v>
      </c>
      <c r="T1864" s="263" t="s">
        <v>4120</v>
      </c>
      <c r="U1864" s="263" t="s">
        <v>4120</v>
      </c>
      <c r="V1864" s="263" t="s">
        <v>4120</v>
      </c>
      <c r="W1864" s="263" t="s">
        <v>4120</v>
      </c>
      <c r="X1864" s="263" t="s">
        <v>4120</v>
      </c>
      <c r="Y1864" s="263" t="s">
        <v>4120</v>
      </c>
      <c r="Z1864" s="263" t="s">
        <v>4120</v>
      </c>
      <c r="AA1864" s="263" t="s">
        <v>4120</v>
      </c>
    </row>
    <row r="1865" spans="1:27" x14ac:dyDescent="0.3">
      <c r="A1865" s="263">
        <v>524982</v>
      </c>
      <c r="B1865" s="268" t="s">
        <v>918</v>
      </c>
      <c r="C1865" s="263" t="s">
        <v>4120</v>
      </c>
      <c r="D1865" s="263" t="s">
        <v>4120</v>
      </c>
      <c r="E1865" s="263" t="s">
        <v>4120</v>
      </c>
      <c r="F1865" s="263" t="s">
        <v>4120</v>
      </c>
      <c r="G1865" s="263" t="s">
        <v>4120</v>
      </c>
      <c r="H1865" s="263" t="s">
        <v>4120</v>
      </c>
      <c r="I1865" s="263" t="s">
        <v>4120</v>
      </c>
      <c r="J1865" s="263" t="s">
        <v>4120</v>
      </c>
      <c r="K1865" s="263" t="s">
        <v>4120</v>
      </c>
      <c r="L1865" s="263" t="s">
        <v>4120</v>
      </c>
      <c r="M1865" s="263" t="s">
        <v>4120</v>
      </c>
      <c r="N1865" s="263" t="s">
        <v>4120</v>
      </c>
      <c r="O1865" s="263" t="s">
        <v>4120</v>
      </c>
      <c r="P1865" s="263" t="s">
        <v>4120</v>
      </c>
      <c r="Q1865" s="263" t="s">
        <v>4120</v>
      </c>
      <c r="R1865" s="263" t="s">
        <v>4120</v>
      </c>
      <c r="S1865" s="263" t="s">
        <v>4120</v>
      </c>
      <c r="T1865" s="263" t="s">
        <v>4120</v>
      </c>
      <c r="U1865" s="263" t="s">
        <v>4120</v>
      </c>
      <c r="V1865" s="263" t="s">
        <v>4120</v>
      </c>
      <c r="W1865" s="263" t="s">
        <v>4120</v>
      </c>
      <c r="X1865" s="263" t="s">
        <v>4120</v>
      </c>
      <c r="Y1865" s="263" t="s">
        <v>4120</v>
      </c>
      <c r="Z1865" s="263" t="s">
        <v>4120</v>
      </c>
      <c r="AA1865" s="263" t="s">
        <v>4120</v>
      </c>
    </row>
    <row r="1866" spans="1:27" x14ac:dyDescent="0.3">
      <c r="A1866" s="263">
        <v>524984</v>
      </c>
      <c r="B1866" s="268" t="s">
        <v>918</v>
      </c>
      <c r="C1866" s="263" t="s">
        <v>4120</v>
      </c>
      <c r="D1866" s="263" t="s">
        <v>4120</v>
      </c>
      <c r="E1866" s="263" t="s">
        <v>4120</v>
      </c>
      <c r="F1866" s="263" t="s">
        <v>4120</v>
      </c>
      <c r="G1866" s="263" t="s">
        <v>4120</v>
      </c>
      <c r="H1866" s="263" t="s">
        <v>4120</v>
      </c>
      <c r="I1866" s="263" t="s">
        <v>4120</v>
      </c>
      <c r="J1866" s="263" t="s">
        <v>4120</v>
      </c>
      <c r="K1866" s="263" t="s">
        <v>4120</v>
      </c>
      <c r="L1866" s="263" t="s">
        <v>4120</v>
      </c>
      <c r="M1866" s="263" t="s">
        <v>4120</v>
      </c>
      <c r="N1866" s="263" t="s">
        <v>4120</v>
      </c>
      <c r="O1866" s="263" t="s">
        <v>4120</v>
      </c>
      <c r="P1866" s="263" t="s">
        <v>4120</v>
      </c>
      <c r="Q1866" s="263" t="s">
        <v>4120</v>
      </c>
      <c r="R1866" s="263" t="s">
        <v>4120</v>
      </c>
      <c r="S1866" s="263" t="s">
        <v>4120</v>
      </c>
      <c r="T1866" s="263" t="s">
        <v>4120</v>
      </c>
      <c r="U1866" s="263" t="s">
        <v>4120</v>
      </c>
      <c r="V1866" s="263" t="s">
        <v>4120</v>
      </c>
      <c r="W1866" s="263" t="s">
        <v>4120</v>
      </c>
      <c r="X1866" s="263" t="s">
        <v>4120</v>
      </c>
      <c r="Y1866" s="263" t="s">
        <v>4120</v>
      </c>
      <c r="Z1866" s="263" t="s">
        <v>4120</v>
      </c>
      <c r="AA1866" s="263" t="s">
        <v>4120</v>
      </c>
    </row>
    <row r="1867" spans="1:27" x14ac:dyDescent="0.3">
      <c r="A1867" s="263">
        <v>525055</v>
      </c>
      <c r="B1867" s="268" t="s">
        <v>918</v>
      </c>
      <c r="C1867" s="263" t="s">
        <v>4120</v>
      </c>
      <c r="D1867" s="263" t="s">
        <v>4120</v>
      </c>
      <c r="E1867" s="263" t="s">
        <v>4120</v>
      </c>
      <c r="F1867" s="263" t="s">
        <v>4120</v>
      </c>
      <c r="G1867" s="263" t="s">
        <v>4120</v>
      </c>
      <c r="H1867" s="263" t="s">
        <v>4120</v>
      </c>
      <c r="I1867" s="263" t="s">
        <v>4120</v>
      </c>
      <c r="J1867" s="263" t="s">
        <v>4120</v>
      </c>
      <c r="K1867" s="263" t="s">
        <v>4120</v>
      </c>
      <c r="L1867" s="263" t="s">
        <v>4120</v>
      </c>
      <c r="M1867" s="263" t="s">
        <v>4120</v>
      </c>
      <c r="N1867" s="263" t="s">
        <v>4120</v>
      </c>
      <c r="O1867" s="263" t="s">
        <v>4120</v>
      </c>
      <c r="P1867" s="263" t="s">
        <v>4120</v>
      </c>
      <c r="Q1867" s="263" t="s">
        <v>4120</v>
      </c>
      <c r="R1867" s="263" t="s">
        <v>4120</v>
      </c>
      <c r="S1867" s="263" t="s">
        <v>4120</v>
      </c>
      <c r="T1867" s="263" t="s">
        <v>4120</v>
      </c>
      <c r="U1867" s="263" t="s">
        <v>4120</v>
      </c>
      <c r="V1867" s="263" t="s">
        <v>4120</v>
      </c>
      <c r="W1867" s="263" t="s">
        <v>4120</v>
      </c>
      <c r="X1867" s="263" t="s">
        <v>4120</v>
      </c>
      <c r="Y1867" s="263" t="s">
        <v>4120</v>
      </c>
      <c r="Z1867" s="263" t="s">
        <v>4120</v>
      </c>
      <c r="AA1867" s="263" t="s">
        <v>4120</v>
      </c>
    </row>
    <row r="1868" spans="1:27" x14ac:dyDescent="0.3">
      <c r="A1868" s="263">
        <v>525150</v>
      </c>
      <c r="B1868" s="268" t="s">
        <v>918</v>
      </c>
      <c r="C1868" s="263" t="s">
        <v>4120</v>
      </c>
      <c r="D1868" s="263" t="s">
        <v>4120</v>
      </c>
      <c r="E1868" s="263" t="s">
        <v>4120</v>
      </c>
      <c r="F1868" s="263" t="s">
        <v>4120</v>
      </c>
      <c r="G1868" s="263" t="s">
        <v>4120</v>
      </c>
      <c r="H1868" s="263" t="s">
        <v>4120</v>
      </c>
      <c r="I1868" s="263" t="s">
        <v>4120</v>
      </c>
      <c r="J1868" s="263" t="s">
        <v>4120</v>
      </c>
      <c r="K1868" s="263" t="s">
        <v>4120</v>
      </c>
      <c r="L1868" s="263" t="s">
        <v>4120</v>
      </c>
      <c r="M1868" s="263" t="s">
        <v>4120</v>
      </c>
      <c r="N1868" s="263" t="s">
        <v>4120</v>
      </c>
      <c r="O1868" s="263" t="s">
        <v>4120</v>
      </c>
      <c r="P1868" s="263" t="s">
        <v>4120</v>
      </c>
      <c r="Q1868" s="263" t="s">
        <v>4120</v>
      </c>
      <c r="R1868" s="263" t="s">
        <v>4120</v>
      </c>
      <c r="S1868" s="263" t="s">
        <v>4120</v>
      </c>
      <c r="T1868" s="263" t="s">
        <v>4120</v>
      </c>
      <c r="U1868" s="263" t="s">
        <v>4120</v>
      </c>
      <c r="V1868" s="263" t="s">
        <v>4120</v>
      </c>
      <c r="W1868" s="263" t="s">
        <v>4120</v>
      </c>
      <c r="X1868" s="263" t="s">
        <v>4120</v>
      </c>
      <c r="Y1868" s="263" t="s">
        <v>4120</v>
      </c>
      <c r="Z1868" s="263" t="s">
        <v>4120</v>
      </c>
      <c r="AA1868" s="263" t="s">
        <v>4120</v>
      </c>
    </row>
    <row r="1869" spans="1:27" x14ac:dyDescent="0.3">
      <c r="A1869" s="263">
        <v>525186</v>
      </c>
      <c r="B1869" s="268" t="s">
        <v>918</v>
      </c>
      <c r="C1869" s="263" t="s">
        <v>4120</v>
      </c>
      <c r="D1869" s="263" t="s">
        <v>4120</v>
      </c>
      <c r="E1869" s="263" t="s">
        <v>4120</v>
      </c>
      <c r="F1869" s="263" t="s">
        <v>4120</v>
      </c>
      <c r="G1869" s="263" t="s">
        <v>4120</v>
      </c>
      <c r="H1869" s="263" t="s">
        <v>4120</v>
      </c>
      <c r="I1869" s="263" t="s">
        <v>4120</v>
      </c>
      <c r="J1869" s="263" t="s">
        <v>4120</v>
      </c>
      <c r="K1869" s="263" t="s">
        <v>4120</v>
      </c>
      <c r="L1869" s="263" t="s">
        <v>4120</v>
      </c>
      <c r="M1869" s="263" t="s">
        <v>4120</v>
      </c>
      <c r="N1869" s="263" t="s">
        <v>4120</v>
      </c>
      <c r="O1869" s="263" t="s">
        <v>4120</v>
      </c>
      <c r="P1869" s="263" t="s">
        <v>4120</v>
      </c>
      <c r="Q1869" s="263" t="s">
        <v>4120</v>
      </c>
      <c r="R1869" s="263" t="s">
        <v>4120</v>
      </c>
      <c r="S1869" s="263" t="s">
        <v>4120</v>
      </c>
      <c r="T1869" s="263" t="s">
        <v>4120</v>
      </c>
      <c r="U1869" s="263" t="s">
        <v>4120</v>
      </c>
      <c r="V1869" s="263" t="s">
        <v>4120</v>
      </c>
      <c r="W1869" s="263" t="s">
        <v>4120</v>
      </c>
      <c r="X1869" s="263" t="s">
        <v>4120</v>
      </c>
      <c r="Y1869" s="263" t="s">
        <v>4120</v>
      </c>
      <c r="Z1869" s="263" t="s">
        <v>4120</v>
      </c>
      <c r="AA1869" s="263" t="s">
        <v>4120</v>
      </c>
    </row>
    <row r="1870" spans="1:27" x14ac:dyDescent="0.3">
      <c r="A1870" s="263">
        <v>525203</v>
      </c>
      <c r="B1870" s="268" t="s">
        <v>918</v>
      </c>
      <c r="C1870" s="263" t="s">
        <v>4120</v>
      </c>
      <c r="D1870" s="263" t="s">
        <v>4120</v>
      </c>
      <c r="E1870" s="263" t="s">
        <v>4120</v>
      </c>
      <c r="F1870" s="263" t="s">
        <v>4120</v>
      </c>
      <c r="G1870" s="263" t="s">
        <v>4120</v>
      </c>
      <c r="H1870" s="263" t="s">
        <v>4120</v>
      </c>
      <c r="I1870" s="263" t="s">
        <v>4120</v>
      </c>
      <c r="J1870" s="263" t="s">
        <v>4120</v>
      </c>
      <c r="K1870" s="263" t="s">
        <v>4120</v>
      </c>
      <c r="L1870" s="263" t="s">
        <v>4120</v>
      </c>
      <c r="M1870" s="263" t="s">
        <v>4120</v>
      </c>
      <c r="N1870" s="263" t="s">
        <v>4120</v>
      </c>
      <c r="O1870" s="263" t="s">
        <v>4120</v>
      </c>
      <c r="P1870" s="263" t="s">
        <v>4120</v>
      </c>
      <c r="Q1870" s="263" t="s">
        <v>4120</v>
      </c>
      <c r="R1870" s="263" t="s">
        <v>4120</v>
      </c>
      <c r="S1870" s="263" t="s">
        <v>4120</v>
      </c>
      <c r="T1870" s="263" t="s">
        <v>4120</v>
      </c>
      <c r="U1870" s="263" t="s">
        <v>4120</v>
      </c>
      <c r="V1870" s="263" t="s">
        <v>4120</v>
      </c>
      <c r="W1870" s="263" t="s">
        <v>4120</v>
      </c>
      <c r="X1870" s="263" t="s">
        <v>4120</v>
      </c>
      <c r="Y1870" s="263" t="s">
        <v>4120</v>
      </c>
      <c r="Z1870" s="263" t="s">
        <v>4120</v>
      </c>
      <c r="AA1870" s="263" t="s">
        <v>4120</v>
      </c>
    </row>
    <row r="1871" spans="1:27" x14ac:dyDescent="0.3">
      <c r="A1871" s="263">
        <v>525245</v>
      </c>
      <c r="B1871" s="268" t="s">
        <v>918</v>
      </c>
      <c r="C1871" s="263" t="s">
        <v>4120</v>
      </c>
      <c r="D1871" s="263" t="s">
        <v>4120</v>
      </c>
      <c r="E1871" s="263" t="s">
        <v>4120</v>
      </c>
      <c r="F1871" s="263" t="s">
        <v>4120</v>
      </c>
      <c r="G1871" s="263" t="s">
        <v>4120</v>
      </c>
      <c r="H1871" s="263" t="s">
        <v>4120</v>
      </c>
      <c r="I1871" s="263" t="s">
        <v>4120</v>
      </c>
      <c r="J1871" s="263" t="s">
        <v>4120</v>
      </c>
      <c r="K1871" s="263" t="s">
        <v>4120</v>
      </c>
      <c r="L1871" s="263" t="s">
        <v>4120</v>
      </c>
      <c r="M1871" s="263" t="s">
        <v>4120</v>
      </c>
      <c r="N1871" s="263" t="s">
        <v>4120</v>
      </c>
      <c r="O1871" s="263" t="s">
        <v>4120</v>
      </c>
      <c r="P1871" s="263" t="s">
        <v>4120</v>
      </c>
      <c r="Q1871" s="263" t="s">
        <v>4120</v>
      </c>
      <c r="R1871" s="263" t="s">
        <v>4120</v>
      </c>
      <c r="S1871" s="263" t="s">
        <v>4120</v>
      </c>
      <c r="T1871" s="263" t="s">
        <v>4120</v>
      </c>
      <c r="U1871" s="263" t="s">
        <v>4120</v>
      </c>
      <c r="V1871" s="263" t="s">
        <v>4120</v>
      </c>
      <c r="W1871" s="263" t="s">
        <v>4120</v>
      </c>
      <c r="X1871" s="263" t="s">
        <v>4120</v>
      </c>
      <c r="Y1871" s="263" t="s">
        <v>4120</v>
      </c>
      <c r="Z1871" s="263" t="s">
        <v>4120</v>
      </c>
      <c r="AA1871" s="263" t="s">
        <v>4120</v>
      </c>
    </row>
    <row r="1872" spans="1:27" x14ac:dyDescent="0.3">
      <c r="A1872" s="263">
        <v>525264</v>
      </c>
      <c r="B1872" s="268" t="s">
        <v>918</v>
      </c>
      <c r="C1872" s="263" t="s">
        <v>4120</v>
      </c>
      <c r="D1872" s="263" t="s">
        <v>4120</v>
      </c>
      <c r="E1872" s="263" t="s">
        <v>4120</v>
      </c>
      <c r="F1872" s="263" t="s">
        <v>4120</v>
      </c>
      <c r="G1872" s="263" t="s">
        <v>4120</v>
      </c>
      <c r="H1872" s="263" t="s">
        <v>4120</v>
      </c>
      <c r="I1872" s="263" t="s">
        <v>4120</v>
      </c>
      <c r="J1872" s="263" t="s">
        <v>4120</v>
      </c>
      <c r="K1872" s="263" t="s">
        <v>4120</v>
      </c>
      <c r="L1872" s="263" t="s">
        <v>4120</v>
      </c>
      <c r="M1872" s="263" t="s">
        <v>4120</v>
      </c>
      <c r="N1872" s="263" t="s">
        <v>4120</v>
      </c>
      <c r="O1872" s="263" t="s">
        <v>4120</v>
      </c>
      <c r="P1872" s="263" t="s">
        <v>4120</v>
      </c>
      <c r="Q1872" s="263" t="s">
        <v>4120</v>
      </c>
      <c r="R1872" s="263" t="s">
        <v>4120</v>
      </c>
      <c r="S1872" s="263" t="s">
        <v>4120</v>
      </c>
      <c r="T1872" s="263" t="s">
        <v>4120</v>
      </c>
      <c r="U1872" s="263" t="s">
        <v>4120</v>
      </c>
      <c r="V1872" s="263" t="s">
        <v>4120</v>
      </c>
      <c r="W1872" s="263" t="s">
        <v>4120</v>
      </c>
      <c r="X1872" s="263" t="s">
        <v>4120</v>
      </c>
      <c r="Y1872" s="263" t="s">
        <v>4120</v>
      </c>
      <c r="Z1872" s="263" t="s">
        <v>4120</v>
      </c>
      <c r="AA1872" s="263" t="s">
        <v>4120</v>
      </c>
    </row>
    <row r="1873" spans="1:27" x14ac:dyDescent="0.3">
      <c r="A1873" s="263">
        <v>525323</v>
      </c>
      <c r="B1873" s="268" t="s">
        <v>918</v>
      </c>
      <c r="C1873" s="263" t="s">
        <v>4120</v>
      </c>
      <c r="D1873" s="263" t="s">
        <v>4120</v>
      </c>
      <c r="E1873" s="263" t="s">
        <v>4120</v>
      </c>
      <c r="F1873" s="263" t="s">
        <v>4120</v>
      </c>
      <c r="G1873" s="263" t="s">
        <v>4120</v>
      </c>
      <c r="H1873" s="263" t="s">
        <v>4120</v>
      </c>
      <c r="I1873" s="263" t="s">
        <v>4120</v>
      </c>
      <c r="J1873" s="263" t="s">
        <v>4120</v>
      </c>
      <c r="K1873" s="263" t="s">
        <v>4120</v>
      </c>
      <c r="L1873" s="263" t="s">
        <v>4120</v>
      </c>
      <c r="M1873" s="263" t="s">
        <v>4120</v>
      </c>
      <c r="N1873" s="263" t="s">
        <v>4120</v>
      </c>
      <c r="O1873" s="263" t="s">
        <v>4120</v>
      </c>
      <c r="P1873" s="263" t="s">
        <v>4120</v>
      </c>
      <c r="Q1873" s="263" t="s">
        <v>4120</v>
      </c>
      <c r="R1873" s="263" t="s">
        <v>4120</v>
      </c>
      <c r="S1873" s="263" t="s">
        <v>4120</v>
      </c>
      <c r="T1873" s="263" t="s">
        <v>4120</v>
      </c>
      <c r="U1873" s="263" t="s">
        <v>4120</v>
      </c>
      <c r="V1873" s="263" t="s">
        <v>4120</v>
      </c>
      <c r="W1873" s="263" t="s">
        <v>4120</v>
      </c>
      <c r="X1873" s="263" t="s">
        <v>4120</v>
      </c>
      <c r="Y1873" s="263" t="s">
        <v>4120</v>
      </c>
      <c r="Z1873" s="263" t="s">
        <v>4120</v>
      </c>
      <c r="AA1873" s="263" t="s">
        <v>4120</v>
      </c>
    </row>
    <row r="1874" spans="1:27" x14ac:dyDescent="0.3">
      <c r="A1874" s="263">
        <v>525375</v>
      </c>
      <c r="B1874" s="268" t="s">
        <v>918</v>
      </c>
      <c r="C1874" s="263" t="s">
        <v>4120</v>
      </c>
      <c r="D1874" s="263" t="s">
        <v>4120</v>
      </c>
      <c r="E1874" s="263" t="s">
        <v>4120</v>
      </c>
      <c r="F1874" s="263" t="s">
        <v>4120</v>
      </c>
      <c r="G1874" s="263" t="s">
        <v>4120</v>
      </c>
      <c r="H1874" s="263" t="s">
        <v>4120</v>
      </c>
      <c r="I1874" s="263" t="s">
        <v>4120</v>
      </c>
      <c r="J1874" s="263" t="s">
        <v>4120</v>
      </c>
      <c r="K1874" s="263" t="s">
        <v>4120</v>
      </c>
      <c r="L1874" s="263" t="s">
        <v>4120</v>
      </c>
      <c r="M1874" s="263" t="s">
        <v>4120</v>
      </c>
      <c r="N1874" s="263" t="s">
        <v>4120</v>
      </c>
      <c r="O1874" s="263" t="s">
        <v>4120</v>
      </c>
      <c r="P1874" s="263" t="s">
        <v>4120</v>
      </c>
      <c r="Q1874" s="263" t="s">
        <v>4120</v>
      </c>
      <c r="R1874" s="263" t="s">
        <v>4120</v>
      </c>
      <c r="S1874" s="263" t="s">
        <v>4120</v>
      </c>
      <c r="T1874" s="263" t="s">
        <v>4120</v>
      </c>
      <c r="U1874" s="263" t="s">
        <v>4120</v>
      </c>
      <c r="V1874" s="263" t="s">
        <v>4120</v>
      </c>
      <c r="W1874" s="263" t="s">
        <v>4120</v>
      </c>
      <c r="X1874" s="263" t="s">
        <v>4120</v>
      </c>
      <c r="Y1874" s="263" t="s">
        <v>4120</v>
      </c>
      <c r="Z1874" s="263" t="s">
        <v>4120</v>
      </c>
      <c r="AA1874" s="263" t="s">
        <v>4120</v>
      </c>
    </row>
    <row r="1875" spans="1:27" x14ac:dyDescent="0.3">
      <c r="A1875" s="263">
        <v>525448</v>
      </c>
      <c r="B1875" s="268" t="s">
        <v>918</v>
      </c>
      <c r="C1875" s="263" t="s">
        <v>4120</v>
      </c>
      <c r="D1875" s="263" t="s">
        <v>4120</v>
      </c>
      <c r="E1875" s="263" t="s">
        <v>4120</v>
      </c>
      <c r="F1875" s="263" t="s">
        <v>4120</v>
      </c>
      <c r="G1875" s="263" t="s">
        <v>4120</v>
      </c>
      <c r="H1875" s="263" t="s">
        <v>4120</v>
      </c>
      <c r="I1875" s="263" t="s">
        <v>4120</v>
      </c>
      <c r="J1875" s="263" t="s">
        <v>4120</v>
      </c>
      <c r="K1875" s="263" t="s">
        <v>4120</v>
      </c>
      <c r="L1875" s="263" t="s">
        <v>4120</v>
      </c>
      <c r="M1875" s="263" t="s">
        <v>4120</v>
      </c>
      <c r="N1875" s="263" t="s">
        <v>4120</v>
      </c>
      <c r="O1875" s="263" t="s">
        <v>4120</v>
      </c>
      <c r="P1875" s="263" t="s">
        <v>4120</v>
      </c>
      <c r="Q1875" s="263" t="s">
        <v>4120</v>
      </c>
      <c r="R1875" s="263" t="s">
        <v>4120</v>
      </c>
      <c r="S1875" s="263" t="s">
        <v>4120</v>
      </c>
      <c r="T1875" s="263" t="s">
        <v>4120</v>
      </c>
      <c r="U1875" s="263" t="s">
        <v>4120</v>
      </c>
      <c r="V1875" s="263" t="s">
        <v>4120</v>
      </c>
      <c r="W1875" s="263" t="s">
        <v>4120</v>
      </c>
      <c r="X1875" s="263" t="s">
        <v>4120</v>
      </c>
      <c r="Y1875" s="263" t="s">
        <v>4120</v>
      </c>
      <c r="Z1875" s="263" t="s">
        <v>4120</v>
      </c>
      <c r="AA1875" s="263" t="s">
        <v>4120</v>
      </c>
    </row>
    <row r="1876" spans="1:27" x14ac:dyDescent="0.3">
      <c r="A1876" s="263">
        <v>525452</v>
      </c>
      <c r="B1876" s="268" t="s">
        <v>918</v>
      </c>
      <c r="C1876" s="263" t="s">
        <v>4120</v>
      </c>
      <c r="D1876" s="263" t="s">
        <v>4120</v>
      </c>
      <c r="E1876" s="263" t="s">
        <v>4120</v>
      </c>
      <c r="F1876" s="263" t="s">
        <v>4120</v>
      </c>
      <c r="G1876" s="263" t="s">
        <v>4120</v>
      </c>
      <c r="H1876" s="263" t="s">
        <v>4120</v>
      </c>
      <c r="I1876" s="263" t="s">
        <v>4120</v>
      </c>
      <c r="J1876" s="263" t="s">
        <v>4120</v>
      </c>
      <c r="K1876" s="263" t="s">
        <v>4120</v>
      </c>
      <c r="L1876" s="263" t="s">
        <v>4120</v>
      </c>
      <c r="M1876" s="263" t="s">
        <v>4120</v>
      </c>
      <c r="N1876" s="263" t="s">
        <v>4120</v>
      </c>
      <c r="O1876" s="263" t="s">
        <v>4120</v>
      </c>
      <c r="P1876" s="263" t="s">
        <v>4120</v>
      </c>
      <c r="Q1876" s="263" t="s">
        <v>4120</v>
      </c>
      <c r="R1876" s="263" t="s">
        <v>4120</v>
      </c>
      <c r="S1876" s="263" t="s">
        <v>4120</v>
      </c>
      <c r="T1876" s="263" t="s">
        <v>4120</v>
      </c>
      <c r="U1876" s="263" t="s">
        <v>4120</v>
      </c>
      <c r="V1876" s="263" t="s">
        <v>4120</v>
      </c>
      <c r="W1876" s="263" t="s">
        <v>4120</v>
      </c>
      <c r="X1876" s="263" t="s">
        <v>4120</v>
      </c>
      <c r="Y1876" s="263" t="s">
        <v>4120</v>
      </c>
      <c r="Z1876" s="263" t="s">
        <v>4120</v>
      </c>
      <c r="AA1876" s="263" t="s">
        <v>4120</v>
      </c>
    </row>
    <row r="1877" spans="1:27" x14ac:dyDescent="0.3">
      <c r="A1877" s="263">
        <v>525523</v>
      </c>
      <c r="B1877" s="268" t="s">
        <v>918</v>
      </c>
      <c r="C1877" s="263" t="s">
        <v>4120</v>
      </c>
      <c r="D1877" s="263" t="s">
        <v>4120</v>
      </c>
      <c r="E1877" s="263" t="s">
        <v>4120</v>
      </c>
      <c r="F1877" s="263" t="s">
        <v>4120</v>
      </c>
      <c r="G1877" s="263" t="s">
        <v>4120</v>
      </c>
      <c r="H1877" s="263" t="s">
        <v>4120</v>
      </c>
      <c r="I1877" s="263" t="s">
        <v>4120</v>
      </c>
      <c r="J1877" s="263" t="s">
        <v>4120</v>
      </c>
      <c r="K1877" s="263" t="s">
        <v>4120</v>
      </c>
      <c r="L1877" s="263" t="s">
        <v>4120</v>
      </c>
      <c r="M1877" s="263" t="s">
        <v>4120</v>
      </c>
      <c r="N1877" s="263" t="s">
        <v>4120</v>
      </c>
      <c r="O1877" s="263" t="s">
        <v>4120</v>
      </c>
      <c r="P1877" s="263" t="s">
        <v>4120</v>
      </c>
      <c r="Q1877" s="263" t="s">
        <v>4120</v>
      </c>
      <c r="R1877" s="263" t="s">
        <v>4120</v>
      </c>
      <c r="S1877" s="263" t="s">
        <v>4120</v>
      </c>
      <c r="T1877" s="263" t="s">
        <v>4120</v>
      </c>
      <c r="U1877" s="263" t="s">
        <v>4120</v>
      </c>
      <c r="V1877" s="263" t="s">
        <v>4120</v>
      </c>
      <c r="W1877" s="263" t="s">
        <v>4120</v>
      </c>
      <c r="X1877" s="263" t="s">
        <v>4120</v>
      </c>
      <c r="Y1877" s="263" t="s">
        <v>4120</v>
      </c>
      <c r="Z1877" s="263" t="s">
        <v>4120</v>
      </c>
      <c r="AA1877" s="263" t="s">
        <v>4120</v>
      </c>
    </row>
    <row r="1878" spans="1:27" x14ac:dyDescent="0.3">
      <c r="A1878" s="263">
        <v>525542</v>
      </c>
      <c r="B1878" s="268" t="s">
        <v>918</v>
      </c>
      <c r="C1878" s="263" t="s">
        <v>4120</v>
      </c>
      <c r="D1878" s="263" t="s">
        <v>4120</v>
      </c>
      <c r="E1878" s="263" t="s">
        <v>4120</v>
      </c>
      <c r="F1878" s="263" t="s">
        <v>4120</v>
      </c>
      <c r="G1878" s="263" t="s">
        <v>4120</v>
      </c>
      <c r="H1878" s="263" t="s">
        <v>4120</v>
      </c>
      <c r="I1878" s="263" t="s">
        <v>4120</v>
      </c>
      <c r="J1878" s="263" t="s">
        <v>4120</v>
      </c>
      <c r="K1878" s="263" t="s">
        <v>4120</v>
      </c>
      <c r="L1878" s="263" t="s">
        <v>4120</v>
      </c>
      <c r="M1878" s="263" t="s">
        <v>4120</v>
      </c>
      <c r="N1878" s="263" t="s">
        <v>4120</v>
      </c>
      <c r="O1878" s="263" t="s">
        <v>4120</v>
      </c>
      <c r="P1878" s="263" t="s">
        <v>4120</v>
      </c>
      <c r="Q1878" s="263" t="s">
        <v>4120</v>
      </c>
      <c r="R1878" s="263" t="s">
        <v>4120</v>
      </c>
      <c r="S1878" s="263" t="s">
        <v>4120</v>
      </c>
      <c r="T1878" s="263" t="s">
        <v>4120</v>
      </c>
      <c r="U1878" s="263" t="s">
        <v>4120</v>
      </c>
      <c r="V1878" s="263" t="s">
        <v>4120</v>
      </c>
      <c r="W1878" s="263" t="s">
        <v>4120</v>
      </c>
      <c r="X1878" s="263" t="s">
        <v>4120</v>
      </c>
      <c r="Y1878" s="263" t="s">
        <v>4120</v>
      </c>
      <c r="Z1878" s="263" t="s">
        <v>4120</v>
      </c>
      <c r="AA1878" s="263" t="s">
        <v>4120</v>
      </c>
    </row>
    <row r="1879" spans="1:27" x14ac:dyDescent="0.3">
      <c r="A1879" s="263">
        <v>525615</v>
      </c>
      <c r="B1879" s="268" t="s">
        <v>918</v>
      </c>
      <c r="C1879" s="263" t="s">
        <v>4120</v>
      </c>
      <c r="D1879" s="263" t="s">
        <v>4120</v>
      </c>
      <c r="E1879" s="263" t="s">
        <v>4120</v>
      </c>
      <c r="F1879" s="263" t="s">
        <v>4120</v>
      </c>
      <c r="G1879" s="263" t="s">
        <v>4120</v>
      </c>
      <c r="H1879" s="263" t="s">
        <v>4120</v>
      </c>
      <c r="I1879" s="263" t="s">
        <v>4120</v>
      </c>
      <c r="J1879" s="263" t="s">
        <v>4120</v>
      </c>
      <c r="K1879" s="263" t="s">
        <v>4120</v>
      </c>
      <c r="L1879" s="263" t="s">
        <v>4120</v>
      </c>
      <c r="M1879" s="263" t="s">
        <v>4120</v>
      </c>
      <c r="N1879" s="263" t="s">
        <v>4120</v>
      </c>
      <c r="O1879" s="263" t="s">
        <v>4120</v>
      </c>
      <c r="P1879" s="263" t="s">
        <v>4120</v>
      </c>
      <c r="Q1879" s="263" t="s">
        <v>4120</v>
      </c>
      <c r="R1879" s="263" t="s">
        <v>4120</v>
      </c>
      <c r="S1879" s="263" t="s">
        <v>4120</v>
      </c>
      <c r="T1879" s="263" t="s">
        <v>4120</v>
      </c>
      <c r="U1879" s="263" t="s">
        <v>4120</v>
      </c>
      <c r="V1879" s="263" t="s">
        <v>4120</v>
      </c>
      <c r="W1879" s="263" t="s">
        <v>4120</v>
      </c>
      <c r="X1879" s="263" t="s">
        <v>4120</v>
      </c>
      <c r="Y1879" s="263" t="s">
        <v>4120</v>
      </c>
      <c r="Z1879" s="263" t="s">
        <v>4120</v>
      </c>
      <c r="AA1879" s="263" t="s">
        <v>4120</v>
      </c>
    </row>
    <row r="1880" spans="1:27" x14ac:dyDescent="0.3">
      <c r="A1880" s="263">
        <v>526295</v>
      </c>
      <c r="B1880" s="268" t="s">
        <v>918</v>
      </c>
      <c r="C1880" s="263" t="s">
        <v>4120</v>
      </c>
      <c r="D1880" s="263" t="s">
        <v>4120</v>
      </c>
      <c r="E1880" s="263" t="s">
        <v>4120</v>
      </c>
      <c r="F1880" s="263" t="s">
        <v>4120</v>
      </c>
      <c r="G1880" s="263" t="s">
        <v>4120</v>
      </c>
      <c r="H1880" s="263" t="s">
        <v>4120</v>
      </c>
      <c r="I1880" s="263" t="s">
        <v>4120</v>
      </c>
      <c r="J1880" s="263" t="s">
        <v>4120</v>
      </c>
      <c r="K1880" s="263" t="s">
        <v>4120</v>
      </c>
      <c r="L1880" s="263" t="s">
        <v>4120</v>
      </c>
      <c r="M1880" s="263" t="s">
        <v>4120</v>
      </c>
      <c r="N1880" s="263" t="s">
        <v>4120</v>
      </c>
      <c r="O1880" s="263" t="s">
        <v>4120</v>
      </c>
      <c r="P1880" s="263" t="s">
        <v>4120</v>
      </c>
      <c r="Q1880" s="263" t="s">
        <v>4120</v>
      </c>
      <c r="R1880" s="263" t="s">
        <v>4120</v>
      </c>
      <c r="S1880" s="263" t="s">
        <v>4120</v>
      </c>
      <c r="T1880" s="263" t="s">
        <v>4120</v>
      </c>
      <c r="U1880" s="263" t="s">
        <v>4120</v>
      </c>
      <c r="V1880" s="263" t="s">
        <v>4120</v>
      </c>
      <c r="W1880" s="263" t="s">
        <v>4120</v>
      </c>
      <c r="X1880" s="263" t="s">
        <v>4120</v>
      </c>
      <c r="Y1880" s="263" t="s">
        <v>4120</v>
      </c>
      <c r="Z1880" s="263" t="s">
        <v>4120</v>
      </c>
      <c r="AA1880" s="263" t="s">
        <v>4120</v>
      </c>
    </row>
    <row r="1881" spans="1:27" x14ac:dyDescent="0.3">
      <c r="A1881" s="263">
        <v>524081</v>
      </c>
      <c r="B1881" s="268" t="s">
        <v>918</v>
      </c>
      <c r="C1881" s="263" t="s">
        <v>4120</v>
      </c>
      <c r="D1881" s="263" t="s">
        <v>4120</v>
      </c>
      <c r="E1881" s="263" t="s">
        <v>4120</v>
      </c>
      <c r="F1881" s="263" t="s">
        <v>4120</v>
      </c>
      <c r="G1881" s="263" t="s">
        <v>4120</v>
      </c>
      <c r="H1881" s="263" t="s">
        <v>4120</v>
      </c>
      <c r="I1881" s="263" t="s">
        <v>4120</v>
      </c>
      <c r="J1881" s="263" t="s">
        <v>4120</v>
      </c>
      <c r="K1881" s="263" t="s">
        <v>4120</v>
      </c>
      <c r="L1881" s="263" t="s">
        <v>4120</v>
      </c>
      <c r="M1881" s="263" t="s">
        <v>4120</v>
      </c>
      <c r="N1881" s="263" t="s">
        <v>4120</v>
      </c>
      <c r="O1881" s="263" t="s">
        <v>4120</v>
      </c>
      <c r="P1881" s="263" t="s">
        <v>4120</v>
      </c>
      <c r="Q1881" s="263" t="s">
        <v>4120</v>
      </c>
      <c r="R1881" s="263" t="s">
        <v>4120</v>
      </c>
      <c r="S1881" s="263" t="s">
        <v>4120</v>
      </c>
      <c r="T1881" s="263" t="s">
        <v>4120</v>
      </c>
      <c r="U1881" s="263" t="s">
        <v>4120</v>
      </c>
      <c r="V1881" s="263" t="s">
        <v>4120</v>
      </c>
      <c r="W1881" s="263" t="s">
        <v>4120</v>
      </c>
      <c r="X1881" s="263" t="s">
        <v>4120</v>
      </c>
      <c r="Y1881" s="263" t="s">
        <v>4120</v>
      </c>
      <c r="Z1881" s="263" t="s">
        <v>4120</v>
      </c>
      <c r="AA1881" s="263" t="s">
        <v>4120</v>
      </c>
    </row>
    <row r="1882" spans="1:27" x14ac:dyDescent="0.3">
      <c r="A1882" s="263">
        <v>524107</v>
      </c>
      <c r="B1882" s="268" t="s">
        <v>918</v>
      </c>
      <c r="C1882" s="263" t="s">
        <v>4120</v>
      </c>
      <c r="D1882" s="263" t="s">
        <v>4120</v>
      </c>
      <c r="E1882" s="263" t="s">
        <v>4120</v>
      </c>
      <c r="F1882" s="263" t="s">
        <v>4120</v>
      </c>
      <c r="G1882" s="263" t="s">
        <v>4120</v>
      </c>
      <c r="H1882" s="263" t="s">
        <v>4120</v>
      </c>
      <c r="I1882" s="263" t="s">
        <v>4120</v>
      </c>
      <c r="J1882" s="263" t="s">
        <v>4120</v>
      </c>
      <c r="K1882" s="263" t="s">
        <v>4120</v>
      </c>
      <c r="L1882" s="263" t="s">
        <v>4120</v>
      </c>
      <c r="M1882" s="263" t="s">
        <v>4120</v>
      </c>
      <c r="N1882" s="263" t="s">
        <v>4120</v>
      </c>
      <c r="O1882" s="263" t="s">
        <v>4120</v>
      </c>
      <c r="P1882" s="263" t="s">
        <v>4120</v>
      </c>
      <c r="Q1882" s="263" t="s">
        <v>4120</v>
      </c>
      <c r="R1882" s="263" t="s">
        <v>4120</v>
      </c>
      <c r="S1882" s="263" t="s">
        <v>4120</v>
      </c>
      <c r="T1882" s="263" t="s">
        <v>4120</v>
      </c>
      <c r="U1882" s="263" t="s">
        <v>4120</v>
      </c>
      <c r="V1882" s="263" t="s">
        <v>4120</v>
      </c>
      <c r="W1882" s="263" t="s">
        <v>4120</v>
      </c>
      <c r="X1882" s="263" t="s">
        <v>4120</v>
      </c>
      <c r="Y1882" s="263" t="s">
        <v>4120</v>
      </c>
      <c r="Z1882" s="263" t="s">
        <v>4120</v>
      </c>
      <c r="AA1882" s="263" t="s">
        <v>4120</v>
      </c>
    </row>
    <row r="1883" spans="1:27" x14ac:dyDescent="0.3">
      <c r="A1883" s="263">
        <v>517733</v>
      </c>
      <c r="B1883" s="268" t="s">
        <v>918</v>
      </c>
      <c r="C1883" s="263" t="s">
        <v>4120</v>
      </c>
      <c r="D1883" s="263" t="s">
        <v>4120</v>
      </c>
      <c r="E1883" s="263" t="s">
        <v>4120</v>
      </c>
      <c r="F1883" s="263" t="s">
        <v>4120</v>
      </c>
      <c r="G1883" s="263" t="s">
        <v>4120</v>
      </c>
      <c r="H1883" s="263" t="s">
        <v>4120</v>
      </c>
      <c r="I1883" s="263" t="s">
        <v>4120</v>
      </c>
      <c r="J1883" s="263" t="s">
        <v>4120</v>
      </c>
      <c r="K1883" s="263" t="s">
        <v>4120</v>
      </c>
      <c r="L1883" s="263" t="s">
        <v>4120</v>
      </c>
      <c r="M1883" s="263" t="s">
        <v>4120</v>
      </c>
      <c r="N1883" s="263" t="s">
        <v>4120</v>
      </c>
      <c r="O1883" s="263" t="s">
        <v>4120</v>
      </c>
      <c r="P1883" s="263" t="s">
        <v>4120</v>
      </c>
      <c r="Q1883" s="263" t="s">
        <v>4120</v>
      </c>
      <c r="R1883" s="263" t="s">
        <v>4120</v>
      </c>
      <c r="S1883" s="263" t="s">
        <v>4120</v>
      </c>
      <c r="T1883" s="263" t="s">
        <v>4120</v>
      </c>
      <c r="U1883" s="263" t="s">
        <v>4120</v>
      </c>
      <c r="V1883" s="263" t="s">
        <v>4120</v>
      </c>
      <c r="W1883" s="263" t="s">
        <v>4120</v>
      </c>
      <c r="X1883" s="263" t="s">
        <v>4120</v>
      </c>
      <c r="Y1883" s="263" t="s">
        <v>4120</v>
      </c>
      <c r="Z1883" s="263" t="s">
        <v>4120</v>
      </c>
      <c r="AA1883" s="263" t="s">
        <v>4120</v>
      </c>
    </row>
    <row r="1884" spans="1:27" x14ac:dyDescent="0.3">
      <c r="A1884" s="263">
        <v>518771</v>
      </c>
      <c r="B1884" s="268" t="s">
        <v>918</v>
      </c>
      <c r="C1884" s="263" t="s">
        <v>4120</v>
      </c>
      <c r="D1884" s="263" t="s">
        <v>4120</v>
      </c>
      <c r="E1884" s="263" t="s">
        <v>4120</v>
      </c>
      <c r="F1884" s="263" t="s">
        <v>4120</v>
      </c>
      <c r="G1884" s="263" t="s">
        <v>4120</v>
      </c>
      <c r="H1884" s="263" t="s">
        <v>4120</v>
      </c>
      <c r="I1884" s="263" t="s">
        <v>4120</v>
      </c>
      <c r="J1884" s="263" t="s">
        <v>4120</v>
      </c>
      <c r="K1884" s="263" t="s">
        <v>4120</v>
      </c>
      <c r="L1884" s="263" t="s">
        <v>4120</v>
      </c>
      <c r="M1884" s="263" t="s">
        <v>4120</v>
      </c>
      <c r="N1884" s="263" t="s">
        <v>4120</v>
      </c>
      <c r="O1884" s="263" t="s">
        <v>4120</v>
      </c>
      <c r="P1884" s="263" t="s">
        <v>4120</v>
      </c>
      <c r="Q1884" s="263" t="s">
        <v>4120</v>
      </c>
      <c r="R1884" s="263" t="s">
        <v>4120</v>
      </c>
      <c r="S1884" s="263" t="s">
        <v>4120</v>
      </c>
      <c r="T1884" s="263" t="s">
        <v>4120</v>
      </c>
      <c r="U1884" s="263" t="s">
        <v>4120</v>
      </c>
      <c r="V1884" s="263" t="s">
        <v>4120</v>
      </c>
      <c r="W1884" s="263" t="s">
        <v>4120</v>
      </c>
      <c r="X1884" s="263" t="s">
        <v>4120</v>
      </c>
      <c r="Y1884" s="263" t="s">
        <v>4120</v>
      </c>
      <c r="Z1884" s="263" t="s">
        <v>4120</v>
      </c>
      <c r="AA1884" s="263" t="s">
        <v>4120</v>
      </c>
    </row>
    <row r="1885" spans="1:27" x14ac:dyDescent="0.3">
      <c r="A1885" s="263">
        <v>519881</v>
      </c>
      <c r="B1885" s="268" t="s">
        <v>918</v>
      </c>
      <c r="C1885" s="263" t="s">
        <v>4120</v>
      </c>
      <c r="D1885" s="263" t="s">
        <v>4120</v>
      </c>
      <c r="E1885" s="263" t="s">
        <v>4120</v>
      </c>
      <c r="F1885" s="263" t="s">
        <v>4120</v>
      </c>
      <c r="G1885" s="263" t="s">
        <v>4120</v>
      </c>
      <c r="H1885" s="263" t="s">
        <v>4120</v>
      </c>
      <c r="I1885" s="263" t="s">
        <v>4120</v>
      </c>
      <c r="J1885" s="263" t="s">
        <v>4120</v>
      </c>
      <c r="K1885" s="263" t="s">
        <v>4120</v>
      </c>
      <c r="L1885" s="263" t="s">
        <v>4120</v>
      </c>
      <c r="M1885" s="263" t="s">
        <v>4120</v>
      </c>
      <c r="N1885" s="263" t="s">
        <v>4120</v>
      </c>
      <c r="O1885" s="263" t="s">
        <v>4120</v>
      </c>
      <c r="P1885" s="263" t="s">
        <v>4120</v>
      </c>
      <c r="Q1885" s="263" t="s">
        <v>4120</v>
      </c>
      <c r="R1885" s="263" t="s">
        <v>4120</v>
      </c>
      <c r="S1885" s="263" t="s">
        <v>4120</v>
      </c>
      <c r="T1885" s="263" t="s">
        <v>4120</v>
      </c>
      <c r="U1885" s="263" t="s">
        <v>4120</v>
      </c>
      <c r="V1885" s="263" t="s">
        <v>4120</v>
      </c>
      <c r="W1885" s="263" t="s">
        <v>4120</v>
      </c>
      <c r="X1885" s="263" t="s">
        <v>4120</v>
      </c>
      <c r="Y1885" s="263" t="s">
        <v>4120</v>
      </c>
      <c r="Z1885" s="263" t="s">
        <v>4120</v>
      </c>
      <c r="AA1885" s="263" t="s">
        <v>4120</v>
      </c>
    </row>
    <row r="1886" spans="1:27" x14ac:dyDescent="0.3">
      <c r="A1886" s="263">
        <v>519889</v>
      </c>
      <c r="B1886" s="268" t="s">
        <v>918</v>
      </c>
      <c r="C1886" s="263" t="s">
        <v>4120</v>
      </c>
      <c r="D1886" s="263" t="s">
        <v>4120</v>
      </c>
      <c r="E1886" s="263" t="s">
        <v>4120</v>
      </c>
      <c r="F1886" s="263" t="s">
        <v>4120</v>
      </c>
      <c r="G1886" s="263" t="s">
        <v>4120</v>
      </c>
      <c r="H1886" s="263" t="s">
        <v>4120</v>
      </c>
      <c r="I1886" s="263" t="s">
        <v>4120</v>
      </c>
      <c r="J1886" s="263" t="s">
        <v>4120</v>
      </c>
      <c r="K1886" s="263" t="s">
        <v>4120</v>
      </c>
      <c r="L1886" s="263" t="s">
        <v>4120</v>
      </c>
      <c r="M1886" s="263" t="s">
        <v>4120</v>
      </c>
      <c r="N1886" s="263" t="s">
        <v>4120</v>
      </c>
      <c r="O1886" s="263" t="s">
        <v>4120</v>
      </c>
      <c r="P1886" s="263" t="s">
        <v>4120</v>
      </c>
      <c r="Q1886" s="263" t="s">
        <v>4120</v>
      </c>
      <c r="R1886" s="263" t="s">
        <v>4120</v>
      </c>
      <c r="S1886" s="263" t="s">
        <v>4120</v>
      </c>
      <c r="T1886" s="263" t="s">
        <v>4120</v>
      </c>
      <c r="U1886" s="263" t="s">
        <v>4120</v>
      </c>
      <c r="V1886" s="263" t="s">
        <v>4120</v>
      </c>
      <c r="W1886" s="263" t="s">
        <v>4120</v>
      </c>
      <c r="X1886" s="263" t="s">
        <v>4120</v>
      </c>
      <c r="Y1886" s="263" t="s">
        <v>4120</v>
      </c>
      <c r="Z1886" s="263" t="s">
        <v>4120</v>
      </c>
      <c r="AA1886" s="263" t="s">
        <v>4120</v>
      </c>
    </row>
    <row r="1887" spans="1:27" x14ac:dyDescent="0.3">
      <c r="A1887" s="263">
        <v>520311</v>
      </c>
      <c r="B1887" s="268" t="s">
        <v>918</v>
      </c>
      <c r="C1887" s="263" t="s">
        <v>4120</v>
      </c>
      <c r="D1887" s="263" t="s">
        <v>4120</v>
      </c>
      <c r="E1887" s="263" t="s">
        <v>4120</v>
      </c>
      <c r="F1887" s="263" t="s">
        <v>4120</v>
      </c>
      <c r="G1887" s="263" t="s">
        <v>4120</v>
      </c>
      <c r="H1887" s="263" t="s">
        <v>4120</v>
      </c>
      <c r="I1887" s="263" t="s">
        <v>4120</v>
      </c>
      <c r="J1887" s="263" t="s">
        <v>4120</v>
      </c>
      <c r="K1887" s="263" t="s">
        <v>4120</v>
      </c>
      <c r="L1887" s="263" t="s">
        <v>4120</v>
      </c>
      <c r="M1887" s="263" t="s">
        <v>4120</v>
      </c>
      <c r="N1887" s="263" t="s">
        <v>4120</v>
      </c>
      <c r="O1887" s="263" t="s">
        <v>4120</v>
      </c>
      <c r="P1887" s="263" t="s">
        <v>4120</v>
      </c>
      <c r="Q1887" s="263" t="s">
        <v>4120</v>
      </c>
      <c r="R1887" s="263" t="s">
        <v>4120</v>
      </c>
      <c r="S1887" s="263" t="s">
        <v>4120</v>
      </c>
      <c r="T1887" s="263" t="s">
        <v>4120</v>
      </c>
      <c r="U1887" s="263" t="s">
        <v>4120</v>
      </c>
      <c r="V1887" s="263" t="s">
        <v>4120</v>
      </c>
      <c r="W1887" s="263" t="s">
        <v>4120</v>
      </c>
      <c r="X1887" s="263" t="s">
        <v>4120</v>
      </c>
      <c r="Y1887" s="263" t="s">
        <v>4120</v>
      </c>
      <c r="Z1887" s="263" t="s">
        <v>4120</v>
      </c>
      <c r="AA1887" s="263" t="s">
        <v>4120</v>
      </c>
    </row>
    <row r="1888" spans="1:27" x14ac:dyDescent="0.3">
      <c r="A1888" s="263">
        <v>520342</v>
      </c>
      <c r="B1888" s="268" t="s">
        <v>918</v>
      </c>
      <c r="C1888" s="263" t="s">
        <v>4120</v>
      </c>
      <c r="D1888" s="263" t="s">
        <v>4120</v>
      </c>
      <c r="E1888" s="263" t="s">
        <v>4120</v>
      </c>
      <c r="F1888" s="263" t="s">
        <v>4120</v>
      </c>
      <c r="G1888" s="263" t="s">
        <v>4120</v>
      </c>
      <c r="H1888" s="263" t="s">
        <v>4120</v>
      </c>
      <c r="I1888" s="263" t="s">
        <v>4120</v>
      </c>
      <c r="J1888" s="263" t="s">
        <v>4120</v>
      </c>
      <c r="K1888" s="263" t="s">
        <v>4120</v>
      </c>
      <c r="L1888" s="263" t="s">
        <v>4120</v>
      </c>
      <c r="M1888" s="263" t="s">
        <v>4120</v>
      </c>
      <c r="N1888" s="263" t="s">
        <v>4120</v>
      </c>
      <c r="O1888" s="263" t="s">
        <v>4120</v>
      </c>
      <c r="P1888" s="263" t="s">
        <v>4120</v>
      </c>
      <c r="Q1888" s="263" t="s">
        <v>4120</v>
      </c>
      <c r="R1888" s="263" t="s">
        <v>4120</v>
      </c>
      <c r="S1888" s="263" t="s">
        <v>4120</v>
      </c>
      <c r="T1888" s="263" t="s">
        <v>4120</v>
      </c>
      <c r="U1888" s="263" t="s">
        <v>4120</v>
      </c>
      <c r="V1888" s="263" t="s">
        <v>4120</v>
      </c>
      <c r="W1888" s="263" t="s">
        <v>4120</v>
      </c>
      <c r="X1888" s="263" t="s">
        <v>4120</v>
      </c>
      <c r="Y1888" s="263" t="s">
        <v>4120</v>
      </c>
      <c r="Z1888" s="263" t="s">
        <v>4120</v>
      </c>
      <c r="AA1888" s="263" t="s">
        <v>4120</v>
      </c>
    </row>
    <row r="1889" spans="1:27" x14ac:dyDescent="0.3">
      <c r="A1889" s="263">
        <v>520352</v>
      </c>
      <c r="B1889" s="268" t="s">
        <v>918</v>
      </c>
      <c r="C1889" s="263" t="s">
        <v>4120</v>
      </c>
      <c r="D1889" s="263" t="s">
        <v>4120</v>
      </c>
      <c r="E1889" s="263" t="s">
        <v>4120</v>
      </c>
      <c r="F1889" s="263" t="s">
        <v>4120</v>
      </c>
      <c r="G1889" s="263" t="s">
        <v>4120</v>
      </c>
      <c r="H1889" s="263" t="s">
        <v>4120</v>
      </c>
      <c r="I1889" s="263" t="s">
        <v>4120</v>
      </c>
      <c r="J1889" s="263" t="s">
        <v>4120</v>
      </c>
      <c r="K1889" s="263" t="s">
        <v>4120</v>
      </c>
      <c r="L1889" s="263" t="s">
        <v>4120</v>
      </c>
      <c r="M1889" s="263" t="s">
        <v>4120</v>
      </c>
      <c r="N1889" s="263" t="s">
        <v>4120</v>
      </c>
      <c r="O1889" s="263" t="s">
        <v>4120</v>
      </c>
      <c r="P1889" s="263" t="s">
        <v>4120</v>
      </c>
      <c r="Q1889" s="263" t="s">
        <v>4120</v>
      </c>
      <c r="R1889" s="263" t="s">
        <v>4120</v>
      </c>
      <c r="S1889" s="263" t="s">
        <v>4120</v>
      </c>
      <c r="T1889" s="263" t="s">
        <v>4120</v>
      </c>
      <c r="U1889" s="263" t="s">
        <v>4120</v>
      </c>
      <c r="V1889" s="263" t="s">
        <v>4120</v>
      </c>
      <c r="W1889" s="263" t="s">
        <v>4120</v>
      </c>
      <c r="X1889" s="263" t="s">
        <v>4120</v>
      </c>
      <c r="Y1889" s="263" t="s">
        <v>4120</v>
      </c>
      <c r="Z1889" s="263" t="s">
        <v>4120</v>
      </c>
      <c r="AA1889" s="263" t="s">
        <v>4120</v>
      </c>
    </row>
    <row r="1890" spans="1:27" x14ac:dyDescent="0.3">
      <c r="A1890" s="263">
        <v>520488</v>
      </c>
      <c r="B1890" s="268" t="s">
        <v>918</v>
      </c>
      <c r="C1890" s="263" t="s">
        <v>4120</v>
      </c>
      <c r="D1890" s="263" t="s">
        <v>4120</v>
      </c>
      <c r="E1890" s="263" t="s">
        <v>4120</v>
      </c>
      <c r="F1890" s="263" t="s">
        <v>4120</v>
      </c>
      <c r="G1890" s="263" t="s">
        <v>4120</v>
      </c>
      <c r="H1890" s="263" t="s">
        <v>4120</v>
      </c>
      <c r="I1890" s="263" t="s">
        <v>4120</v>
      </c>
      <c r="J1890" s="263" t="s">
        <v>4120</v>
      </c>
      <c r="K1890" s="263" t="s">
        <v>4120</v>
      </c>
      <c r="L1890" s="263" t="s">
        <v>4120</v>
      </c>
      <c r="M1890" s="263" t="s">
        <v>4120</v>
      </c>
      <c r="N1890" s="263" t="s">
        <v>4120</v>
      </c>
      <c r="O1890" s="263" t="s">
        <v>4120</v>
      </c>
      <c r="P1890" s="263" t="s">
        <v>4120</v>
      </c>
      <c r="Q1890" s="263" t="s">
        <v>4120</v>
      </c>
      <c r="R1890" s="263" t="s">
        <v>4120</v>
      </c>
      <c r="S1890" s="263" t="s">
        <v>4120</v>
      </c>
      <c r="T1890" s="263" t="s">
        <v>4120</v>
      </c>
      <c r="U1890" s="263" t="s">
        <v>4120</v>
      </c>
      <c r="V1890" s="263" t="s">
        <v>4120</v>
      </c>
      <c r="W1890" s="263" t="s">
        <v>4120</v>
      </c>
      <c r="X1890" s="263" t="s">
        <v>4120</v>
      </c>
      <c r="Y1890" s="263" t="s">
        <v>4120</v>
      </c>
      <c r="Z1890" s="263" t="s">
        <v>4120</v>
      </c>
      <c r="AA1890" s="263" t="s">
        <v>4120</v>
      </c>
    </row>
    <row r="1891" spans="1:27" x14ac:dyDescent="0.3">
      <c r="A1891" s="263">
        <v>520497</v>
      </c>
      <c r="B1891" s="268" t="s">
        <v>918</v>
      </c>
      <c r="C1891" s="263" t="s">
        <v>4120</v>
      </c>
      <c r="D1891" s="263" t="s">
        <v>4120</v>
      </c>
      <c r="E1891" s="263" t="s">
        <v>4120</v>
      </c>
      <c r="F1891" s="263" t="s">
        <v>4120</v>
      </c>
      <c r="G1891" s="263" t="s">
        <v>4120</v>
      </c>
      <c r="H1891" s="263" t="s">
        <v>4120</v>
      </c>
      <c r="I1891" s="263" t="s">
        <v>4120</v>
      </c>
      <c r="J1891" s="263" t="s">
        <v>4120</v>
      </c>
      <c r="K1891" s="263" t="s">
        <v>4120</v>
      </c>
      <c r="L1891" s="263" t="s">
        <v>4120</v>
      </c>
      <c r="M1891" s="263" t="s">
        <v>4120</v>
      </c>
      <c r="N1891" s="263" t="s">
        <v>4120</v>
      </c>
      <c r="O1891" s="263" t="s">
        <v>4120</v>
      </c>
      <c r="P1891" s="263" t="s">
        <v>4120</v>
      </c>
      <c r="Q1891" s="263" t="s">
        <v>4120</v>
      </c>
      <c r="R1891" s="263" t="s">
        <v>4120</v>
      </c>
      <c r="S1891" s="263" t="s">
        <v>4120</v>
      </c>
      <c r="T1891" s="263" t="s">
        <v>4120</v>
      </c>
      <c r="U1891" s="263" t="s">
        <v>4120</v>
      </c>
      <c r="V1891" s="263" t="s">
        <v>4120</v>
      </c>
      <c r="W1891" s="263" t="s">
        <v>4120</v>
      </c>
      <c r="X1891" s="263" t="s">
        <v>4120</v>
      </c>
      <c r="Y1891" s="263" t="s">
        <v>4120</v>
      </c>
      <c r="Z1891" s="263" t="s">
        <v>4120</v>
      </c>
      <c r="AA1891" s="263" t="s">
        <v>4120</v>
      </c>
    </row>
    <row r="1892" spans="1:27" x14ac:dyDescent="0.3">
      <c r="A1892" s="263">
        <v>522554</v>
      </c>
      <c r="B1892" s="268" t="s">
        <v>918</v>
      </c>
      <c r="C1892" s="263" t="s">
        <v>4120</v>
      </c>
      <c r="D1892" s="263" t="s">
        <v>4120</v>
      </c>
      <c r="E1892" s="263" t="s">
        <v>4120</v>
      </c>
      <c r="F1892" s="263" t="s">
        <v>4120</v>
      </c>
      <c r="G1892" s="263" t="s">
        <v>4120</v>
      </c>
      <c r="H1892" s="263" t="s">
        <v>4120</v>
      </c>
      <c r="I1892" s="263" t="s">
        <v>4120</v>
      </c>
      <c r="J1892" s="263" t="s">
        <v>4120</v>
      </c>
      <c r="K1892" s="263" t="s">
        <v>4120</v>
      </c>
      <c r="L1892" s="263" t="s">
        <v>4120</v>
      </c>
      <c r="M1892" s="263" t="s">
        <v>4120</v>
      </c>
      <c r="N1892" s="263" t="s">
        <v>4120</v>
      </c>
      <c r="O1892" s="263" t="s">
        <v>4120</v>
      </c>
      <c r="P1892" s="263" t="s">
        <v>4120</v>
      </c>
      <c r="Q1892" s="263" t="s">
        <v>4120</v>
      </c>
      <c r="R1892" s="263" t="s">
        <v>4120</v>
      </c>
      <c r="S1892" s="263" t="s">
        <v>4120</v>
      </c>
      <c r="T1892" s="263" t="s">
        <v>4120</v>
      </c>
      <c r="U1892" s="263" t="s">
        <v>4120</v>
      </c>
      <c r="V1892" s="263" t="s">
        <v>4120</v>
      </c>
      <c r="W1892" s="263" t="s">
        <v>4120</v>
      </c>
      <c r="X1892" s="263" t="s">
        <v>4120</v>
      </c>
      <c r="Y1892" s="263" t="s">
        <v>4120</v>
      </c>
      <c r="Z1892" s="263" t="s">
        <v>4120</v>
      </c>
      <c r="AA1892" s="263" t="s">
        <v>4120</v>
      </c>
    </row>
    <row r="1893" spans="1:27" x14ac:dyDescent="0.3">
      <c r="A1893" s="263">
        <v>513847</v>
      </c>
      <c r="B1893" s="268" t="s">
        <v>918</v>
      </c>
      <c r="C1893" s="263" t="s">
        <v>4120</v>
      </c>
      <c r="D1893" s="263" t="s">
        <v>4120</v>
      </c>
      <c r="E1893" s="263" t="s">
        <v>4120</v>
      </c>
      <c r="F1893" s="263" t="s">
        <v>4120</v>
      </c>
      <c r="G1893" s="263" t="s">
        <v>4120</v>
      </c>
      <c r="H1893" s="263" t="s">
        <v>4120</v>
      </c>
      <c r="I1893" s="263" t="s">
        <v>4120</v>
      </c>
      <c r="J1893" s="263" t="s">
        <v>4120</v>
      </c>
      <c r="K1893" s="263" t="s">
        <v>4120</v>
      </c>
      <c r="L1893" s="263" t="s">
        <v>4120</v>
      </c>
      <c r="M1893" s="263" t="s">
        <v>4120</v>
      </c>
      <c r="N1893" s="263" t="s">
        <v>4120</v>
      </c>
      <c r="O1893" s="263" t="s">
        <v>4120</v>
      </c>
      <c r="P1893" s="263" t="s">
        <v>4120</v>
      </c>
      <c r="Q1893" s="263" t="s">
        <v>4120</v>
      </c>
      <c r="R1893" s="263" t="s">
        <v>4120</v>
      </c>
      <c r="S1893" s="263" t="s">
        <v>4120</v>
      </c>
      <c r="T1893" s="263" t="s">
        <v>4120</v>
      </c>
      <c r="U1893" s="263" t="s">
        <v>4120</v>
      </c>
      <c r="V1893" s="263" t="s">
        <v>4120</v>
      </c>
      <c r="W1893" s="263" t="s">
        <v>4120</v>
      </c>
      <c r="X1893" s="263" t="s">
        <v>4120</v>
      </c>
      <c r="Y1893" s="263" t="s">
        <v>4120</v>
      </c>
      <c r="Z1893" s="263" t="s">
        <v>4120</v>
      </c>
      <c r="AA1893" s="263" t="s">
        <v>4120</v>
      </c>
    </row>
    <row r="1894" spans="1:27" x14ac:dyDescent="0.3">
      <c r="A1894" s="263">
        <v>514632</v>
      </c>
      <c r="B1894" s="268" t="s">
        <v>918</v>
      </c>
      <c r="C1894" s="263" t="s">
        <v>4120</v>
      </c>
      <c r="D1894" s="263" t="s">
        <v>4120</v>
      </c>
      <c r="E1894" s="263" t="s">
        <v>4120</v>
      </c>
      <c r="F1894" s="263" t="s">
        <v>4120</v>
      </c>
      <c r="G1894" s="263" t="s">
        <v>4120</v>
      </c>
      <c r="H1894" s="263" t="s">
        <v>4120</v>
      </c>
      <c r="I1894" s="263" t="s">
        <v>4120</v>
      </c>
      <c r="J1894" s="263" t="s">
        <v>4120</v>
      </c>
      <c r="K1894" s="263" t="s">
        <v>4120</v>
      </c>
      <c r="L1894" s="263" t="s">
        <v>4120</v>
      </c>
      <c r="M1894" s="263" t="s">
        <v>4120</v>
      </c>
      <c r="N1894" s="263" t="s">
        <v>4120</v>
      </c>
      <c r="O1894" s="263" t="s">
        <v>4120</v>
      </c>
      <c r="P1894" s="263" t="s">
        <v>4120</v>
      </c>
      <c r="Q1894" s="263" t="s">
        <v>4120</v>
      </c>
      <c r="R1894" s="263" t="s">
        <v>4120</v>
      </c>
      <c r="S1894" s="263" t="s">
        <v>4120</v>
      </c>
      <c r="T1894" s="263" t="s">
        <v>4120</v>
      </c>
      <c r="U1894" s="263" t="s">
        <v>4120</v>
      </c>
      <c r="V1894" s="263" t="s">
        <v>4120</v>
      </c>
      <c r="W1894" s="263" t="s">
        <v>4120</v>
      </c>
      <c r="X1894" s="263" t="s">
        <v>4120</v>
      </c>
      <c r="Y1894" s="263" t="s">
        <v>4120</v>
      </c>
      <c r="Z1894" s="263" t="s">
        <v>4120</v>
      </c>
      <c r="AA1894" s="263" t="s">
        <v>4120</v>
      </c>
    </row>
    <row r="1895" spans="1:27" x14ac:dyDescent="0.3">
      <c r="A1895" s="263">
        <v>514933</v>
      </c>
      <c r="B1895" s="268" t="s">
        <v>918</v>
      </c>
      <c r="C1895" s="263" t="s">
        <v>4120</v>
      </c>
      <c r="D1895" s="263" t="s">
        <v>4120</v>
      </c>
      <c r="E1895" s="263" t="s">
        <v>4120</v>
      </c>
      <c r="F1895" s="263" t="s">
        <v>4120</v>
      </c>
      <c r="G1895" s="263" t="s">
        <v>4120</v>
      </c>
      <c r="H1895" s="263" t="s">
        <v>4120</v>
      </c>
      <c r="I1895" s="263" t="s">
        <v>4120</v>
      </c>
      <c r="J1895" s="263" t="s">
        <v>4120</v>
      </c>
      <c r="K1895" s="263" t="s">
        <v>4120</v>
      </c>
      <c r="L1895" s="263" t="s">
        <v>4120</v>
      </c>
      <c r="M1895" s="263" t="s">
        <v>4120</v>
      </c>
      <c r="N1895" s="263" t="s">
        <v>4120</v>
      </c>
      <c r="O1895" s="263" t="s">
        <v>4120</v>
      </c>
      <c r="P1895" s="263" t="s">
        <v>4120</v>
      </c>
      <c r="Q1895" s="263" t="s">
        <v>4120</v>
      </c>
      <c r="R1895" s="263" t="s">
        <v>4120</v>
      </c>
      <c r="S1895" s="263" t="s">
        <v>4120</v>
      </c>
      <c r="T1895" s="263" t="s">
        <v>4120</v>
      </c>
      <c r="U1895" s="263" t="s">
        <v>4120</v>
      </c>
      <c r="V1895" s="263" t="s">
        <v>4120</v>
      </c>
      <c r="W1895" s="263" t="s">
        <v>4120</v>
      </c>
      <c r="X1895" s="263" t="s">
        <v>4120</v>
      </c>
      <c r="Y1895" s="263" t="s">
        <v>4120</v>
      </c>
      <c r="Z1895" s="263" t="s">
        <v>4120</v>
      </c>
      <c r="AA1895" s="263" t="s">
        <v>4120</v>
      </c>
    </row>
    <row r="1896" spans="1:27" x14ac:dyDescent="0.3">
      <c r="A1896" s="263">
        <v>514963</v>
      </c>
      <c r="B1896" s="268" t="s">
        <v>918</v>
      </c>
      <c r="C1896" s="263" t="s">
        <v>4120</v>
      </c>
      <c r="D1896" s="263" t="s">
        <v>4120</v>
      </c>
      <c r="E1896" s="263" t="s">
        <v>4120</v>
      </c>
      <c r="F1896" s="263" t="s">
        <v>4120</v>
      </c>
      <c r="G1896" s="263" t="s">
        <v>4120</v>
      </c>
      <c r="H1896" s="263" t="s">
        <v>4120</v>
      </c>
      <c r="I1896" s="263" t="s">
        <v>4120</v>
      </c>
      <c r="J1896" s="263" t="s">
        <v>4120</v>
      </c>
      <c r="K1896" s="263" t="s">
        <v>4120</v>
      </c>
      <c r="L1896" s="263" t="s">
        <v>4120</v>
      </c>
      <c r="M1896" s="263" t="s">
        <v>4120</v>
      </c>
      <c r="N1896" s="263" t="s">
        <v>4120</v>
      </c>
      <c r="O1896" s="263" t="s">
        <v>4120</v>
      </c>
      <c r="P1896" s="263" t="s">
        <v>4120</v>
      </c>
      <c r="Q1896" s="263" t="s">
        <v>4120</v>
      </c>
      <c r="R1896" s="263" t="s">
        <v>4120</v>
      </c>
      <c r="S1896" s="263" t="s">
        <v>4120</v>
      </c>
      <c r="T1896" s="263" t="s">
        <v>4120</v>
      </c>
      <c r="U1896" s="263" t="s">
        <v>4120</v>
      </c>
      <c r="V1896" s="263" t="s">
        <v>4120</v>
      </c>
      <c r="W1896" s="263" t="s">
        <v>4120</v>
      </c>
      <c r="X1896" s="263" t="s">
        <v>4120</v>
      </c>
      <c r="Y1896" s="263" t="s">
        <v>4120</v>
      </c>
      <c r="Z1896" s="263" t="s">
        <v>4120</v>
      </c>
      <c r="AA1896" s="263" t="s">
        <v>4120</v>
      </c>
    </row>
    <row r="1897" spans="1:27" x14ac:dyDescent="0.3">
      <c r="A1897" s="263">
        <v>515078</v>
      </c>
      <c r="B1897" s="268" t="s">
        <v>918</v>
      </c>
      <c r="C1897" s="263" t="s">
        <v>4120</v>
      </c>
      <c r="D1897" s="263" t="s">
        <v>4120</v>
      </c>
      <c r="E1897" s="263" t="s">
        <v>4120</v>
      </c>
      <c r="F1897" s="263" t="s">
        <v>4120</v>
      </c>
      <c r="G1897" s="263" t="s">
        <v>4120</v>
      </c>
      <c r="H1897" s="263" t="s">
        <v>4120</v>
      </c>
      <c r="I1897" s="263" t="s">
        <v>4120</v>
      </c>
      <c r="J1897" s="263" t="s">
        <v>4120</v>
      </c>
      <c r="K1897" s="263" t="s">
        <v>4120</v>
      </c>
      <c r="L1897" s="263" t="s">
        <v>4120</v>
      </c>
      <c r="M1897" s="263" t="s">
        <v>4120</v>
      </c>
      <c r="N1897" s="263" t="s">
        <v>4120</v>
      </c>
      <c r="O1897" s="263" t="s">
        <v>4120</v>
      </c>
      <c r="P1897" s="263" t="s">
        <v>4120</v>
      </c>
      <c r="Q1897" s="263" t="s">
        <v>4120</v>
      </c>
      <c r="R1897" s="263" t="s">
        <v>4120</v>
      </c>
      <c r="S1897" s="263" t="s">
        <v>4120</v>
      </c>
      <c r="T1897" s="263" t="s">
        <v>4120</v>
      </c>
      <c r="U1897" s="263" t="s">
        <v>4120</v>
      </c>
      <c r="V1897" s="263" t="s">
        <v>4120</v>
      </c>
      <c r="W1897" s="263" t="s">
        <v>4120</v>
      </c>
      <c r="X1897" s="263" t="s">
        <v>4120</v>
      </c>
      <c r="Y1897" s="263" t="s">
        <v>4120</v>
      </c>
      <c r="Z1897" s="263" t="s">
        <v>4120</v>
      </c>
      <c r="AA1897" s="263" t="s">
        <v>4120</v>
      </c>
    </row>
    <row r="1898" spans="1:27" x14ac:dyDescent="0.3">
      <c r="A1898" s="263">
        <v>515717</v>
      </c>
      <c r="B1898" s="268" t="s">
        <v>918</v>
      </c>
      <c r="C1898" s="263" t="s">
        <v>4120</v>
      </c>
      <c r="D1898" s="263" t="s">
        <v>4120</v>
      </c>
      <c r="E1898" s="263" t="s">
        <v>4120</v>
      </c>
      <c r="F1898" s="263" t="s">
        <v>4120</v>
      </c>
      <c r="G1898" s="263" t="s">
        <v>4120</v>
      </c>
      <c r="H1898" s="263" t="s">
        <v>4120</v>
      </c>
      <c r="I1898" s="263" t="s">
        <v>4120</v>
      </c>
      <c r="J1898" s="263" t="s">
        <v>4120</v>
      </c>
      <c r="K1898" s="263" t="s">
        <v>4120</v>
      </c>
      <c r="L1898" s="263" t="s">
        <v>4120</v>
      </c>
      <c r="M1898" s="263" t="s">
        <v>4120</v>
      </c>
      <c r="N1898" s="263" t="s">
        <v>4120</v>
      </c>
      <c r="O1898" s="263" t="s">
        <v>4120</v>
      </c>
      <c r="P1898" s="263" t="s">
        <v>4120</v>
      </c>
      <c r="Q1898" s="263" t="s">
        <v>4120</v>
      </c>
      <c r="R1898" s="263" t="s">
        <v>4120</v>
      </c>
      <c r="S1898" s="263" t="s">
        <v>4120</v>
      </c>
      <c r="T1898" s="263" t="s">
        <v>4120</v>
      </c>
      <c r="U1898" s="263" t="s">
        <v>4120</v>
      </c>
      <c r="V1898" s="263" t="s">
        <v>4120</v>
      </c>
      <c r="W1898" s="263" t="s">
        <v>4120</v>
      </c>
      <c r="X1898" s="263" t="s">
        <v>4120</v>
      </c>
      <c r="Y1898" s="263" t="s">
        <v>4120</v>
      </c>
      <c r="Z1898" s="263" t="s">
        <v>4120</v>
      </c>
      <c r="AA1898" s="263" t="s">
        <v>4120</v>
      </c>
    </row>
    <row r="1899" spans="1:27" x14ac:dyDescent="0.3">
      <c r="A1899" s="263">
        <v>515965</v>
      </c>
      <c r="B1899" s="268" t="s">
        <v>918</v>
      </c>
      <c r="C1899" s="263" t="s">
        <v>4120</v>
      </c>
      <c r="D1899" s="263" t="s">
        <v>4120</v>
      </c>
      <c r="E1899" s="263" t="s">
        <v>4120</v>
      </c>
      <c r="F1899" s="263" t="s">
        <v>4120</v>
      </c>
      <c r="G1899" s="263" t="s">
        <v>4120</v>
      </c>
      <c r="H1899" s="263" t="s">
        <v>4120</v>
      </c>
      <c r="I1899" s="263" t="s">
        <v>4120</v>
      </c>
      <c r="J1899" s="263" t="s">
        <v>4120</v>
      </c>
      <c r="K1899" s="263" t="s">
        <v>4120</v>
      </c>
      <c r="L1899" s="263" t="s">
        <v>4120</v>
      </c>
      <c r="M1899" s="263" t="s">
        <v>4120</v>
      </c>
      <c r="N1899" s="263" t="s">
        <v>4120</v>
      </c>
      <c r="O1899" s="263" t="s">
        <v>4120</v>
      </c>
      <c r="P1899" s="263" t="s">
        <v>4120</v>
      </c>
      <c r="Q1899" s="263" t="s">
        <v>4120</v>
      </c>
      <c r="R1899" s="263" t="s">
        <v>4120</v>
      </c>
      <c r="S1899" s="263" t="s">
        <v>4120</v>
      </c>
      <c r="T1899" s="263" t="s">
        <v>4120</v>
      </c>
      <c r="U1899" s="263" t="s">
        <v>4120</v>
      </c>
      <c r="V1899" s="263" t="s">
        <v>4120</v>
      </c>
      <c r="W1899" s="263" t="s">
        <v>4120</v>
      </c>
      <c r="X1899" s="263" t="s">
        <v>4120</v>
      </c>
      <c r="Y1899" s="263" t="s">
        <v>4120</v>
      </c>
      <c r="Z1899" s="263" t="s">
        <v>4120</v>
      </c>
      <c r="AA1899" s="263" t="s">
        <v>4120</v>
      </c>
    </row>
    <row r="1900" spans="1:27" x14ac:dyDescent="0.3">
      <c r="A1900" s="263">
        <v>516586</v>
      </c>
      <c r="B1900" s="268" t="s">
        <v>918</v>
      </c>
      <c r="C1900" s="263" t="s">
        <v>4120</v>
      </c>
      <c r="D1900" s="263" t="s">
        <v>4120</v>
      </c>
      <c r="E1900" s="263" t="s">
        <v>4120</v>
      </c>
      <c r="F1900" s="263" t="s">
        <v>4120</v>
      </c>
      <c r="G1900" s="263" t="s">
        <v>4120</v>
      </c>
      <c r="H1900" s="263" t="s">
        <v>4120</v>
      </c>
      <c r="I1900" s="263" t="s">
        <v>4120</v>
      </c>
      <c r="J1900" s="263" t="s">
        <v>4120</v>
      </c>
      <c r="K1900" s="263" t="s">
        <v>4120</v>
      </c>
      <c r="L1900" s="263" t="s">
        <v>4120</v>
      </c>
      <c r="M1900" s="263" t="s">
        <v>4120</v>
      </c>
      <c r="N1900" s="263" t="s">
        <v>4120</v>
      </c>
      <c r="O1900" s="263" t="s">
        <v>4120</v>
      </c>
      <c r="P1900" s="263" t="s">
        <v>4120</v>
      </c>
      <c r="Q1900" s="263" t="s">
        <v>4120</v>
      </c>
      <c r="R1900" s="263" t="s">
        <v>4120</v>
      </c>
      <c r="S1900" s="263" t="s">
        <v>4120</v>
      </c>
      <c r="T1900" s="263" t="s">
        <v>4120</v>
      </c>
      <c r="U1900" s="263" t="s">
        <v>4120</v>
      </c>
      <c r="V1900" s="263" t="s">
        <v>4120</v>
      </c>
      <c r="W1900" s="263" t="s">
        <v>4120</v>
      </c>
      <c r="X1900" s="263" t="s">
        <v>4120</v>
      </c>
      <c r="Y1900" s="263" t="s">
        <v>4120</v>
      </c>
      <c r="Z1900" s="263" t="s">
        <v>4120</v>
      </c>
      <c r="AA1900" s="263" t="s">
        <v>4120</v>
      </c>
    </row>
    <row r="1901" spans="1:27" x14ac:dyDescent="0.3">
      <c r="A1901" s="263">
        <v>516762</v>
      </c>
      <c r="B1901" s="268" t="s">
        <v>918</v>
      </c>
      <c r="C1901" s="263" t="s">
        <v>4120</v>
      </c>
      <c r="D1901" s="263" t="s">
        <v>4120</v>
      </c>
      <c r="E1901" s="263" t="s">
        <v>4120</v>
      </c>
      <c r="F1901" s="263" t="s">
        <v>4120</v>
      </c>
      <c r="G1901" s="263" t="s">
        <v>4120</v>
      </c>
      <c r="H1901" s="263" t="s">
        <v>4120</v>
      </c>
      <c r="I1901" s="263" t="s">
        <v>4120</v>
      </c>
      <c r="J1901" s="263" t="s">
        <v>4120</v>
      </c>
      <c r="K1901" s="263" t="s">
        <v>4120</v>
      </c>
      <c r="L1901" s="263" t="s">
        <v>4120</v>
      </c>
      <c r="M1901" s="263" t="s">
        <v>4120</v>
      </c>
      <c r="N1901" s="263" t="s">
        <v>4120</v>
      </c>
      <c r="O1901" s="263" t="s">
        <v>4120</v>
      </c>
      <c r="P1901" s="263" t="s">
        <v>4120</v>
      </c>
      <c r="Q1901" s="263" t="s">
        <v>4120</v>
      </c>
      <c r="R1901" s="263" t="s">
        <v>4120</v>
      </c>
      <c r="S1901" s="263" t="s">
        <v>4120</v>
      </c>
      <c r="T1901" s="263" t="s">
        <v>4120</v>
      </c>
      <c r="U1901" s="263" t="s">
        <v>4120</v>
      </c>
      <c r="V1901" s="263" t="s">
        <v>4120</v>
      </c>
      <c r="W1901" s="263" t="s">
        <v>4120</v>
      </c>
      <c r="X1901" s="263" t="s">
        <v>4120</v>
      </c>
      <c r="Y1901" s="263" t="s">
        <v>4120</v>
      </c>
      <c r="Z1901" s="263" t="s">
        <v>4120</v>
      </c>
      <c r="AA1901" s="263" t="s">
        <v>4120</v>
      </c>
    </row>
    <row r="1902" spans="1:27" x14ac:dyDescent="0.3">
      <c r="A1902" s="263">
        <v>517042</v>
      </c>
      <c r="B1902" s="268" t="s">
        <v>918</v>
      </c>
      <c r="C1902" s="263" t="s">
        <v>4120</v>
      </c>
      <c r="D1902" s="263" t="s">
        <v>4120</v>
      </c>
      <c r="E1902" s="263" t="s">
        <v>4120</v>
      </c>
      <c r="F1902" s="263" t="s">
        <v>4120</v>
      </c>
      <c r="G1902" s="263" t="s">
        <v>4120</v>
      </c>
      <c r="H1902" s="263" t="s">
        <v>4120</v>
      </c>
      <c r="I1902" s="263" t="s">
        <v>4120</v>
      </c>
      <c r="J1902" s="263" t="s">
        <v>4120</v>
      </c>
      <c r="K1902" s="263" t="s">
        <v>4120</v>
      </c>
      <c r="L1902" s="263" t="s">
        <v>4120</v>
      </c>
      <c r="M1902" s="263" t="s">
        <v>4120</v>
      </c>
      <c r="N1902" s="263" t="s">
        <v>4120</v>
      </c>
      <c r="O1902" s="263" t="s">
        <v>4120</v>
      </c>
      <c r="P1902" s="263" t="s">
        <v>4120</v>
      </c>
      <c r="Q1902" s="263" t="s">
        <v>4120</v>
      </c>
      <c r="R1902" s="263" t="s">
        <v>4120</v>
      </c>
      <c r="S1902" s="263" t="s">
        <v>4120</v>
      </c>
      <c r="T1902" s="263" t="s">
        <v>4120</v>
      </c>
      <c r="U1902" s="263" t="s">
        <v>4120</v>
      </c>
      <c r="V1902" s="263" t="s">
        <v>4120</v>
      </c>
      <c r="W1902" s="263" t="s">
        <v>4120</v>
      </c>
      <c r="X1902" s="263" t="s">
        <v>4120</v>
      </c>
      <c r="Y1902" s="263" t="s">
        <v>4120</v>
      </c>
      <c r="Z1902" s="263" t="s">
        <v>4120</v>
      </c>
      <c r="AA1902" s="263" t="s">
        <v>4120</v>
      </c>
    </row>
    <row r="1903" spans="1:27" x14ac:dyDescent="0.3">
      <c r="A1903" s="263">
        <v>517054</v>
      </c>
      <c r="B1903" s="268" t="s">
        <v>918</v>
      </c>
      <c r="C1903" s="263" t="s">
        <v>4120</v>
      </c>
      <c r="D1903" s="263" t="s">
        <v>4120</v>
      </c>
      <c r="E1903" s="263" t="s">
        <v>4120</v>
      </c>
      <c r="F1903" s="263" t="s">
        <v>4120</v>
      </c>
      <c r="G1903" s="263" t="s">
        <v>4120</v>
      </c>
      <c r="H1903" s="263" t="s">
        <v>4120</v>
      </c>
      <c r="I1903" s="263" t="s">
        <v>4120</v>
      </c>
      <c r="J1903" s="263" t="s">
        <v>4120</v>
      </c>
      <c r="K1903" s="263" t="s">
        <v>4120</v>
      </c>
      <c r="L1903" s="263" t="s">
        <v>4120</v>
      </c>
      <c r="M1903" s="263" t="s">
        <v>4120</v>
      </c>
      <c r="N1903" s="263" t="s">
        <v>4120</v>
      </c>
      <c r="O1903" s="263" t="s">
        <v>4120</v>
      </c>
      <c r="P1903" s="263" t="s">
        <v>4120</v>
      </c>
      <c r="Q1903" s="263" t="s">
        <v>4120</v>
      </c>
      <c r="R1903" s="263" t="s">
        <v>4120</v>
      </c>
      <c r="S1903" s="263" t="s">
        <v>4120</v>
      </c>
      <c r="T1903" s="263" t="s">
        <v>4120</v>
      </c>
      <c r="U1903" s="263" t="s">
        <v>4120</v>
      </c>
      <c r="V1903" s="263" t="s">
        <v>4120</v>
      </c>
      <c r="W1903" s="263" t="s">
        <v>4120</v>
      </c>
      <c r="X1903" s="263" t="s">
        <v>4120</v>
      </c>
      <c r="Y1903" s="263" t="s">
        <v>4120</v>
      </c>
      <c r="Z1903" s="263" t="s">
        <v>4120</v>
      </c>
      <c r="AA1903" s="263" t="s">
        <v>4120</v>
      </c>
    </row>
    <row r="1904" spans="1:27" x14ac:dyDescent="0.3">
      <c r="A1904" s="263">
        <v>518069</v>
      </c>
      <c r="B1904" s="268" t="s">
        <v>918</v>
      </c>
      <c r="C1904" s="263" t="s">
        <v>4120</v>
      </c>
      <c r="D1904" s="263" t="s">
        <v>4120</v>
      </c>
      <c r="E1904" s="263" t="s">
        <v>4120</v>
      </c>
      <c r="F1904" s="263" t="s">
        <v>4120</v>
      </c>
      <c r="G1904" s="263" t="s">
        <v>4120</v>
      </c>
      <c r="H1904" s="263" t="s">
        <v>4120</v>
      </c>
      <c r="I1904" s="263" t="s">
        <v>4120</v>
      </c>
      <c r="J1904" s="263" t="s">
        <v>4120</v>
      </c>
      <c r="K1904" s="263" t="s">
        <v>4120</v>
      </c>
      <c r="L1904" s="263" t="s">
        <v>4120</v>
      </c>
      <c r="M1904" s="263" t="s">
        <v>4120</v>
      </c>
      <c r="N1904" s="263" t="s">
        <v>4120</v>
      </c>
      <c r="O1904" s="263" t="s">
        <v>4120</v>
      </c>
      <c r="P1904" s="263" t="s">
        <v>4120</v>
      </c>
      <c r="Q1904" s="263" t="s">
        <v>4120</v>
      </c>
      <c r="R1904" s="263" t="s">
        <v>4120</v>
      </c>
      <c r="S1904" s="263" t="s">
        <v>4120</v>
      </c>
      <c r="T1904" s="263" t="s">
        <v>4120</v>
      </c>
      <c r="U1904" s="263" t="s">
        <v>4120</v>
      </c>
      <c r="V1904" s="263" t="s">
        <v>4120</v>
      </c>
      <c r="W1904" s="263" t="s">
        <v>4120</v>
      </c>
      <c r="X1904" s="263" t="s">
        <v>4120</v>
      </c>
      <c r="Y1904" s="263" t="s">
        <v>4120</v>
      </c>
      <c r="Z1904" s="263" t="s">
        <v>4120</v>
      </c>
      <c r="AA1904" s="263" t="s">
        <v>4120</v>
      </c>
    </row>
    <row r="1905" spans="1:27" x14ac:dyDescent="0.3">
      <c r="A1905" s="263">
        <v>518165</v>
      </c>
      <c r="B1905" s="268" t="s">
        <v>918</v>
      </c>
      <c r="C1905" s="263" t="s">
        <v>4120</v>
      </c>
      <c r="D1905" s="263" t="s">
        <v>4120</v>
      </c>
      <c r="E1905" s="263" t="s">
        <v>4120</v>
      </c>
      <c r="F1905" s="263" t="s">
        <v>4120</v>
      </c>
      <c r="G1905" s="263" t="s">
        <v>4120</v>
      </c>
      <c r="H1905" s="263" t="s">
        <v>4120</v>
      </c>
      <c r="I1905" s="263" t="s">
        <v>4120</v>
      </c>
      <c r="J1905" s="263" t="s">
        <v>4120</v>
      </c>
      <c r="K1905" s="263" t="s">
        <v>4120</v>
      </c>
      <c r="L1905" s="263" t="s">
        <v>4120</v>
      </c>
      <c r="M1905" s="263" t="s">
        <v>4120</v>
      </c>
      <c r="N1905" s="263" t="s">
        <v>4120</v>
      </c>
      <c r="O1905" s="263" t="s">
        <v>4120</v>
      </c>
      <c r="P1905" s="263" t="s">
        <v>4120</v>
      </c>
      <c r="Q1905" s="263" t="s">
        <v>4120</v>
      </c>
      <c r="R1905" s="263" t="s">
        <v>4120</v>
      </c>
      <c r="S1905" s="263" t="s">
        <v>4120</v>
      </c>
      <c r="T1905" s="263" t="s">
        <v>4120</v>
      </c>
      <c r="U1905" s="263" t="s">
        <v>4120</v>
      </c>
      <c r="V1905" s="263" t="s">
        <v>4120</v>
      </c>
      <c r="W1905" s="263" t="s">
        <v>4120</v>
      </c>
      <c r="X1905" s="263" t="s">
        <v>4120</v>
      </c>
      <c r="Y1905" s="263" t="s">
        <v>4120</v>
      </c>
      <c r="Z1905" s="263" t="s">
        <v>4120</v>
      </c>
      <c r="AA1905" s="263" t="s">
        <v>4120</v>
      </c>
    </row>
    <row r="1906" spans="1:27" x14ac:dyDescent="0.3">
      <c r="A1906" s="263">
        <v>518431</v>
      </c>
      <c r="B1906" s="268" t="s">
        <v>918</v>
      </c>
      <c r="C1906" s="263" t="s">
        <v>4120</v>
      </c>
      <c r="D1906" s="263" t="s">
        <v>4120</v>
      </c>
      <c r="E1906" s="263" t="s">
        <v>4120</v>
      </c>
      <c r="F1906" s="263" t="s">
        <v>4120</v>
      </c>
      <c r="G1906" s="263" t="s">
        <v>4120</v>
      </c>
      <c r="H1906" s="263" t="s">
        <v>4120</v>
      </c>
      <c r="I1906" s="263" t="s">
        <v>4120</v>
      </c>
      <c r="J1906" s="263" t="s">
        <v>4120</v>
      </c>
      <c r="K1906" s="263" t="s">
        <v>4120</v>
      </c>
      <c r="L1906" s="263" t="s">
        <v>4120</v>
      </c>
      <c r="M1906" s="263" t="s">
        <v>4120</v>
      </c>
      <c r="N1906" s="263" t="s">
        <v>4120</v>
      </c>
      <c r="O1906" s="263" t="s">
        <v>4120</v>
      </c>
      <c r="P1906" s="263" t="s">
        <v>4120</v>
      </c>
      <c r="Q1906" s="263" t="s">
        <v>4120</v>
      </c>
      <c r="R1906" s="263" t="s">
        <v>4120</v>
      </c>
      <c r="S1906" s="263" t="s">
        <v>4120</v>
      </c>
      <c r="T1906" s="263" t="s">
        <v>4120</v>
      </c>
      <c r="U1906" s="263" t="s">
        <v>4120</v>
      </c>
      <c r="V1906" s="263" t="s">
        <v>4120</v>
      </c>
      <c r="W1906" s="263" t="s">
        <v>4120</v>
      </c>
      <c r="X1906" s="263" t="s">
        <v>4120</v>
      </c>
      <c r="Y1906" s="263" t="s">
        <v>4120</v>
      </c>
      <c r="Z1906" s="263" t="s">
        <v>4120</v>
      </c>
      <c r="AA1906" s="263" t="s">
        <v>4120</v>
      </c>
    </row>
    <row r="1907" spans="1:27" x14ac:dyDescent="0.3">
      <c r="A1907" s="263">
        <v>518465</v>
      </c>
      <c r="B1907" s="268" t="s">
        <v>918</v>
      </c>
      <c r="C1907" s="263" t="s">
        <v>4120</v>
      </c>
      <c r="D1907" s="263" t="s">
        <v>4120</v>
      </c>
      <c r="E1907" s="263" t="s">
        <v>4120</v>
      </c>
      <c r="F1907" s="263" t="s">
        <v>4120</v>
      </c>
      <c r="G1907" s="263" t="s">
        <v>4120</v>
      </c>
      <c r="H1907" s="263" t="s">
        <v>4120</v>
      </c>
      <c r="I1907" s="263" t="s">
        <v>4120</v>
      </c>
      <c r="J1907" s="263" t="s">
        <v>4120</v>
      </c>
      <c r="K1907" s="263" t="s">
        <v>4120</v>
      </c>
      <c r="L1907" s="263" t="s">
        <v>4120</v>
      </c>
      <c r="M1907" s="263" t="s">
        <v>4120</v>
      </c>
      <c r="N1907" s="263" t="s">
        <v>4120</v>
      </c>
      <c r="O1907" s="263" t="s">
        <v>4120</v>
      </c>
      <c r="P1907" s="263" t="s">
        <v>4120</v>
      </c>
      <c r="Q1907" s="263" t="s">
        <v>4120</v>
      </c>
      <c r="R1907" s="263" t="s">
        <v>4120</v>
      </c>
      <c r="S1907" s="263" t="s">
        <v>4120</v>
      </c>
      <c r="T1907" s="263" t="s">
        <v>4120</v>
      </c>
      <c r="U1907" s="263" t="s">
        <v>4120</v>
      </c>
      <c r="V1907" s="263" t="s">
        <v>4120</v>
      </c>
      <c r="W1907" s="263" t="s">
        <v>4120</v>
      </c>
      <c r="X1907" s="263" t="s">
        <v>4120</v>
      </c>
      <c r="Y1907" s="263" t="s">
        <v>4120</v>
      </c>
      <c r="Z1907" s="263" t="s">
        <v>4120</v>
      </c>
      <c r="AA1907" s="263" t="s">
        <v>4120</v>
      </c>
    </row>
    <row r="1908" spans="1:27" x14ac:dyDescent="0.3">
      <c r="A1908" s="263">
        <v>518829</v>
      </c>
      <c r="B1908" s="268" t="s">
        <v>918</v>
      </c>
      <c r="C1908" s="263" t="s">
        <v>4120</v>
      </c>
      <c r="D1908" s="263" t="s">
        <v>4120</v>
      </c>
      <c r="E1908" s="263" t="s">
        <v>4120</v>
      </c>
      <c r="F1908" s="263" t="s">
        <v>4120</v>
      </c>
      <c r="G1908" s="263" t="s">
        <v>4120</v>
      </c>
      <c r="H1908" s="263" t="s">
        <v>4120</v>
      </c>
      <c r="I1908" s="263" t="s">
        <v>4120</v>
      </c>
      <c r="J1908" s="263" t="s">
        <v>4120</v>
      </c>
      <c r="K1908" s="263" t="s">
        <v>4120</v>
      </c>
      <c r="L1908" s="263" t="s">
        <v>4120</v>
      </c>
      <c r="M1908" s="263" t="s">
        <v>4120</v>
      </c>
      <c r="N1908" s="263" t="s">
        <v>4120</v>
      </c>
      <c r="O1908" s="263" t="s">
        <v>4120</v>
      </c>
      <c r="P1908" s="263" t="s">
        <v>4120</v>
      </c>
      <c r="Q1908" s="263" t="s">
        <v>4120</v>
      </c>
      <c r="R1908" s="263" t="s">
        <v>4120</v>
      </c>
      <c r="S1908" s="263" t="s">
        <v>4120</v>
      </c>
      <c r="T1908" s="263" t="s">
        <v>4120</v>
      </c>
      <c r="U1908" s="263" t="s">
        <v>4120</v>
      </c>
      <c r="V1908" s="263" t="s">
        <v>4120</v>
      </c>
      <c r="W1908" s="263" t="s">
        <v>4120</v>
      </c>
      <c r="X1908" s="263" t="s">
        <v>4120</v>
      </c>
      <c r="Y1908" s="263" t="s">
        <v>4120</v>
      </c>
      <c r="Z1908" s="263" t="s">
        <v>4120</v>
      </c>
      <c r="AA1908" s="263" t="s">
        <v>4120</v>
      </c>
    </row>
    <row r="1909" spans="1:27" x14ac:dyDescent="0.3">
      <c r="A1909" s="263">
        <v>518894</v>
      </c>
      <c r="B1909" s="268" t="s">
        <v>918</v>
      </c>
      <c r="C1909" s="263" t="s">
        <v>4120</v>
      </c>
      <c r="D1909" s="263" t="s">
        <v>4120</v>
      </c>
      <c r="E1909" s="263" t="s">
        <v>4120</v>
      </c>
      <c r="F1909" s="263" t="s">
        <v>4120</v>
      </c>
      <c r="G1909" s="263" t="s">
        <v>4120</v>
      </c>
      <c r="H1909" s="263" t="s">
        <v>4120</v>
      </c>
      <c r="I1909" s="263" t="s">
        <v>4120</v>
      </c>
      <c r="J1909" s="263" t="s">
        <v>4120</v>
      </c>
      <c r="K1909" s="263" t="s">
        <v>4120</v>
      </c>
      <c r="L1909" s="263" t="s">
        <v>4120</v>
      </c>
      <c r="M1909" s="263" t="s">
        <v>4120</v>
      </c>
      <c r="N1909" s="263" t="s">
        <v>4120</v>
      </c>
      <c r="O1909" s="263" t="s">
        <v>4120</v>
      </c>
      <c r="P1909" s="263" t="s">
        <v>4120</v>
      </c>
      <c r="Q1909" s="263" t="s">
        <v>4120</v>
      </c>
      <c r="R1909" s="263" t="s">
        <v>4120</v>
      </c>
      <c r="S1909" s="263" t="s">
        <v>4120</v>
      </c>
      <c r="T1909" s="263" t="s">
        <v>4120</v>
      </c>
      <c r="U1909" s="263" t="s">
        <v>4120</v>
      </c>
      <c r="V1909" s="263" t="s">
        <v>4120</v>
      </c>
      <c r="W1909" s="263" t="s">
        <v>4120</v>
      </c>
      <c r="X1909" s="263" t="s">
        <v>4120</v>
      </c>
      <c r="Y1909" s="263" t="s">
        <v>4120</v>
      </c>
      <c r="Z1909" s="263" t="s">
        <v>4120</v>
      </c>
      <c r="AA1909" s="263" t="s">
        <v>4120</v>
      </c>
    </row>
    <row r="1910" spans="1:27" x14ac:dyDescent="0.3">
      <c r="A1910" s="263">
        <v>518944</v>
      </c>
      <c r="B1910" s="268" t="s">
        <v>918</v>
      </c>
      <c r="C1910" s="263" t="s">
        <v>4120</v>
      </c>
      <c r="D1910" s="263" t="s">
        <v>4120</v>
      </c>
      <c r="E1910" s="263" t="s">
        <v>4120</v>
      </c>
      <c r="F1910" s="263" t="s">
        <v>4120</v>
      </c>
      <c r="G1910" s="263" t="s">
        <v>4120</v>
      </c>
      <c r="H1910" s="263" t="s">
        <v>4120</v>
      </c>
      <c r="I1910" s="263" t="s">
        <v>4120</v>
      </c>
      <c r="J1910" s="263" t="s">
        <v>4120</v>
      </c>
      <c r="K1910" s="263" t="s">
        <v>4120</v>
      </c>
      <c r="L1910" s="263" t="s">
        <v>4120</v>
      </c>
      <c r="M1910" s="263" t="s">
        <v>4120</v>
      </c>
      <c r="N1910" s="263" t="s">
        <v>4120</v>
      </c>
      <c r="O1910" s="263" t="s">
        <v>4120</v>
      </c>
      <c r="P1910" s="263" t="s">
        <v>4120</v>
      </c>
      <c r="Q1910" s="263" t="s">
        <v>4120</v>
      </c>
      <c r="R1910" s="263" t="s">
        <v>4120</v>
      </c>
      <c r="S1910" s="263" t="s">
        <v>4120</v>
      </c>
      <c r="T1910" s="263" t="s">
        <v>4120</v>
      </c>
      <c r="U1910" s="263" t="s">
        <v>4120</v>
      </c>
      <c r="V1910" s="263" t="s">
        <v>4120</v>
      </c>
      <c r="W1910" s="263" t="s">
        <v>4120</v>
      </c>
      <c r="X1910" s="263" t="s">
        <v>4120</v>
      </c>
      <c r="Y1910" s="263" t="s">
        <v>4120</v>
      </c>
      <c r="Z1910" s="263" t="s">
        <v>4120</v>
      </c>
      <c r="AA1910" s="263" t="s">
        <v>4120</v>
      </c>
    </row>
    <row r="1911" spans="1:27" x14ac:dyDescent="0.3">
      <c r="A1911" s="263">
        <v>519007</v>
      </c>
      <c r="B1911" s="268" t="s">
        <v>918</v>
      </c>
      <c r="C1911" s="263" t="s">
        <v>4120</v>
      </c>
      <c r="D1911" s="263" t="s">
        <v>4120</v>
      </c>
      <c r="E1911" s="263" t="s">
        <v>4120</v>
      </c>
      <c r="F1911" s="263" t="s">
        <v>4120</v>
      </c>
      <c r="G1911" s="263" t="s">
        <v>4120</v>
      </c>
      <c r="H1911" s="263" t="s">
        <v>4120</v>
      </c>
      <c r="I1911" s="263" t="s">
        <v>4120</v>
      </c>
      <c r="J1911" s="263" t="s">
        <v>4120</v>
      </c>
      <c r="K1911" s="263" t="s">
        <v>4120</v>
      </c>
      <c r="L1911" s="263" t="s">
        <v>4120</v>
      </c>
      <c r="M1911" s="263" t="s">
        <v>4120</v>
      </c>
      <c r="N1911" s="263" t="s">
        <v>4120</v>
      </c>
      <c r="O1911" s="263" t="s">
        <v>4120</v>
      </c>
      <c r="P1911" s="263" t="s">
        <v>4120</v>
      </c>
      <c r="Q1911" s="263" t="s">
        <v>4120</v>
      </c>
      <c r="R1911" s="263" t="s">
        <v>4120</v>
      </c>
      <c r="S1911" s="263" t="s">
        <v>4120</v>
      </c>
      <c r="T1911" s="263" t="s">
        <v>4120</v>
      </c>
      <c r="U1911" s="263" t="s">
        <v>4120</v>
      </c>
      <c r="V1911" s="263" t="s">
        <v>4120</v>
      </c>
      <c r="W1911" s="263" t="s">
        <v>4120</v>
      </c>
      <c r="X1911" s="263" t="s">
        <v>4120</v>
      </c>
      <c r="Y1911" s="263" t="s">
        <v>4120</v>
      </c>
      <c r="Z1911" s="263" t="s">
        <v>4120</v>
      </c>
      <c r="AA1911" s="263" t="s">
        <v>4120</v>
      </c>
    </row>
    <row r="1912" spans="1:27" x14ac:dyDescent="0.3">
      <c r="A1912" s="263">
        <v>519423</v>
      </c>
      <c r="B1912" s="268" t="s">
        <v>918</v>
      </c>
      <c r="C1912" s="263" t="s">
        <v>4120</v>
      </c>
      <c r="D1912" s="263" t="s">
        <v>4120</v>
      </c>
      <c r="E1912" s="263" t="s">
        <v>4120</v>
      </c>
      <c r="F1912" s="263" t="s">
        <v>4120</v>
      </c>
      <c r="G1912" s="263" t="s">
        <v>4120</v>
      </c>
      <c r="H1912" s="263" t="s">
        <v>4120</v>
      </c>
      <c r="I1912" s="263" t="s">
        <v>4120</v>
      </c>
      <c r="J1912" s="263" t="s">
        <v>4120</v>
      </c>
      <c r="K1912" s="263" t="s">
        <v>4120</v>
      </c>
      <c r="L1912" s="263" t="s">
        <v>4120</v>
      </c>
      <c r="M1912" s="263" t="s">
        <v>4120</v>
      </c>
      <c r="N1912" s="263" t="s">
        <v>4120</v>
      </c>
      <c r="O1912" s="263" t="s">
        <v>4120</v>
      </c>
      <c r="P1912" s="263" t="s">
        <v>4120</v>
      </c>
      <c r="Q1912" s="263" t="s">
        <v>4120</v>
      </c>
      <c r="R1912" s="263" t="s">
        <v>4120</v>
      </c>
      <c r="S1912" s="263" t="s">
        <v>4120</v>
      </c>
      <c r="T1912" s="263" t="s">
        <v>4120</v>
      </c>
      <c r="U1912" s="263" t="s">
        <v>4120</v>
      </c>
      <c r="V1912" s="263" t="s">
        <v>4120</v>
      </c>
      <c r="W1912" s="263" t="s">
        <v>4120</v>
      </c>
      <c r="X1912" s="263" t="s">
        <v>4120</v>
      </c>
      <c r="Y1912" s="263" t="s">
        <v>4120</v>
      </c>
      <c r="Z1912" s="263" t="s">
        <v>4120</v>
      </c>
      <c r="AA1912" s="263" t="s">
        <v>4120</v>
      </c>
    </row>
    <row r="1913" spans="1:27" x14ac:dyDescent="0.3">
      <c r="A1913" s="263">
        <v>519429</v>
      </c>
      <c r="B1913" s="268" t="s">
        <v>918</v>
      </c>
      <c r="C1913" s="263" t="s">
        <v>4120</v>
      </c>
      <c r="D1913" s="263" t="s">
        <v>4120</v>
      </c>
      <c r="E1913" s="263" t="s">
        <v>4120</v>
      </c>
      <c r="F1913" s="263" t="s">
        <v>4120</v>
      </c>
      <c r="G1913" s="263" t="s">
        <v>4120</v>
      </c>
      <c r="H1913" s="263" t="s">
        <v>4120</v>
      </c>
      <c r="I1913" s="263" t="s">
        <v>4120</v>
      </c>
      <c r="J1913" s="263" t="s">
        <v>4120</v>
      </c>
      <c r="K1913" s="263" t="s">
        <v>4120</v>
      </c>
      <c r="L1913" s="263" t="s">
        <v>4120</v>
      </c>
      <c r="M1913" s="263" t="s">
        <v>4120</v>
      </c>
      <c r="N1913" s="263" t="s">
        <v>4120</v>
      </c>
      <c r="O1913" s="263" t="s">
        <v>4120</v>
      </c>
      <c r="P1913" s="263" t="s">
        <v>4120</v>
      </c>
      <c r="Q1913" s="263" t="s">
        <v>4120</v>
      </c>
      <c r="R1913" s="263" t="s">
        <v>4120</v>
      </c>
      <c r="S1913" s="263" t="s">
        <v>4120</v>
      </c>
      <c r="T1913" s="263" t="s">
        <v>4120</v>
      </c>
      <c r="U1913" s="263" t="s">
        <v>4120</v>
      </c>
      <c r="V1913" s="263" t="s">
        <v>4120</v>
      </c>
      <c r="W1913" s="263" t="s">
        <v>4120</v>
      </c>
      <c r="X1913" s="263" t="s">
        <v>4120</v>
      </c>
      <c r="Y1913" s="263" t="s">
        <v>4120</v>
      </c>
      <c r="Z1913" s="263" t="s">
        <v>4120</v>
      </c>
      <c r="AA1913" s="263" t="s">
        <v>4120</v>
      </c>
    </row>
    <row r="1914" spans="1:27" x14ac:dyDescent="0.3">
      <c r="A1914" s="263">
        <v>519596</v>
      </c>
      <c r="B1914" s="268" t="s">
        <v>918</v>
      </c>
      <c r="C1914" s="263" t="s">
        <v>4120</v>
      </c>
      <c r="D1914" s="263" t="s">
        <v>4120</v>
      </c>
      <c r="E1914" s="263" t="s">
        <v>4120</v>
      </c>
      <c r="F1914" s="263" t="s">
        <v>4120</v>
      </c>
      <c r="G1914" s="263" t="s">
        <v>4120</v>
      </c>
      <c r="H1914" s="263" t="s">
        <v>4120</v>
      </c>
      <c r="I1914" s="263" t="s">
        <v>4120</v>
      </c>
      <c r="J1914" s="263" t="s">
        <v>4120</v>
      </c>
      <c r="K1914" s="263" t="s">
        <v>4120</v>
      </c>
      <c r="L1914" s="263" t="s">
        <v>4120</v>
      </c>
      <c r="M1914" s="263" t="s">
        <v>4120</v>
      </c>
      <c r="N1914" s="263" t="s">
        <v>4120</v>
      </c>
      <c r="O1914" s="263" t="s">
        <v>4120</v>
      </c>
      <c r="P1914" s="263" t="s">
        <v>4120</v>
      </c>
      <c r="Q1914" s="263" t="s">
        <v>4120</v>
      </c>
      <c r="R1914" s="263" t="s">
        <v>4120</v>
      </c>
      <c r="S1914" s="263" t="s">
        <v>4120</v>
      </c>
      <c r="T1914" s="263" t="s">
        <v>4120</v>
      </c>
      <c r="U1914" s="263" t="s">
        <v>4120</v>
      </c>
      <c r="V1914" s="263" t="s">
        <v>4120</v>
      </c>
      <c r="W1914" s="263" t="s">
        <v>4120</v>
      </c>
      <c r="X1914" s="263" t="s">
        <v>4120</v>
      </c>
      <c r="Y1914" s="263" t="s">
        <v>4120</v>
      </c>
      <c r="Z1914" s="263" t="s">
        <v>4120</v>
      </c>
      <c r="AA1914" s="263" t="s">
        <v>4120</v>
      </c>
    </row>
    <row r="1915" spans="1:27" x14ac:dyDescent="0.3">
      <c r="A1915" s="263">
        <v>519611</v>
      </c>
      <c r="B1915" s="268" t="s">
        <v>918</v>
      </c>
      <c r="C1915" s="263" t="s">
        <v>4120</v>
      </c>
      <c r="D1915" s="263" t="s">
        <v>4120</v>
      </c>
      <c r="E1915" s="263" t="s">
        <v>4120</v>
      </c>
      <c r="F1915" s="263" t="s">
        <v>4120</v>
      </c>
      <c r="G1915" s="263" t="s">
        <v>4120</v>
      </c>
      <c r="H1915" s="263" t="s">
        <v>4120</v>
      </c>
      <c r="I1915" s="263" t="s">
        <v>4120</v>
      </c>
      <c r="J1915" s="263" t="s">
        <v>4120</v>
      </c>
      <c r="K1915" s="263" t="s">
        <v>4120</v>
      </c>
      <c r="L1915" s="263" t="s">
        <v>4120</v>
      </c>
      <c r="M1915" s="263" t="s">
        <v>4120</v>
      </c>
      <c r="N1915" s="263" t="s">
        <v>4120</v>
      </c>
      <c r="O1915" s="263" t="s">
        <v>4120</v>
      </c>
      <c r="P1915" s="263" t="s">
        <v>4120</v>
      </c>
      <c r="Q1915" s="263" t="s">
        <v>4120</v>
      </c>
      <c r="R1915" s="263" t="s">
        <v>4120</v>
      </c>
      <c r="S1915" s="263" t="s">
        <v>4120</v>
      </c>
      <c r="T1915" s="263" t="s">
        <v>4120</v>
      </c>
      <c r="U1915" s="263" t="s">
        <v>4120</v>
      </c>
      <c r="V1915" s="263" t="s">
        <v>4120</v>
      </c>
      <c r="W1915" s="263" t="s">
        <v>4120</v>
      </c>
      <c r="X1915" s="263" t="s">
        <v>4120</v>
      </c>
      <c r="Y1915" s="263" t="s">
        <v>4120</v>
      </c>
      <c r="Z1915" s="263" t="s">
        <v>4120</v>
      </c>
      <c r="AA1915" s="263" t="s">
        <v>4120</v>
      </c>
    </row>
    <row r="1916" spans="1:27" x14ac:dyDescent="0.3">
      <c r="A1916" s="263">
        <v>520011</v>
      </c>
      <c r="B1916" s="268" t="s">
        <v>918</v>
      </c>
      <c r="C1916" s="263" t="s">
        <v>4120</v>
      </c>
      <c r="D1916" s="263" t="s">
        <v>4120</v>
      </c>
      <c r="E1916" s="263" t="s">
        <v>4120</v>
      </c>
      <c r="F1916" s="263" t="s">
        <v>4120</v>
      </c>
      <c r="G1916" s="263" t="s">
        <v>4120</v>
      </c>
      <c r="H1916" s="263" t="s">
        <v>4120</v>
      </c>
      <c r="I1916" s="263" t="s">
        <v>4120</v>
      </c>
      <c r="J1916" s="263" t="s">
        <v>4120</v>
      </c>
      <c r="K1916" s="263" t="s">
        <v>4120</v>
      </c>
      <c r="L1916" s="263" t="s">
        <v>4120</v>
      </c>
      <c r="M1916" s="263" t="s">
        <v>4120</v>
      </c>
      <c r="N1916" s="263" t="s">
        <v>4120</v>
      </c>
      <c r="O1916" s="263" t="s">
        <v>4120</v>
      </c>
      <c r="P1916" s="263" t="s">
        <v>4120</v>
      </c>
      <c r="Q1916" s="263" t="s">
        <v>4120</v>
      </c>
      <c r="R1916" s="263" t="s">
        <v>4120</v>
      </c>
      <c r="S1916" s="263" t="s">
        <v>4120</v>
      </c>
      <c r="T1916" s="263" t="s">
        <v>4120</v>
      </c>
      <c r="U1916" s="263" t="s">
        <v>4120</v>
      </c>
      <c r="V1916" s="263" t="s">
        <v>4120</v>
      </c>
      <c r="W1916" s="263" t="s">
        <v>4120</v>
      </c>
      <c r="X1916" s="263" t="s">
        <v>4120</v>
      </c>
      <c r="Y1916" s="263" t="s">
        <v>4120</v>
      </c>
      <c r="Z1916" s="263" t="s">
        <v>4120</v>
      </c>
      <c r="AA1916" s="263" t="s">
        <v>4120</v>
      </c>
    </row>
    <row r="1917" spans="1:27" x14ac:dyDescent="0.3">
      <c r="A1917" s="263">
        <v>520208</v>
      </c>
      <c r="B1917" s="268" t="s">
        <v>918</v>
      </c>
      <c r="C1917" s="263" t="s">
        <v>4120</v>
      </c>
      <c r="D1917" s="263" t="s">
        <v>4120</v>
      </c>
      <c r="E1917" s="263" t="s">
        <v>4120</v>
      </c>
      <c r="F1917" s="263" t="s">
        <v>4120</v>
      </c>
      <c r="G1917" s="263" t="s">
        <v>4120</v>
      </c>
      <c r="H1917" s="263" t="s">
        <v>4120</v>
      </c>
      <c r="I1917" s="263" t="s">
        <v>4120</v>
      </c>
      <c r="J1917" s="263" t="s">
        <v>4120</v>
      </c>
      <c r="K1917" s="263" t="s">
        <v>4120</v>
      </c>
      <c r="L1917" s="263" t="s">
        <v>4120</v>
      </c>
      <c r="M1917" s="263" t="s">
        <v>4120</v>
      </c>
      <c r="N1917" s="263" t="s">
        <v>4120</v>
      </c>
      <c r="O1917" s="263" t="s">
        <v>4120</v>
      </c>
      <c r="P1917" s="263" t="s">
        <v>4120</v>
      </c>
      <c r="Q1917" s="263" t="s">
        <v>4120</v>
      </c>
      <c r="R1917" s="263" t="s">
        <v>4120</v>
      </c>
      <c r="S1917" s="263" t="s">
        <v>4120</v>
      </c>
      <c r="T1917" s="263" t="s">
        <v>4120</v>
      </c>
      <c r="U1917" s="263" t="s">
        <v>4120</v>
      </c>
      <c r="V1917" s="263" t="s">
        <v>4120</v>
      </c>
      <c r="W1917" s="263" t="s">
        <v>4120</v>
      </c>
      <c r="X1917" s="263" t="s">
        <v>4120</v>
      </c>
      <c r="Y1917" s="263" t="s">
        <v>4120</v>
      </c>
      <c r="Z1917" s="263" t="s">
        <v>4120</v>
      </c>
      <c r="AA1917" s="263" t="s">
        <v>4120</v>
      </c>
    </row>
    <row r="1918" spans="1:27" x14ac:dyDescent="0.3">
      <c r="A1918" s="263">
        <v>520313</v>
      </c>
      <c r="B1918" s="268" t="s">
        <v>918</v>
      </c>
      <c r="C1918" s="263" t="s">
        <v>4120</v>
      </c>
      <c r="D1918" s="263" t="s">
        <v>4120</v>
      </c>
      <c r="E1918" s="263" t="s">
        <v>4120</v>
      </c>
      <c r="F1918" s="263" t="s">
        <v>4120</v>
      </c>
      <c r="G1918" s="263" t="s">
        <v>4120</v>
      </c>
      <c r="H1918" s="263" t="s">
        <v>4120</v>
      </c>
      <c r="I1918" s="263" t="s">
        <v>4120</v>
      </c>
      <c r="J1918" s="263" t="s">
        <v>4120</v>
      </c>
      <c r="K1918" s="263" t="s">
        <v>4120</v>
      </c>
      <c r="L1918" s="263" t="s">
        <v>4120</v>
      </c>
      <c r="M1918" s="263" t="s">
        <v>4120</v>
      </c>
      <c r="N1918" s="263" t="s">
        <v>4120</v>
      </c>
      <c r="O1918" s="263" t="s">
        <v>4120</v>
      </c>
      <c r="P1918" s="263" t="s">
        <v>4120</v>
      </c>
      <c r="Q1918" s="263" t="s">
        <v>4120</v>
      </c>
      <c r="R1918" s="263" t="s">
        <v>4120</v>
      </c>
      <c r="S1918" s="263" t="s">
        <v>4120</v>
      </c>
      <c r="T1918" s="263" t="s">
        <v>4120</v>
      </c>
      <c r="U1918" s="263" t="s">
        <v>4120</v>
      </c>
      <c r="V1918" s="263" t="s">
        <v>4120</v>
      </c>
      <c r="W1918" s="263" t="s">
        <v>4120</v>
      </c>
      <c r="X1918" s="263" t="s">
        <v>4120</v>
      </c>
      <c r="Y1918" s="263" t="s">
        <v>4120</v>
      </c>
      <c r="Z1918" s="263" t="s">
        <v>4120</v>
      </c>
      <c r="AA1918" s="263" t="s">
        <v>4120</v>
      </c>
    </row>
    <row r="1919" spans="1:27" x14ac:dyDescent="0.3">
      <c r="A1919" s="263">
        <v>520366</v>
      </c>
      <c r="B1919" s="268" t="s">
        <v>918</v>
      </c>
      <c r="C1919" s="263" t="s">
        <v>4120</v>
      </c>
      <c r="D1919" s="263" t="s">
        <v>4120</v>
      </c>
      <c r="E1919" s="263" t="s">
        <v>4120</v>
      </c>
      <c r="F1919" s="263" t="s">
        <v>4120</v>
      </c>
      <c r="G1919" s="263" t="s">
        <v>4120</v>
      </c>
      <c r="H1919" s="263" t="s">
        <v>4120</v>
      </c>
      <c r="I1919" s="263" t="s">
        <v>4120</v>
      </c>
      <c r="J1919" s="263" t="s">
        <v>4120</v>
      </c>
      <c r="K1919" s="263" t="s">
        <v>4120</v>
      </c>
      <c r="L1919" s="263" t="s">
        <v>4120</v>
      </c>
      <c r="M1919" s="263" t="s">
        <v>4120</v>
      </c>
      <c r="N1919" s="263" t="s">
        <v>4120</v>
      </c>
      <c r="O1919" s="263" t="s">
        <v>4120</v>
      </c>
      <c r="P1919" s="263" t="s">
        <v>4120</v>
      </c>
      <c r="Q1919" s="263" t="s">
        <v>4120</v>
      </c>
      <c r="R1919" s="263" t="s">
        <v>4120</v>
      </c>
      <c r="S1919" s="263" t="s">
        <v>4120</v>
      </c>
      <c r="T1919" s="263" t="s">
        <v>4120</v>
      </c>
      <c r="U1919" s="263" t="s">
        <v>4120</v>
      </c>
      <c r="V1919" s="263" t="s">
        <v>4120</v>
      </c>
      <c r="W1919" s="263" t="s">
        <v>4120</v>
      </c>
      <c r="X1919" s="263" t="s">
        <v>4120</v>
      </c>
      <c r="Y1919" s="263" t="s">
        <v>4120</v>
      </c>
      <c r="Z1919" s="263" t="s">
        <v>4120</v>
      </c>
      <c r="AA1919" s="263" t="s">
        <v>4120</v>
      </c>
    </row>
    <row r="1920" spans="1:27" x14ac:dyDescent="0.3">
      <c r="A1920" s="263">
        <v>520555</v>
      </c>
      <c r="B1920" s="268" t="s">
        <v>918</v>
      </c>
      <c r="C1920" s="263" t="s">
        <v>4120</v>
      </c>
      <c r="D1920" s="263" t="s">
        <v>4120</v>
      </c>
      <c r="E1920" s="263" t="s">
        <v>4120</v>
      </c>
      <c r="F1920" s="263" t="s">
        <v>4120</v>
      </c>
      <c r="G1920" s="263" t="s">
        <v>4120</v>
      </c>
      <c r="H1920" s="263" t="s">
        <v>4120</v>
      </c>
      <c r="I1920" s="263" t="s">
        <v>4120</v>
      </c>
      <c r="J1920" s="263" t="s">
        <v>4120</v>
      </c>
      <c r="K1920" s="263" t="s">
        <v>4120</v>
      </c>
      <c r="L1920" s="263" t="s">
        <v>4120</v>
      </c>
      <c r="M1920" s="263" t="s">
        <v>4120</v>
      </c>
      <c r="N1920" s="263" t="s">
        <v>4120</v>
      </c>
      <c r="O1920" s="263" t="s">
        <v>4120</v>
      </c>
      <c r="P1920" s="263" t="s">
        <v>4120</v>
      </c>
      <c r="Q1920" s="263" t="s">
        <v>4120</v>
      </c>
      <c r="R1920" s="263" t="s">
        <v>4120</v>
      </c>
      <c r="S1920" s="263" t="s">
        <v>4120</v>
      </c>
      <c r="T1920" s="263" t="s">
        <v>4120</v>
      </c>
      <c r="U1920" s="263" t="s">
        <v>4120</v>
      </c>
      <c r="V1920" s="263" t="s">
        <v>4120</v>
      </c>
      <c r="W1920" s="263" t="s">
        <v>4120</v>
      </c>
      <c r="X1920" s="263" t="s">
        <v>4120</v>
      </c>
      <c r="Y1920" s="263" t="s">
        <v>4120</v>
      </c>
      <c r="Z1920" s="263" t="s">
        <v>4120</v>
      </c>
      <c r="AA1920" s="263" t="s">
        <v>4120</v>
      </c>
    </row>
    <row r="1921" spans="1:27" x14ac:dyDescent="0.3">
      <c r="A1921" s="263">
        <v>520733</v>
      </c>
      <c r="B1921" s="268" t="s">
        <v>918</v>
      </c>
      <c r="C1921" s="263" t="s">
        <v>4120</v>
      </c>
      <c r="D1921" s="263" t="s">
        <v>4120</v>
      </c>
      <c r="E1921" s="263" t="s">
        <v>4120</v>
      </c>
      <c r="F1921" s="263" t="s">
        <v>4120</v>
      </c>
      <c r="G1921" s="263" t="s">
        <v>4120</v>
      </c>
      <c r="H1921" s="263" t="s">
        <v>4120</v>
      </c>
      <c r="I1921" s="263" t="s">
        <v>4120</v>
      </c>
      <c r="J1921" s="263" t="s">
        <v>4120</v>
      </c>
      <c r="K1921" s="263" t="s">
        <v>4120</v>
      </c>
      <c r="L1921" s="263" t="s">
        <v>4120</v>
      </c>
      <c r="M1921" s="263" t="s">
        <v>4120</v>
      </c>
      <c r="N1921" s="263" t="s">
        <v>4120</v>
      </c>
      <c r="O1921" s="263" t="s">
        <v>4120</v>
      </c>
      <c r="P1921" s="263" t="s">
        <v>4120</v>
      </c>
      <c r="Q1921" s="263" t="s">
        <v>4120</v>
      </c>
      <c r="R1921" s="263" t="s">
        <v>4120</v>
      </c>
      <c r="S1921" s="263" t="s">
        <v>4120</v>
      </c>
      <c r="T1921" s="263" t="s">
        <v>4120</v>
      </c>
      <c r="U1921" s="263" t="s">
        <v>4120</v>
      </c>
      <c r="V1921" s="263" t="s">
        <v>4120</v>
      </c>
      <c r="W1921" s="263" t="s">
        <v>4120</v>
      </c>
      <c r="X1921" s="263" t="s">
        <v>4120</v>
      </c>
      <c r="Y1921" s="263" t="s">
        <v>4120</v>
      </c>
      <c r="Z1921" s="263" t="s">
        <v>4120</v>
      </c>
      <c r="AA1921" s="263" t="s">
        <v>4120</v>
      </c>
    </row>
    <row r="1922" spans="1:27" x14ac:dyDescent="0.3">
      <c r="A1922" s="263">
        <v>520850</v>
      </c>
      <c r="B1922" s="268" t="s">
        <v>918</v>
      </c>
      <c r="C1922" s="263" t="s">
        <v>4120</v>
      </c>
      <c r="D1922" s="263" t="s">
        <v>4120</v>
      </c>
      <c r="E1922" s="263" t="s">
        <v>4120</v>
      </c>
      <c r="F1922" s="263" t="s">
        <v>4120</v>
      </c>
      <c r="G1922" s="263" t="s">
        <v>4120</v>
      </c>
      <c r="H1922" s="263" t="s">
        <v>4120</v>
      </c>
      <c r="I1922" s="263" t="s">
        <v>4120</v>
      </c>
      <c r="J1922" s="263" t="s">
        <v>4120</v>
      </c>
      <c r="K1922" s="263" t="s">
        <v>4120</v>
      </c>
      <c r="L1922" s="263" t="s">
        <v>4120</v>
      </c>
      <c r="M1922" s="263" t="s">
        <v>4120</v>
      </c>
      <c r="N1922" s="263" t="s">
        <v>4120</v>
      </c>
      <c r="O1922" s="263" t="s">
        <v>4120</v>
      </c>
      <c r="P1922" s="263" t="s">
        <v>4120</v>
      </c>
      <c r="Q1922" s="263" t="s">
        <v>4120</v>
      </c>
      <c r="R1922" s="263" t="s">
        <v>4120</v>
      </c>
      <c r="S1922" s="263" t="s">
        <v>4120</v>
      </c>
      <c r="T1922" s="263" t="s">
        <v>4120</v>
      </c>
      <c r="U1922" s="263" t="s">
        <v>4120</v>
      </c>
      <c r="V1922" s="263" t="s">
        <v>4120</v>
      </c>
      <c r="W1922" s="263" t="s">
        <v>4120</v>
      </c>
      <c r="X1922" s="263" t="s">
        <v>4120</v>
      </c>
      <c r="Y1922" s="263" t="s">
        <v>4120</v>
      </c>
      <c r="Z1922" s="263" t="s">
        <v>4120</v>
      </c>
      <c r="AA1922" s="263" t="s">
        <v>4120</v>
      </c>
    </row>
    <row r="1923" spans="1:27" x14ac:dyDescent="0.3">
      <c r="A1923" s="263">
        <v>520899</v>
      </c>
      <c r="B1923" s="268" t="s">
        <v>918</v>
      </c>
      <c r="C1923" s="263" t="s">
        <v>4120</v>
      </c>
      <c r="D1923" s="263" t="s">
        <v>4120</v>
      </c>
      <c r="E1923" s="263" t="s">
        <v>4120</v>
      </c>
      <c r="F1923" s="263" t="s">
        <v>4120</v>
      </c>
      <c r="G1923" s="263" t="s">
        <v>4120</v>
      </c>
      <c r="H1923" s="263" t="s">
        <v>4120</v>
      </c>
      <c r="I1923" s="263" t="s">
        <v>4120</v>
      </c>
      <c r="J1923" s="263" t="s">
        <v>4120</v>
      </c>
      <c r="K1923" s="263" t="s">
        <v>4120</v>
      </c>
      <c r="L1923" s="263" t="s">
        <v>4120</v>
      </c>
      <c r="M1923" s="263" t="s">
        <v>4120</v>
      </c>
      <c r="N1923" s="263" t="s">
        <v>4120</v>
      </c>
      <c r="O1923" s="263" t="s">
        <v>4120</v>
      </c>
      <c r="P1923" s="263" t="s">
        <v>4120</v>
      </c>
      <c r="Q1923" s="263" t="s">
        <v>4120</v>
      </c>
      <c r="R1923" s="263" t="s">
        <v>4120</v>
      </c>
      <c r="S1923" s="263" t="s">
        <v>4120</v>
      </c>
      <c r="T1923" s="263" t="s">
        <v>4120</v>
      </c>
      <c r="U1923" s="263" t="s">
        <v>4120</v>
      </c>
      <c r="V1923" s="263" t="s">
        <v>4120</v>
      </c>
      <c r="W1923" s="263" t="s">
        <v>4120</v>
      </c>
      <c r="X1923" s="263" t="s">
        <v>4120</v>
      </c>
      <c r="Y1923" s="263" t="s">
        <v>4120</v>
      </c>
      <c r="Z1923" s="263" t="s">
        <v>4120</v>
      </c>
      <c r="AA1923" s="263" t="s">
        <v>4120</v>
      </c>
    </row>
    <row r="1924" spans="1:27" x14ac:dyDescent="0.3">
      <c r="A1924" s="263">
        <v>520926</v>
      </c>
      <c r="B1924" s="268" t="s">
        <v>918</v>
      </c>
      <c r="C1924" s="263" t="s">
        <v>4120</v>
      </c>
      <c r="D1924" s="263" t="s">
        <v>4120</v>
      </c>
      <c r="E1924" s="263" t="s">
        <v>4120</v>
      </c>
      <c r="F1924" s="263" t="s">
        <v>4120</v>
      </c>
      <c r="G1924" s="263" t="s">
        <v>4120</v>
      </c>
      <c r="H1924" s="263" t="s">
        <v>4120</v>
      </c>
      <c r="I1924" s="263" t="s">
        <v>4120</v>
      </c>
      <c r="J1924" s="263" t="s">
        <v>4120</v>
      </c>
      <c r="K1924" s="263" t="s">
        <v>4120</v>
      </c>
      <c r="L1924" s="263" t="s">
        <v>4120</v>
      </c>
      <c r="M1924" s="263" t="s">
        <v>4120</v>
      </c>
      <c r="N1924" s="263" t="s">
        <v>4120</v>
      </c>
      <c r="O1924" s="263" t="s">
        <v>4120</v>
      </c>
      <c r="P1924" s="263" t="s">
        <v>4120</v>
      </c>
      <c r="Q1924" s="263" t="s">
        <v>4120</v>
      </c>
      <c r="R1924" s="263" t="s">
        <v>4120</v>
      </c>
      <c r="S1924" s="263" t="s">
        <v>4120</v>
      </c>
      <c r="T1924" s="263" t="s">
        <v>4120</v>
      </c>
      <c r="U1924" s="263" t="s">
        <v>4120</v>
      </c>
      <c r="V1924" s="263" t="s">
        <v>4120</v>
      </c>
      <c r="W1924" s="263" t="s">
        <v>4120</v>
      </c>
      <c r="X1924" s="263" t="s">
        <v>4120</v>
      </c>
      <c r="Y1924" s="263" t="s">
        <v>4120</v>
      </c>
      <c r="Z1924" s="263" t="s">
        <v>4120</v>
      </c>
      <c r="AA1924" s="263" t="s">
        <v>4120</v>
      </c>
    </row>
    <row r="1925" spans="1:27" x14ac:dyDescent="0.3">
      <c r="A1925" s="263">
        <v>521012</v>
      </c>
      <c r="B1925" s="268" t="s">
        <v>918</v>
      </c>
      <c r="C1925" s="263" t="s">
        <v>4120</v>
      </c>
      <c r="D1925" s="263" t="s">
        <v>4120</v>
      </c>
      <c r="E1925" s="263" t="s">
        <v>4120</v>
      </c>
      <c r="F1925" s="263" t="s">
        <v>4120</v>
      </c>
      <c r="G1925" s="263" t="s">
        <v>4120</v>
      </c>
      <c r="H1925" s="263" t="s">
        <v>4120</v>
      </c>
      <c r="I1925" s="263" t="s">
        <v>4120</v>
      </c>
      <c r="J1925" s="263" t="s">
        <v>4120</v>
      </c>
      <c r="K1925" s="263" t="s">
        <v>4120</v>
      </c>
      <c r="L1925" s="263" t="s">
        <v>4120</v>
      </c>
      <c r="M1925" s="263" t="s">
        <v>4120</v>
      </c>
      <c r="N1925" s="263" t="s">
        <v>4120</v>
      </c>
      <c r="O1925" s="263" t="s">
        <v>4120</v>
      </c>
      <c r="P1925" s="263" t="s">
        <v>4120</v>
      </c>
      <c r="Q1925" s="263" t="s">
        <v>4120</v>
      </c>
      <c r="R1925" s="263" t="s">
        <v>4120</v>
      </c>
      <c r="S1925" s="263" t="s">
        <v>4120</v>
      </c>
      <c r="T1925" s="263" t="s">
        <v>4120</v>
      </c>
      <c r="U1925" s="263" t="s">
        <v>4120</v>
      </c>
      <c r="V1925" s="263" t="s">
        <v>4120</v>
      </c>
      <c r="W1925" s="263" t="s">
        <v>4120</v>
      </c>
      <c r="X1925" s="263" t="s">
        <v>4120</v>
      </c>
      <c r="Y1925" s="263" t="s">
        <v>4120</v>
      </c>
      <c r="Z1925" s="263" t="s">
        <v>4120</v>
      </c>
      <c r="AA1925" s="263" t="s">
        <v>4120</v>
      </c>
    </row>
    <row r="1926" spans="1:27" x14ac:dyDescent="0.3">
      <c r="A1926" s="263">
        <v>521083</v>
      </c>
      <c r="B1926" s="268" t="s">
        <v>918</v>
      </c>
      <c r="C1926" s="263" t="s">
        <v>4120</v>
      </c>
      <c r="D1926" s="263" t="s">
        <v>4120</v>
      </c>
      <c r="E1926" s="263" t="s">
        <v>4120</v>
      </c>
      <c r="F1926" s="263" t="s">
        <v>4120</v>
      </c>
      <c r="G1926" s="263" t="s">
        <v>4120</v>
      </c>
      <c r="H1926" s="263" t="s">
        <v>4120</v>
      </c>
      <c r="I1926" s="263" t="s">
        <v>4120</v>
      </c>
      <c r="J1926" s="263" t="s">
        <v>4120</v>
      </c>
      <c r="K1926" s="263" t="s">
        <v>4120</v>
      </c>
      <c r="L1926" s="263" t="s">
        <v>4120</v>
      </c>
      <c r="M1926" s="263" t="s">
        <v>4120</v>
      </c>
      <c r="N1926" s="263" t="s">
        <v>4120</v>
      </c>
      <c r="O1926" s="263" t="s">
        <v>4120</v>
      </c>
      <c r="P1926" s="263" t="s">
        <v>4120</v>
      </c>
      <c r="Q1926" s="263" t="s">
        <v>4120</v>
      </c>
      <c r="R1926" s="263" t="s">
        <v>4120</v>
      </c>
      <c r="S1926" s="263" t="s">
        <v>4120</v>
      </c>
      <c r="T1926" s="263" t="s">
        <v>4120</v>
      </c>
      <c r="U1926" s="263" t="s">
        <v>4120</v>
      </c>
      <c r="V1926" s="263" t="s">
        <v>4120</v>
      </c>
      <c r="W1926" s="263" t="s">
        <v>4120</v>
      </c>
      <c r="X1926" s="263" t="s">
        <v>4120</v>
      </c>
      <c r="Y1926" s="263" t="s">
        <v>4120</v>
      </c>
      <c r="Z1926" s="263" t="s">
        <v>4120</v>
      </c>
      <c r="AA1926" s="263" t="s">
        <v>4120</v>
      </c>
    </row>
    <row r="1927" spans="1:27" x14ac:dyDescent="0.3">
      <c r="A1927" s="263">
        <v>521160</v>
      </c>
      <c r="B1927" s="268" t="s">
        <v>918</v>
      </c>
      <c r="C1927" s="263" t="s">
        <v>4120</v>
      </c>
      <c r="D1927" s="263" t="s">
        <v>4120</v>
      </c>
      <c r="E1927" s="263" t="s">
        <v>4120</v>
      </c>
      <c r="F1927" s="263" t="s">
        <v>4120</v>
      </c>
      <c r="G1927" s="263" t="s">
        <v>4120</v>
      </c>
      <c r="H1927" s="263" t="s">
        <v>4120</v>
      </c>
      <c r="I1927" s="263" t="s">
        <v>4120</v>
      </c>
      <c r="J1927" s="263" t="s">
        <v>4120</v>
      </c>
      <c r="K1927" s="263" t="s">
        <v>4120</v>
      </c>
      <c r="L1927" s="263" t="s">
        <v>4120</v>
      </c>
      <c r="M1927" s="263" t="s">
        <v>4120</v>
      </c>
      <c r="N1927" s="263" t="s">
        <v>4120</v>
      </c>
      <c r="O1927" s="263" t="s">
        <v>4120</v>
      </c>
      <c r="P1927" s="263" t="s">
        <v>4120</v>
      </c>
      <c r="Q1927" s="263" t="s">
        <v>4120</v>
      </c>
      <c r="R1927" s="263" t="s">
        <v>4120</v>
      </c>
      <c r="S1927" s="263" t="s">
        <v>4120</v>
      </c>
      <c r="T1927" s="263" t="s">
        <v>4120</v>
      </c>
      <c r="U1927" s="263" t="s">
        <v>4120</v>
      </c>
      <c r="V1927" s="263" t="s">
        <v>4120</v>
      </c>
      <c r="W1927" s="263" t="s">
        <v>4120</v>
      </c>
      <c r="X1927" s="263" t="s">
        <v>4120</v>
      </c>
      <c r="Y1927" s="263" t="s">
        <v>4120</v>
      </c>
      <c r="Z1927" s="263" t="s">
        <v>4120</v>
      </c>
      <c r="AA1927" s="263" t="s">
        <v>4120</v>
      </c>
    </row>
    <row r="1928" spans="1:27" x14ac:dyDescent="0.3">
      <c r="A1928" s="263">
        <v>521203</v>
      </c>
      <c r="B1928" s="268" t="s">
        <v>918</v>
      </c>
      <c r="C1928" s="263" t="s">
        <v>4120</v>
      </c>
      <c r="D1928" s="263" t="s">
        <v>4120</v>
      </c>
      <c r="E1928" s="263" t="s">
        <v>4120</v>
      </c>
      <c r="F1928" s="263" t="s">
        <v>4120</v>
      </c>
      <c r="G1928" s="263" t="s">
        <v>4120</v>
      </c>
      <c r="H1928" s="263" t="s">
        <v>4120</v>
      </c>
      <c r="I1928" s="263" t="s">
        <v>4120</v>
      </c>
      <c r="J1928" s="263" t="s">
        <v>4120</v>
      </c>
      <c r="K1928" s="263" t="s">
        <v>4120</v>
      </c>
      <c r="L1928" s="263" t="s">
        <v>4120</v>
      </c>
      <c r="M1928" s="263" t="s">
        <v>4120</v>
      </c>
      <c r="N1928" s="263" t="s">
        <v>4120</v>
      </c>
      <c r="O1928" s="263" t="s">
        <v>4120</v>
      </c>
      <c r="P1928" s="263" t="s">
        <v>4120</v>
      </c>
      <c r="Q1928" s="263" t="s">
        <v>4120</v>
      </c>
      <c r="R1928" s="263" t="s">
        <v>4120</v>
      </c>
      <c r="S1928" s="263" t="s">
        <v>4120</v>
      </c>
      <c r="T1928" s="263" t="s">
        <v>4120</v>
      </c>
      <c r="U1928" s="263" t="s">
        <v>4120</v>
      </c>
      <c r="V1928" s="263" t="s">
        <v>4120</v>
      </c>
      <c r="W1928" s="263" t="s">
        <v>4120</v>
      </c>
      <c r="X1928" s="263" t="s">
        <v>4120</v>
      </c>
      <c r="Y1928" s="263" t="s">
        <v>4120</v>
      </c>
      <c r="Z1928" s="263" t="s">
        <v>4120</v>
      </c>
      <c r="AA1928" s="263" t="s">
        <v>4120</v>
      </c>
    </row>
    <row r="1929" spans="1:27" x14ac:dyDescent="0.3">
      <c r="A1929" s="263">
        <v>521238</v>
      </c>
      <c r="B1929" s="268" t="s">
        <v>918</v>
      </c>
      <c r="C1929" s="263" t="s">
        <v>4120</v>
      </c>
      <c r="D1929" s="263" t="s">
        <v>4120</v>
      </c>
      <c r="E1929" s="263" t="s">
        <v>4120</v>
      </c>
      <c r="F1929" s="263" t="s">
        <v>4120</v>
      </c>
      <c r="G1929" s="263" t="s">
        <v>4120</v>
      </c>
      <c r="H1929" s="263" t="s">
        <v>4120</v>
      </c>
      <c r="I1929" s="263" t="s">
        <v>4120</v>
      </c>
      <c r="J1929" s="263" t="s">
        <v>4120</v>
      </c>
      <c r="K1929" s="263" t="s">
        <v>4120</v>
      </c>
      <c r="L1929" s="263" t="s">
        <v>4120</v>
      </c>
      <c r="M1929" s="263" t="s">
        <v>4120</v>
      </c>
      <c r="N1929" s="263" t="s">
        <v>4120</v>
      </c>
      <c r="O1929" s="263" t="s">
        <v>4120</v>
      </c>
      <c r="P1929" s="263" t="s">
        <v>4120</v>
      </c>
      <c r="Q1929" s="263" t="s">
        <v>4120</v>
      </c>
      <c r="R1929" s="263" t="s">
        <v>4120</v>
      </c>
      <c r="S1929" s="263" t="s">
        <v>4120</v>
      </c>
      <c r="T1929" s="263" t="s">
        <v>4120</v>
      </c>
      <c r="U1929" s="263" t="s">
        <v>4120</v>
      </c>
      <c r="V1929" s="263" t="s">
        <v>4120</v>
      </c>
      <c r="W1929" s="263" t="s">
        <v>4120</v>
      </c>
      <c r="X1929" s="263" t="s">
        <v>4120</v>
      </c>
      <c r="Y1929" s="263" t="s">
        <v>4120</v>
      </c>
      <c r="Z1929" s="263" t="s">
        <v>4120</v>
      </c>
      <c r="AA1929" s="263" t="s">
        <v>4120</v>
      </c>
    </row>
    <row r="1930" spans="1:27" x14ac:dyDescent="0.3">
      <c r="A1930" s="263">
        <v>521442</v>
      </c>
      <c r="B1930" s="268" t="s">
        <v>918</v>
      </c>
      <c r="C1930" s="263" t="s">
        <v>4120</v>
      </c>
      <c r="D1930" s="263" t="s">
        <v>4120</v>
      </c>
      <c r="E1930" s="263" t="s">
        <v>4120</v>
      </c>
      <c r="F1930" s="263" t="s">
        <v>4120</v>
      </c>
      <c r="G1930" s="263" t="s">
        <v>4120</v>
      </c>
      <c r="H1930" s="263" t="s">
        <v>4120</v>
      </c>
      <c r="I1930" s="263" t="s">
        <v>4120</v>
      </c>
      <c r="J1930" s="263" t="s">
        <v>4120</v>
      </c>
      <c r="K1930" s="263" t="s">
        <v>4120</v>
      </c>
      <c r="L1930" s="263" t="s">
        <v>4120</v>
      </c>
      <c r="M1930" s="263" t="s">
        <v>4120</v>
      </c>
      <c r="N1930" s="263" t="s">
        <v>4120</v>
      </c>
      <c r="O1930" s="263" t="s">
        <v>4120</v>
      </c>
      <c r="P1930" s="263" t="s">
        <v>4120</v>
      </c>
      <c r="Q1930" s="263" t="s">
        <v>4120</v>
      </c>
      <c r="R1930" s="263" t="s">
        <v>4120</v>
      </c>
      <c r="S1930" s="263" t="s">
        <v>4120</v>
      </c>
      <c r="T1930" s="263" t="s">
        <v>4120</v>
      </c>
      <c r="U1930" s="263" t="s">
        <v>4120</v>
      </c>
      <c r="V1930" s="263" t="s">
        <v>4120</v>
      </c>
      <c r="W1930" s="263" t="s">
        <v>4120</v>
      </c>
      <c r="X1930" s="263" t="s">
        <v>4120</v>
      </c>
      <c r="Y1930" s="263" t="s">
        <v>4120</v>
      </c>
      <c r="Z1930" s="263" t="s">
        <v>4120</v>
      </c>
      <c r="AA1930" s="263" t="s">
        <v>4120</v>
      </c>
    </row>
    <row r="1931" spans="1:27" x14ac:dyDescent="0.3">
      <c r="A1931" s="263">
        <v>521462</v>
      </c>
      <c r="B1931" s="268" t="s">
        <v>918</v>
      </c>
      <c r="C1931" s="263" t="s">
        <v>4120</v>
      </c>
      <c r="D1931" s="263" t="s">
        <v>4120</v>
      </c>
      <c r="E1931" s="263" t="s">
        <v>4120</v>
      </c>
      <c r="F1931" s="263" t="s">
        <v>4120</v>
      </c>
      <c r="G1931" s="263" t="s">
        <v>4120</v>
      </c>
      <c r="H1931" s="263" t="s">
        <v>4120</v>
      </c>
      <c r="I1931" s="263" t="s">
        <v>4120</v>
      </c>
      <c r="J1931" s="263" t="s">
        <v>4120</v>
      </c>
      <c r="K1931" s="263" t="s">
        <v>4120</v>
      </c>
      <c r="L1931" s="263" t="s">
        <v>4120</v>
      </c>
      <c r="M1931" s="263" t="s">
        <v>4120</v>
      </c>
      <c r="N1931" s="263" t="s">
        <v>4120</v>
      </c>
      <c r="O1931" s="263" t="s">
        <v>4120</v>
      </c>
      <c r="P1931" s="263" t="s">
        <v>4120</v>
      </c>
      <c r="Q1931" s="263" t="s">
        <v>4120</v>
      </c>
      <c r="R1931" s="263" t="s">
        <v>4120</v>
      </c>
      <c r="S1931" s="263" t="s">
        <v>4120</v>
      </c>
      <c r="T1931" s="263" t="s">
        <v>4120</v>
      </c>
      <c r="U1931" s="263" t="s">
        <v>4120</v>
      </c>
      <c r="V1931" s="263" t="s">
        <v>4120</v>
      </c>
      <c r="W1931" s="263" t="s">
        <v>4120</v>
      </c>
      <c r="X1931" s="263" t="s">
        <v>4120</v>
      </c>
      <c r="Y1931" s="263" t="s">
        <v>4120</v>
      </c>
      <c r="Z1931" s="263" t="s">
        <v>4120</v>
      </c>
      <c r="AA1931" s="263" t="s">
        <v>4120</v>
      </c>
    </row>
    <row r="1932" spans="1:27" x14ac:dyDescent="0.3">
      <c r="A1932" s="263">
        <v>521464</v>
      </c>
      <c r="B1932" s="268" t="s">
        <v>918</v>
      </c>
      <c r="C1932" s="263" t="s">
        <v>4120</v>
      </c>
      <c r="D1932" s="263" t="s">
        <v>4120</v>
      </c>
      <c r="E1932" s="263" t="s">
        <v>4120</v>
      </c>
      <c r="F1932" s="263" t="s">
        <v>4120</v>
      </c>
      <c r="G1932" s="263" t="s">
        <v>4120</v>
      </c>
      <c r="H1932" s="263" t="s">
        <v>4120</v>
      </c>
      <c r="I1932" s="263" t="s">
        <v>4120</v>
      </c>
      <c r="J1932" s="263" t="s">
        <v>4120</v>
      </c>
      <c r="K1932" s="263" t="s">
        <v>4120</v>
      </c>
      <c r="L1932" s="263" t="s">
        <v>4120</v>
      </c>
      <c r="M1932" s="263" t="s">
        <v>4120</v>
      </c>
      <c r="N1932" s="263" t="s">
        <v>4120</v>
      </c>
      <c r="O1932" s="263" t="s">
        <v>4120</v>
      </c>
      <c r="P1932" s="263" t="s">
        <v>4120</v>
      </c>
      <c r="Q1932" s="263" t="s">
        <v>4120</v>
      </c>
      <c r="R1932" s="263" t="s">
        <v>4120</v>
      </c>
      <c r="S1932" s="263" t="s">
        <v>4120</v>
      </c>
      <c r="T1932" s="263" t="s">
        <v>4120</v>
      </c>
      <c r="U1932" s="263" t="s">
        <v>4120</v>
      </c>
      <c r="V1932" s="263" t="s">
        <v>4120</v>
      </c>
      <c r="W1932" s="263" t="s">
        <v>4120</v>
      </c>
      <c r="X1932" s="263" t="s">
        <v>4120</v>
      </c>
      <c r="Y1932" s="263" t="s">
        <v>4120</v>
      </c>
      <c r="Z1932" s="263" t="s">
        <v>4120</v>
      </c>
      <c r="AA1932" s="263" t="s">
        <v>4120</v>
      </c>
    </row>
    <row r="1933" spans="1:27" x14ac:dyDescent="0.3">
      <c r="A1933" s="263">
        <v>521478</v>
      </c>
      <c r="B1933" s="268" t="s">
        <v>918</v>
      </c>
      <c r="C1933" s="263" t="s">
        <v>4120</v>
      </c>
      <c r="D1933" s="263" t="s">
        <v>4120</v>
      </c>
      <c r="E1933" s="263" t="s">
        <v>4120</v>
      </c>
      <c r="F1933" s="263" t="s">
        <v>4120</v>
      </c>
      <c r="G1933" s="263" t="s">
        <v>4120</v>
      </c>
      <c r="H1933" s="263" t="s">
        <v>4120</v>
      </c>
      <c r="I1933" s="263" t="s">
        <v>4120</v>
      </c>
      <c r="J1933" s="263" t="s">
        <v>4120</v>
      </c>
      <c r="K1933" s="263" t="s">
        <v>4120</v>
      </c>
      <c r="L1933" s="263" t="s">
        <v>4120</v>
      </c>
      <c r="M1933" s="263" t="s">
        <v>4120</v>
      </c>
      <c r="N1933" s="263" t="s">
        <v>4120</v>
      </c>
      <c r="O1933" s="263" t="s">
        <v>4120</v>
      </c>
      <c r="P1933" s="263" t="s">
        <v>4120</v>
      </c>
      <c r="Q1933" s="263" t="s">
        <v>4120</v>
      </c>
      <c r="R1933" s="263" t="s">
        <v>4120</v>
      </c>
      <c r="S1933" s="263" t="s">
        <v>4120</v>
      </c>
      <c r="T1933" s="263" t="s">
        <v>4120</v>
      </c>
      <c r="U1933" s="263" t="s">
        <v>4120</v>
      </c>
      <c r="V1933" s="263" t="s">
        <v>4120</v>
      </c>
      <c r="W1933" s="263" t="s">
        <v>4120</v>
      </c>
      <c r="X1933" s="263" t="s">
        <v>4120</v>
      </c>
      <c r="Y1933" s="263" t="s">
        <v>4120</v>
      </c>
      <c r="Z1933" s="263" t="s">
        <v>4120</v>
      </c>
      <c r="AA1933" s="263" t="s">
        <v>4120</v>
      </c>
    </row>
    <row r="1934" spans="1:27" x14ac:dyDescent="0.3">
      <c r="A1934" s="263">
        <v>521582</v>
      </c>
      <c r="B1934" s="268" t="s">
        <v>918</v>
      </c>
      <c r="C1934" s="263" t="s">
        <v>4120</v>
      </c>
      <c r="D1934" s="263" t="s">
        <v>4120</v>
      </c>
      <c r="E1934" s="263" t="s">
        <v>4120</v>
      </c>
      <c r="F1934" s="263" t="s">
        <v>4120</v>
      </c>
      <c r="G1934" s="263" t="s">
        <v>4120</v>
      </c>
      <c r="H1934" s="263" t="s">
        <v>4120</v>
      </c>
      <c r="I1934" s="263" t="s">
        <v>4120</v>
      </c>
      <c r="J1934" s="263" t="s">
        <v>4120</v>
      </c>
      <c r="K1934" s="263" t="s">
        <v>4120</v>
      </c>
      <c r="L1934" s="263" t="s">
        <v>4120</v>
      </c>
      <c r="M1934" s="263" t="s">
        <v>4120</v>
      </c>
      <c r="N1934" s="263" t="s">
        <v>4120</v>
      </c>
      <c r="O1934" s="263" t="s">
        <v>4120</v>
      </c>
      <c r="P1934" s="263" t="s">
        <v>4120</v>
      </c>
      <c r="Q1934" s="263" t="s">
        <v>4120</v>
      </c>
      <c r="R1934" s="263" t="s">
        <v>4120</v>
      </c>
      <c r="S1934" s="263" t="s">
        <v>4120</v>
      </c>
      <c r="T1934" s="263" t="s">
        <v>4120</v>
      </c>
      <c r="U1934" s="263" t="s">
        <v>4120</v>
      </c>
      <c r="V1934" s="263" t="s">
        <v>4120</v>
      </c>
      <c r="W1934" s="263" t="s">
        <v>4120</v>
      </c>
      <c r="X1934" s="263" t="s">
        <v>4120</v>
      </c>
      <c r="Y1934" s="263" t="s">
        <v>4120</v>
      </c>
      <c r="Z1934" s="263" t="s">
        <v>4120</v>
      </c>
      <c r="AA1934" s="263" t="s">
        <v>4120</v>
      </c>
    </row>
    <row r="1935" spans="1:27" x14ac:dyDescent="0.3">
      <c r="A1935" s="263">
        <v>521583</v>
      </c>
      <c r="B1935" s="268" t="s">
        <v>918</v>
      </c>
      <c r="C1935" s="263" t="s">
        <v>4120</v>
      </c>
      <c r="D1935" s="263" t="s">
        <v>4120</v>
      </c>
      <c r="E1935" s="263" t="s">
        <v>4120</v>
      </c>
      <c r="F1935" s="263" t="s">
        <v>4120</v>
      </c>
      <c r="G1935" s="263" t="s">
        <v>4120</v>
      </c>
      <c r="H1935" s="263" t="s">
        <v>4120</v>
      </c>
      <c r="I1935" s="263" t="s">
        <v>4120</v>
      </c>
      <c r="J1935" s="263" t="s">
        <v>4120</v>
      </c>
      <c r="K1935" s="263" t="s">
        <v>4120</v>
      </c>
      <c r="L1935" s="263" t="s">
        <v>4120</v>
      </c>
      <c r="M1935" s="263" t="s">
        <v>4120</v>
      </c>
      <c r="N1935" s="263" t="s">
        <v>4120</v>
      </c>
      <c r="O1935" s="263" t="s">
        <v>4120</v>
      </c>
      <c r="P1935" s="263" t="s">
        <v>4120</v>
      </c>
      <c r="Q1935" s="263" t="s">
        <v>4120</v>
      </c>
      <c r="R1935" s="263" t="s">
        <v>4120</v>
      </c>
      <c r="S1935" s="263" t="s">
        <v>4120</v>
      </c>
      <c r="T1935" s="263" t="s">
        <v>4120</v>
      </c>
      <c r="U1935" s="263" t="s">
        <v>4120</v>
      </c>
      <c r="V1935" s="263" t="s">
        <v>4120</v>
      </c>
      <c r="W1935" s="263" t="s">
        <v>4120</v>
      </c>
      <c r="X1935" s="263" t="s">
        <v>4120</v>
      </c>
      <c r="Y1935" s="263" t="s">
        <v>4120</v>
      </c>
      <c r="Z1935" s="263" t="s">
        <v>4120</v>
      </c>
      <c r="AA1935" s="263" t="s">
        <v>4120</v>
      </c>
    </row>
    <row r="1936" spans="1:27" x14ac:dyDescent="0.3">
      <c r="A1936" s="263">
        <v>521592</v>
      </c>
      <c r="B1936" s="268" t="s">
        <v>918</v>
      </c>
      <c r="C1936" s="263" t="s">
        <v>4120</v>
      </c>
      <c r="D1936" s="263" t="s">
        <v>4120</v>
      </c>
      <c r="E1936" s="263" t="s">
        <v>4120</v>
      </c>
      <c r="F1936" s="263" t="s">
        <v>4120</v>
      </c>
      <c r="G1936" s="263" t="s">
        <v>4120</v>
      </c>
      <c r="H1936" s="263" t="s">
        <v>4120</v>
      </c>
      <c r="I1936" s="263" t="s">
        <v>4120</v>
      </c>
      <c r="J1936" s="263" t="s">
        <v>4120</v>
      </c>
      <c r="K1936" s="263" t="s">
        <v>4120</v>
      </c>
      <c r="L1936" s="263" t="s">
        <v>4120</v>
      </c>
      <c r="M1936" s="263" t="s">
        <v>4120</v>
      </c>
      <c r="N1936" s="263" t="s">
        <v>4120</v>
      </c>
      <c r="O1936" s="263" t="s">
        <v>4120</v>
      </c>
      <c r="P1936" s="263" t="s">
        <v>4120</v>
      </c>
      <c r="Q1936" s="263" t="s">
        <v>4120</v>
      </c>
      <c r="R1936" s="263" t="s">
        <v>4120</v>
      </c>
      <c r="S1936" s="263" t="s">
        <v>4120</v>
      </c>
      <c r="T1936" s="263" t="s">
        <v>4120</v>
      </c>
      <c r="U1936" s="263" t="s">
        <v>4120</v>
      </c>
      <c r="V1936" s="263" t="s">
        <v>4120</v>
      </c>
      <c r="W1936" s="263" t="s">
        <v>4120</v>
      </c>
      <c r="X1936" s="263" t="s">
        <v>4120</v>
      </c>
      <c r="Y1936" s="263" t="s">
        <v>4120</v>
      </c>
      <c r="Z1936" s="263" t="s">
        <v>4120</v>
      </c>
      <c r="AA1936" s="263" t="s">
        <v>4120</v>
      </c>
    </row>
    <row r="1937" spans="1:27" x14ac:dyDescent="0.3">
      <c r="A1937" s="263">
        <v>521594</v>
      </c>
      <c r="B1937" s="268" t="s">
        <v>918</v>
      </c>
      <c r="C1937" s="263" t="s">
        <v>4120</v>
      </c>
      <c r="D1937" s="263" t="s">
        <v>4120</v>
      </c>
      <c r="E1937" s="263" t="s">
        <v>4120</v>
      </c>
      <c r="F1937" s="263" t="s">
        <v>4120</v>
      </c>
      <c r="G1937" s="263" t="s">
        <v>4120</v>
      </c>
      <c r="H1937" s="263" t="s">
        <v>4120</v>
      </c>
      <c r="I1937" s="263" t="s">
        <v>4120</v>
      </c>
      <c r="J1937" s="263" t="s">
        <v>4120</v>
      </c>
      <c r="K1937" s="263" t="s">
        <v>4120</v>
      </c>
      <c r="L1937" s="263" t="s">
        <v>4120</v>
      </c>
      <c r="M1937" s="263" t="s">
        <v>4120</v>
      </c>
      <c r="N1937" s="263" t="s">
        <v>4120</v>
      </c>
      <c r="O1937" s="263" t="s">
        <v>4120</v>
      </c>
      <c r="P1937" s="263" t="s">
        <v>4120</v>
      </c>
      <c r="Q1937" s="263" t="s">
        <v>4120</v>
      </c>
      <c r="R1937" s="263" t="s">
        <v>4120</v>
      </c>
      <c r="S1937" s="263" t="s">
        <v>4120</v>
      </c>
      <c r="T1937" s="263" t="s">
        <v>4120</v>
      </c>
      <c r="U1937" s="263" t="s">
        <v>4120</v>
      </c>
      <c r="V1937" s="263" t="s">
        <v>4120</v>
      </c>
      <c r="W1937" s="263" t="s">
        <v>4120</v>
      </c>
      <c r="X1937" s="263" t="s">
        <v>4120</v>
      </c>
      <c r="Y1937" s="263" t="s">
        <v>4120</v>
      </c>
      <c r="Z1937" s="263" t="s">
        <v>4120</v>
      </c>
      <c r="AA1937" s="263" t="s">
        <v>4120</v>
      </c>
    </row>
    <row r="1938" spans="1:27" x14ac:dyDescent="0.3">
      <c r="A1938" s="263">
        <v>521635</v>
      </c>
      <c r="B1938" s="268" t="s">
        <v>918</v>
      </c>
      <c r="C1938" s="263" t="s">
        <v>4120</v>
      </c>
      <c r="D1938" s="263" t="s">
        <v>4120</v>
      </c>
      <c r="E1938" s="263" t="s">
        <v>4120</v>
      </c>
      <c r="F1938" s="263" t="s">
        <v>4120</v>
      </c>
      <c r="G1938" s="263" t="s">
        <v>4120</v>
      </c>
      <c r="H1938" s="263" t="s">
        <v>4120</v>
      </c>
      <c r="I1938" s="263" t="s">
        <v>4120</v>
      </c>
      <c r="J1938" s="263" t="s">
        <v>4120</v>
      </c>
      <c r="K1938" s="263" t="s">
        <v>4120</v>
      </c>
      <c r="L1938" s="263" t="s">
        <v>4120</v>
      </c>
      <c r="M1938" s="263" t="s">
        <v>4120</v>
      </c>
      <c r="N1938" s="263" t="s">
        <v>4120</v>
      </c>
      <c r="O1938" s="263" t="s">
        <v>4120</v>
      </c>
      <c r="P1938" s="263" t="s">
        <v>4120</v>
      </c>
      <c r="Q1938" s="263" t="s">
        <v>4120</v>
      </c>
      <c r="R1938" s="263" t="s">
        <v>4120</v>
      </c>
      <c r="S1938" s="263" t="s">
        <v>4120</v>
      </c>
      <c r="T1938" s="263" t="s">
        <v>4120</v>
      </c>
      <c r="U1938" s="263" t="s">
        <v>4120</v>
      </c>
      <c r="V1938" s="263" t="s">
        <v>4120</v>
      </c>
      <c r="W1938" s="263" t="s">
        <v>4120</v>
      </c>
      <c r="X1938" s="263" t="s">
        <v>4120</v>
      </c>
      <c r="Y1938" s="263" t="s">
        <v>4120</v>
      </c>
      <c r="Z1938" s="263" t="s">
        <v>4120</v>
      </c>
      <c r="AA1938" s="263" t="s">
        <v>4120</v>
      </c>
    </row>
    <row r="1939" spans="1:27" x14ac:dyDescent="0.3">
      <c r="A1939" s="263">
        <v>521738</v>
      </c>
      <c r="B1939" s="268" t="s">
        <v>918</v>
      </c>
      <c r="C1939" s="263" t="s">
        <v>4120</v>
      </c>
      <c r="D1939" s="263" t="s">
        <v>4120</v>
      </c>
      <c r="E1939" s="263" t="s">
        <v>4120</v>
      </c>
      <c r="F1939" s="263" t="s">
        <v>4120</v>
      </c>
      <c r="G1939" s="263" t="s">
        <v>4120</v>
      </c>
      <c r="H1939" s="263" t="s">
        <v>4120</v>
      </c>
      <c r="I1939" s="263" t="s">
        <v>4120</v>
      </c>
      <c r="J1939" s="263" t="s">
        <v>4120</v>
      </c>
      <c r="K1939" s="263" t="s">
        <v>4120</v>
      </c>
      <c r="L1939" s="263" t="s">
        <v>4120</v>
      </c>
      <c r="M1939" s="263" t="s">
        <v>4120</v>
      </c>
      <c r="N1939" s="263" t="s">
        <v>4120</v>
      </c>
      <c r="O1939" s="263" t="s">
        <v>4120</v>
      </c>
      <c r="P1939" s="263" t="s">
        <v>4120</v>
      </c>
      <c r="Q1939" s="263" t="s">
        <v>4120</v>
      </c>
      <c r="R1939" s="263" t="s">
        <v>4120</v>
      </c>
      <c r="S1939" s="263" t="s">
        <v>4120</v>
      </c>
      <c r="T1939" s="263" t="s">
        <v>4120</v>
      </c>
      <c r="U1939" s="263" t="s">
        <v>4120</v>
      </c>
      <c r="V1939" s="263" t="s">
        <v>4120</v>
      </c>
      <c r="W1939" s="263" t="s">
        <v>4120</v>
      </c>
      <c r="X1939" s="263" t="s">
        <v>4120</v>
      </c>
      <c r="Y1939" s="263" t="s">
        <v>4120</v>
      </c>
      <c r="Z1939" s="263" t="s">
        <v>4120</v>
      </c>
      <c r="AA1939" s="263" t="s">
        <v>4120</v>
      </c>
    </row>
    <row r="1940" spans="1:27" x14ac:dyDescent="0.3">
      <c r="A1940" s="263">
        <v>521750</v>
      </c>
      <c r="B1940" s="268" t="s">
        <v>918</v>
      </c>
      <c r="C1940" s="263" t="s">
        <v>4120</v>
      </c>
      <c r="D1940" s="263" t="s">
        <v>4120</v>
      </c>
      <c r="E1940" s="263" t="s">
        <v>4120</v>
      </c>
      <c r="F1940" s="263" t="s">
        <v>4120</v>
      </c>
      <c r="G1940" s="263" t="s">
        <v>4120</v>
      </c>
      <c r="H1940" s="263" t="s">
        <v>4120</v>
      </c>
      <c r="I1940" s="263" t="s">
        <v>4120</v>
      </c>
      <c r="J1940" s="263" t="s">
        <v>4120</v>
      </c>
      <c r="K1940" s="263" t="s">
        <v>4120</v>
      </c>
      <c r="L1940" s="263" t="s">
        <v>4120</v>
      </c>
      <c r="M1940" s="263" t="s">
        <v>4120</v>
      </c>
      <c r="N1940" s="263" t="s">
        <v>4120</v>
      </c>
      <c r="O1940" s="263" t="s">
        <v>4120</v>
      </c>
      <c r="P1940" s="263" t="s">
        <v>4120</v>
      </c>
      <c r="Q1940" s="263" t="s">
        <v>4120</v>
      </c>
      <c r="R1940" s="263" t="s">
        <v>4120</v>
      </c>
      <c r="S1940" s="263" t="s">
        <v>4120</v>
      </c>
      <c r="T1940" s="263" t="s">
        <v>4120</v>
      </c>
      <c r="U1940" s="263" t="s">
        <v>4120</v>
      </c>
      <c r="V1940" s="263" t="s">
        <v>4120</v>
      </c>
      <c r="W1940" s="263" t="s">
        <v>4120</v>
      </c>
      <c r="X1940" s="263" t="s">
        <v>4120</v>
      </c>
      <c r="Y1940" s="263" t="s">
        <v>4120</v>
      </c>
      <c r="Z1940" s="263" t="s">
        <v>4120</v>
      </c>
      <c r="AA1940" s="263" t="s">
        <v>4120</v>
      </c>
    </row>
    <row r="1941" spans="1:27" x14ac:dyDescent="0.3">
      <c r="A1941" s="263">
        <v>521775</v>
      </c>
      <c r="B1941" s="268" t="s">
        <v>918</v>
      </c>
      <c r="C1941" s="263" t="s">
        <v>4120</v>
      </c>
      <c r="D1941" s="263" t="s">
        <v>4120</v>
      </c>
      <c r="E1941" s="263" t="s">
        <v>4120</v>
      </c>
      <c r="F1941" s="263" t="s">
        <v>4120</v>
      </c>
      <c r="G1941" s="263" t="s">
        <v>4120</v>
      </c>
      <c r="H1941" s="263" t="s">
        <v>4120</v>
      </c>
      <c r="I1941" s="263" t="s">
        <v>4120</v>
      </c>
      <c r="J1941" s="263" t="s">
        <v>4120</v>
      </c>
      <c r="K1941" s="263" t="s">
        <v>4120</v>
      </c>
      <c r="L1941" s="263" t="s">
        <v>4120</v>
      </c>
      <c r="M1941" s="263" t="s">
        <v>4120</v>
      </c>
      <c r="N1941" s="263" t="s">
        <v>4120</v>
      </c>
      <c r="O1941" s="263" t="s">
        <v>4120</v>
      </c>
      <c r="P1941" s="263" t="s">
        <v>4120</v>
      </c>
      <c r="Q1941" s="263" t="s">
        <v>4120</v>
      </c>
      <c r="R1941" s="263" t="s">
        <v>4120</v>
      </c>
      <c r="S1941" s="263" t="s">
        <v>4120</v>
      </c>
      <c r="T1941" s="263" t="s">
        <v>4120</v>
      </c>
      <c r="U1941" s="263" t="s">
        <v>4120</v>
      </c>
      <c r="V1941" s="263" t="s">
        <v>4120</v>
      </c>
      <c r="W1941" s="263" t="s">
        <v>4120</v>
      </c>
      <c r="X1941" s="263" t="s">
        <v>4120</v>
      </c>
      <c r="Y1941" s="263" t="s">
        <v>4120</v>
      </c>
      <c r="Z1941" s="263" t="s">
        <v>4120</v>
      </c>
      <c r="AA1941" s="263" t="s">
        <v>4120</v>
      </c>
    </row>
    <row r="1942" spans="1:27" x14ac:dyDescent="0.3">
      <c r="A1942" s="263">
        <v>521839</v>
      </c>
      <c r="B1942" s="268" t="s">
        <v>918</v>
      </c>
      <c r="C1942" s="263" t="s">
        <v>4120</v>
      </c>
      <c r="D1942" s="263" t="s">
        <v>4120</v>
      </c>
      <c r="E1942" s="263" t="s">
        <v>4120</v>
      </c>
      <c r="F1942" s="263" t="s">
        <v>4120</v>
      </c>
      <c r="G1942" s="263" t="s">
        <v>4120</v>
      </c>
      <c r="H1942" s="263" t="s">
        <v>4120</v>
      </c>
      <c r="I1942" s="263" t="s">
        <v>4120</v>
      </c>
      <c r="J1942" s="263" t="s">
        <v>4120</v>
      </c>
      <c r="K1942" s="263" t="s">
        <v>4120</v>
      </c>
      <c r="L1942" s="263" t="s">
        <v>4120</v>
      </c>
      <c r="M1942" s="263" t="s">
        <v>4120</v>
      </c>
      <c r="N1942" s="263" t="s">
        <v>4120</v>
      </c>
      <c r="O1942" s="263" t="s">
        <v>4120</v>
      </c>
      <c r="P1942" s="263" t="s">
        <v>4120</v>
      </c>
      <c r="Q1942" s="263" t="s">
        <v>4120</v>
      </c>
      <c r="R1942" s="263" t="s">
        <v>4120</v>
      </c>
      <c r="S1942" s="263" t="s">
        <v>4120</v>
      </c>
      <c r="T1942" s="263" t="s">
        <v>4120</v>
      </c>
      <c r="U1942" s="263" t="s">
        <v>4120</v>
      </c>
      <c r="V1942" s="263" t="s">
        <v>4120</v>
      </c>
      <c r="W1942" s="263" t="s">
        <v>4120</v>
      </c>
      <c r="X1942" s="263" t="s">
        <v>4120</v>
      </c>
      <c r="Y1942" s="263" t="s">
        <v>4120</v>
      </c>
      <c r="Z1942" s="263" t="s">
        <v>4120</v>
      </c>
      <c r="AA1942" s="263" t="s">
        <v>4120</v>
      </c>
    </row>
    <row r="1943" spans="1:27" x14ac:dyDescent="0.3">
      <c r="A1943" s="263">
        <v>521941</v>
      </c>
      <c r="B1943" s="268" t="s">
        <v>918</v>
      </c>
      <c r="C1943" s="263" t="s">
        <v>4120</v>
      </c>
      <c r="D1943" s="263" t="s">
        <v>4120</v>
      </c>
      <c r="E1943" s="263" t="s">
        <v>4120</v>
      </c>
      <c r="F1943" s="263" t="s">
        <v>4120</v>
      </c>
      <c r="G1943" s="263" t="s">
        <v>4120</v>
      </c>
      <c r="H1943" s="263" t="s">
        <v>4120</v>
      </c>
      <c r="I1943" s="263" t="s">
        <v>4120</v>
      </c>
      <c r="J1943" s="263" t="s">
        <v>4120</v>
      </c>
      <c r="K1943" s="263" t="s">
        <v>4120</v>
      </c>
      <c r="L1943" s="263" t="s">
        <v>4120</v>
      </c>
      <c r="M1943" s="263" t="s">
        <v>4120</v>
      </c>
      <c r="N1943" s="263" t="s">
        <v>4120</v>
      </c>
      <c r="O1943" s="263" t="s">
        <v>4120</v>
      </c>
      <c r="P1943" s="263" t="s">
        <v>4120</v>
      </c>
      <c r="Q1943" s="263" t="s">
        <v>4120</v>
      </c>
      <c r="R1943" s="263" t="s">
        <v>4120</v>
      </c>
      <c r="S1943" s="263" t="s">
        <v>4120</v>
      </c>
      <c r="T1943" s="263" t="s">
        <v>4120</v>
      </c>
      <c r="U1943" s="263" t="s">
        <v>4120</v>
      </c>
      <c r="V1943" s="263" t="s">
        <v>4120</v>
      </c>
      <c r="W1943" s="263" t="s">
        <v>4120</v>
      </c>
      <c r="X1943" s="263" t="s">
        <v>4120</v>
      </c>
      <c r="Y1943" s="263" t="s">
        <v>4120</v>
      </c>
      <c r="Z1943" s="263" t="s">
        <v>4120</v>
      </c>
      <c r="AA1943" s="263" t="s">
        <v>4120</v>
      </c>
    </row>
    <row r="1944" spans="1:27" x14ac:dyDescent="0.3">
      <c r="A1944" s="263">
        <v>521944</v>
      </c>
      <c r="B1944" s="268" t="s">
        <v>918</v>
      </c>
      <c r="C1944" s="263" t="s">
        <v>4120</v>
      </c>
      <c r="D1944" s="263" t="s">
        <v>4120</v>
      </c>
      <c r="E1944" s="263" t="s">
        <v>4120</v>
      </c>
      <c r="F1944" s="263" t="s">
        <v>4120</v>
      </c>
      <c r="G1944" s="263" t="s">
        <v>4120</v>
      </c>
      <c r="H1944" s="263" t="s">
        <v>4120</v>
      </c>
      <c r="I1944" s="263" t="s">
        <v>4120</v>
      </c>
      <c r="J1944" s="263" t="s">
        <v>4120</v>
      </c>
      <c r="K1944" s="263" t="s">
        <v>4120</v>
      </c>
      <c r="L1944" s="263" t="s">
        <v>4120</v>
      </c>
      <c r="M1944" s="263" t="s">
        <v>4120</v>
      </c>
      <c r="N1944" s="263" t="s">
        <v>4120</v>
      </c>
      <c r="O1944" s="263" t="s">
        <v>4120</v>
      </c>
      <c r="P1944" s="263" t="s">
        <v>4120</v>
      </c>
      <c r="Q1944" s="263" t="s">
        <v>4120</v>
      </c>
      <c r="R1944" s="263" t="s">
        <v>4120</v>
      </c>
      <c r="S1944" s="263" t="s">
        <v>4120</v>
      </c>
      <c r="T1944" s="263" t="s">
        <v>4120</v>
      </c>
      <c r="U1944" s="263" t="s">
        <v>4120</v>
      </c>
      <c r="V1944" s="263" t="s">
        <v>4120</v>
      </c>
      <c r="W1944" s="263" t="s">
        <v>4120</v>
      </c>
      <c r="X1944" s="263" t="s">
        <v>4120</v>
      </c>
      <c r="Y1944" s="263" t="s">
        <v>4120</v>
      </c>
      <c r="Z1944" s="263" t="s">
        <v>4120</v>
      </c>
      <c r="AA1944" s="263" t="s">
        <v>4120</v>
      </c>
    </row>
    <row r="1945" spans="1:27" x14ac:dyDescent="0.3">
      <c r="A1945" s="263">
        <v>521945</v>
      </c>
      <c r="B1945" s="268" t="s">
        <v>918</v>
      </c>
      <c r="C1945" s="263" t="s">
        <v>4120</v>
      </c>
      <c r="D1945" s="263" t="s">
        <v>4120</v>
      </c>
      <c r="E1945" s="263" t="s">
        <v>4120</v>
      </c>
      <c r="F1945" s="263" t="s">
        <v>4120</v>
      </c>
      <c r="G1945" s="263" t="s">
        <v>4120</v>
      </c>
      <c r="H1945" s="263" t="s">
        <v>4120</v>
      </c>
      <c r="I1945" s="263" t="s">
        <v>4120</v>
      </c>
      <c r="J1945" s="263" t="s">
        <v>4120</v>
      </c>
      <c r="K1945" s="263" t="s">
        <v>4120</v>
      </c>
      <c r="L1945" s="263" t="s">
        <v>4120</v>
      </c>
      <c r="M1945" s="263" t="s">
        <v>4120</v>
      </c>
      <c r="N1945" s="263" t="s">
        <v>4120</v>
      </c>
      <c r="O1945" s="263" t="s">
        <v>4120</v>
      </c>
      <c r="P1945" s="263" t="s">
        <v>4120</v>
      </c>
      <c r="Q1945" s="263" t="s">
        <v>4120</v>
      </c>
      <c r="R1945" s="263" t="s">
        <v>4120</v>
      </c>
      <c r="S1945" s="263" t="s">
        <v>4120</v>
      </c>
      <c r="T1945" s="263" t="s">
        <v>4120</v>
      </c>
      <c r="U1945" s="263" t="s">
        <v>4120</v>
      </c>
      <c r="V1945" s="263" t="s">
        <v>4120</v>
      </c>
      <c r="W1945" s="263" t="s">
        <v>4120</v>
      </c>
      <c r="X1945" s="263" t="s">
        <v>4120</v>
      </c>
      <c r="Y1945" s="263" t="s">
        <v>4120</v>
      </c>
      <c r="Z1945" s="263" t="s">
        <v>4120</v>
      </c>
      <c r="AA1945" s="263" t="s">
        <v>4120</v>
      </c>
    </row>
    <row r="1946" spans="1:27" x14ac:dyDescent="0.3">
      <c r="A1946" s="263">
        <v>521993</v>
      </c>
      <c r="B1946" s="268" t="s">
        <v>918</v>
      </c>
      <c r="C1946" s="263" t="s">
        <v>4120</v>
      </c>
      <c r="D1946" s="263" t="s">
        <v>4120</v>
      </c>
      <c r="E1946" s="263" t="s">
        <v>4120</v>
      </c>
      <c r="F1946" s="263" t="s">
        <v>4120</v>
      </c>
      <c r="G1946" s="263" t="s">
        <v>4120</v>
      </c>
      <c r="H1946" s="263" t="s">
        <v>4120</v>
      </c>
      <c r="I1946" s="263" t="s">
        <v>4120</v>
      </c>
      <c r="J1946" s="263" t="s">
        <v>4120</v>
      </c>
      <c r="K1946" s="263" t="s">
        <v>4120</v>
      </c>
      <c r="L1946" s="263" t="s">
        <v>4120</v>
      </c>
      <c r="M1946" s="263" t="s">
        <v>4120</v>
      </c>
      <c r="N1946" s="263" t="s">
        <v>4120</v>
      </c>
      <c r="O1946" s="263" t="s">
        <v>4120</v>
      </c>
      <c r="P1946" s="263" t="s">
        <v>4120</v>
      </c>
      <c r="Q1946" s="263" t="s">
        <v>4120</v>
      </c>
      <c r="R1946" s="263" t="s">
        <v>4120</v>
      </c>
      <c r="S1946" s="263" t="s">
        <v>4120</v>
      </c>
      <c r="T1946" s="263" t="s">
        <v>4120</v>
      </c>
      <c r="U1946" s="263" t="s">
        <v>4120</v>
      </c>
      <c r="V1946" s="263" t="s">
        <v>4120</v>
      </c>
      <c r="W1946" s="263" t="s">
        <v>4120</v>
      </c>
      <c r="X1946" s="263" t="s">
        <v>4120</v>
      </c>
      <c r="Y1946" s="263" t="s">
        <v>4120</v>
      </c>
      <c r="Z1946" s="263" t="s">
        <v>4120</v>
      </c>
      <c r="AA1946" s="263" t="s">
        <v>4120</v>
      </c>
    </row>
    <row r="1947" spans="1:27" x14ac:dyDescent="0.3">
      <c r="A1947" s="263">
        <v>522049</v>
      </c>
      <c r="B1947" s="268" t="s">
        <v>918</v>
      </c>
      <c r="C1947" s="263" t="s">
        <v>4120</v>
      </c>
      <c r="D1947" s="263" t="s">
        <v>4120</v>
      </c>
      <c r="E1947" s="263" t="s">
        <v>4120</v>
      </c>
      <c r="F1947" s="263" t="s">
        <v>4120</v>
      </c>
      <c r="G1947" s="263" t="s">
        <v>4120</v>
      </c>
      <c r="H1947" s="263" t="s">
        <v>4120</v>
      </c>
      <c r="I1947" s="263" t="s">
        <v>4120</v>
      </c>
      <c r="J1947" s="263" t="s">
        <v>4120</v>
      </c>
      <c r="K1947" s="263" t="s">
        <v>4120</v>
      </c>
      <c r="L1947" s="263" t="s">
        <v>4120</v>
      </c>
      <c r="M1947" s="263" t="s">
        <v>4120</v>
      </c>
      <c r="N1947" s="263" t="s">
        <v>4120</v>
      </c>
      <c r="O1947" s="263" t="s">
        <v>4120</v>
      </c>
      <c r="P1947" s="263" t="s">
        <v>4120</v>
      </c>
      <c r="Q1947" s="263" t="s">
        <v>4120</v>
      </c>
      <c r="R1947" s="263" t="s">
        <v>4120</v>
      </c>
      <c r="S1947" s="263" t="s">
        <v>4120</v>
      </c>
      <c r="T1947" s="263" t="s">
        <v>4120</v>
      </c>
      <c r="U1947" s="263" t="s">
        <v>4120</v>
      </c>
      <c r="V1947" s="263" t="s">
        <v>4120</v>
      </c>
      <c r="W1947" s="263" t="s">
        <v>4120</v>
      </c>
      <c r="X1947" s="263" t="s">
        <v>4120</v>
      </c>
      <c r="Y1947" s="263" t="s">
        <v>4120</v>
      </c>
      <c r="Z1947" s="263" t="s">
        <v>4120</v>
      </c>
      <c r="AA1947" s="263" t="s">
        <v>4120</v>
      </c>
    </row>
    <row r="1948" spans="1:27" x14ac:dyDescent="0.3">
      <c r="A1948" s="263">
        <v>522107</v>
      </c>
      <c r="B1948" s="268" t="s">
        <v>918</v>
      </c>
      <c r="C1948" s="263" t="s">
        <v>4120</v>
      </c>
      <c r="D1948" s="263" t="s">
        <v>4120</v>
      </c>
      <c r="E1948" s="263" t="s">
        <v>4120</v>
      </c>
      <c r="F1948" s="263" t="s">
        <v>4120</v>
      </c>
      <c r="G1948" s="263" t="s">
        <v>4120</v>
      </c>
      <c r="H1948" s="263" t="s">
        <v>4120</v>
      </c>
      <c r="I1948" s="263" t="s">
        <v>4120</v>
      </c>
      <c r="J1948" s="263" t="s">
        <v>4120</v>
      </c>
      <c r="K1948" s="263" t="s">
        <v>4120</v>
      </c>
      <c r="L1948" s="263" t="s">
        <v>4120</v>
      </c>
      <c r="M1948" s="263" t="s">
        <v>4120</v>
      </c>
      <c r="N1948" s="263" t="s">
        <v>4120</v>
      </c>
      <c r="O1948" s="263" t="s">
        <v>4120</v>
      </c>
      <c r="P1948" s="263" t="s">
        <v>4120</v>
      </c>
      <c r="Q1948" s="263" t="s">
        <v>4120</v>
      </c>
      <c r="R1948" s="263" t="s">
        <v>4120</v>
      </c>
      <c r="S1948" s="263" t="s">
        <v>4120</v>
      </c>
      <c r="T1948" s="263" t="s">
        <v>4120</v>
      </c>
      <c r="U1948" s="263" t="s">
        <v>4120</v>
      </c>
      <c r="V1948" s="263" t="s">
        <v>4120</v>
      </c>
      <c r="W1948" s="263" t="s">
        <v>4120</v>
      </c>
      <c r="X1948" s="263" t="s">
        <v>4120</v>
      </c>
      <c r="Y1948" s="263" t="s">
        <v>4120</v>
      </c>
      <c r="Z1948" s="263" t="s">
        <v>4120</v>
      </c>
      <c r="AA1948" s="263" t="s">
        <v>4120</v>
      </c>
    </row>
    <row r="1949" spans="1:27" x14ac:dyDescent="0.3">
      <c r="A1949" s="263">
        <v>522185</v>
      </c>
      <c r="B1949" s="268" t="s">
        <v>918</v>
      </c>
      <c r="C1949" s="263" t="s">
        <v>4120</v>
      </c>
      <c r="D1949" s="263" t="s">
        <v>4120</v>
      </c>
      <c r="E1949" s="263" t="s">
        <v>4120</v>
      </c>
      <c r="F1949" s="263" t="s">
        <v>4120</v>
      </c>
      <c r="G1949" s="263" t="s">
        <v>4120</v>
      </c>
      <c r="H1949" s="263" t="s">
        <v>4120</v>
      </c>
      <c r="I1949" s="263" t="s">
        <v>4120</v>
      </c>
      <c r="J1949" s="263" t="s">
        <v>4120</v>
      </c>
      <c r="K1949" s="263" t="s">
        <v>4120</v>
      </c>
      <c r="L1949" s="263" t="s">
        <v>4120</v>
      </c>
      <c r="M1949" s="263" t="s">
        <v>4120</v>
      </c>
      <c r="N1949" s="263" t="s">
        <v>4120</v>
      </c>
      <c r="O1949" s="263" t="s">
        <v>4120</v>
      </c>
      <c r="P1949" s="263" t="s">
        <v>4120</v>
      </c>
      <c r="Q1949" s="263" t="s">
        <v>4120</v>
      </c>
      <c r="R1949" s="263" t="s">
        <v>4120</v>
      </c>
      <c r="S1949" s="263" t="s">
        <v>4120</v>
      </c>
      <c r="T1949" s="263" t="s">
        <v>4120</v>
      </c>
      <c r="U1949" s="263" t="s">
        <v>4120</v>
      </c>
      <c r="V1949" s="263" t="s">
        <v>4120</v>
      </c>
      <c r="W1949" s="263" t="s">
        <v>4120</v>
      </c>
      <c r="X1949" s="263" t="s">
        <v>4120</v>
      </c>
      <c r="Y1949" s="263" t="s">
        <v>4120</v>
      </c>
      <c r="Z1949" s="263" t="s">
        <v>4120</v>
      </c>
      <c r="AA1949" s="263" t="s">
        <v>4120</v>
      </c>
    </row>
    <row r="1950" spans="1:27" x14ac:dyDescent="0.3">
      <c r="A1950" s="263">
        <v>522203</v>
      </c>
      <c r="B1950" s="268" t="s">
        <v>918</v>
      </c>
      <c r="C1950" s="263" t="s">
        <v>4120</v>
      </c>
      <c r="D1950" s="263" t="s">
        <v>4120</v>
      </c>
      <c r="E1950" s="263" t="s">
        <v>4120</v>
      </c>
      <c r="F1950" s="263" t="s">
        <v>4120</v>
      </c>
      <c r="G1950" s="263" t="s">
        <v>4120</v>
      </c>
      <c r="H1950" s="263" t="s">
        <v>4120</v>
      </c>
      <c r="I1950" s="263" t="s">
        <v>4120</v>
      </c>
      <c r="J1950" s="263" t="s">
        <v>4120</v>
      </c>
      <c r="K1950" s="263" t="s">
        <v>4120</v>
      </c>
      <c r="L1950" s="263" t="s">
        <v>4120</v>
      </c>
      <c r="M1950" s="263" t="s">
        <v>4120</v>
      </c>
      <c r="N1950" s="263" t="s">
        <v>4120</v>
      </c>
      <c r="O1950" s="263" t="s">
        <v>4120</v>
      </c>
      <c r="P1950" s="263" t="s">
        <v>4120</v>
      </c>
      <c r="Q1950" s="263" t="s">
        <v>4120</v>
      </c>
      <c r="R1950" s="263" t="s">
        <v>4120</v>
      </c>
      <c r="S1950" s="263" t="s">
        <v>4120</v>
      </c>
      <c r="T1950" s="263" t="s">
        <v>4120</v>
      </c>
      <c r="U1950" s="263" t="s">
        <v>4120</v>
      </c>
      <c r="V1950" s="263" t="s">
        <v>4120</v>
      </c>
      <c r="W1950" s="263" t="s">
        <v>4120</v>
      </c>
      <c r="X1950" s="263" t="s">
        <v>4120</v>
      </c>
      <c r="Y1950" s="263" t="s">
        <v>4120</v>
      </c>
      <c r="Z1950" s="263" t="s">
        <v>4120</v>
      </c>
      <c r="AA1950" s="263" t="s">
        <v>4120</v>
      </c>
    </row>
    <row r="1951" spans="1:27" x14ac:dyDescent="0.3">
      <c r="A1951" s="263">
        <v>522266</v>
      </c>
      <c r="B1951" s="268" t="s">
        <v>918</v>
      </c>
      <c r="C1951" s="263" t="s">
        <v>4120</v>
      </c>
      <c r="D1951" s="263" t="s">
        <v>4120</v>
      </c>
      <c r="E1951" s="263" t="s">
        <v>4120</v>
      </c>
      <c r="F1951" s="263" t="s">
        <v>4120</v>
      </c>
      <c r="G1951" s="263" t="s">
        <v>4120</v>
      </c>
      <c r="H1951" s="263" t="s">
        <v>4120</v>
      </c>
      <c r="I1951" s="263" t="s">
        <v>4120</v>
      </c>
      <c r="J1951" s="263" t="s">
        <v>4120</v>
      </c>
      <c r="K1951" s="263" t="s">
        <v>4120</v>
      </c>
      <c r="L1951" s="263" t="s">
        <v>4120</v>
      </c>
      <c r="M1951" s="263" t="s">
        <v>4120</v>
      </c>
      <c r="N1951" s="263" t="s">
        <v>4120</v>
      </c>
      <c r="O1951" s="263" t="s">
        <v>4120</v>
      </c>
      <c r="P1951" s="263" t="s">
        <v>4120</v>
      </c>
      <c r="Q1951" s="263" t="s">
        <v>4120</v>
      </c>
      <c r="R1951" s="263" t="s">
        <v>4120</v>
      </c>
      <c r="S1951" s="263" t="s">
        <v>4120</v>
      </c>
      <c r="T1951" s="263" t="s">
        <v>4120</v>
      </c>
      <c r="U1951" s="263" t="s">
        <v>4120</v>
      </c>
      <c r="V1951" s="263" t="s">
        <v>4120</v>
      </c>
      <c r="W1951" s="263" t="s">
        <v>4120</v>
      </c>
      <c r="X1951" s="263" t="s">
        <v>4120</v>
      </c>
      <c r="Y1951" s="263" t="s">
        <v>4120</v>
      </c>
      <c r="Z1951" s="263" t="s">
        <v>4120</v>
      </c>
      <c r="AA1951" s="263" t="s">
        <v>4120</v>
      </c>
    </row>
    <row r="1952" spans="1:27" x14ac:dyDescent="0.3">
      <c r="A1952" s="263">
        <v>522405</v>
      </c>
      <c r="B1952" s="268" t="s">
        <v>918</v>
      </c>
      <c r="C1952" s="263" t="s">
        <v>4120</v>
      </c>
      <c r="D1952" s="263" t="s">
        <v>4120</v>
      </c>
      <c r="E1952" s="263" t="s">
        <v>4120</v>
      </c>
      <c r="F1952" s="263" t="s">
        <v>4120</v>
      </c>
      <c r="G1952" s="263" t="s">
        <v>4120</v>
      </c>
      <c r="H1952" s="263" t="s">
        <v>4120</v>
      </c>
      <c r="I1952" s="263" t="s">
        <v>4120</v>
      </c>
      <c r="J1952" s="263" t="s">
        <v>4120</v>
      </c>
      <c r="K1952" s="263" t="s">
        <v>4120</v>
      </c>
      <c r="L1952" s="263" t="s">
        <v>4120</v>
      </c>
      <c r="M1952" s="263" t="s">
        <v>4120</v>
      </c>
      <c r="N1952" s="263" t="s">
        <v>4120</v>
      </c>
      <c r="O1952" s="263" t="s">
        <v>4120</v>
      </c>
      <c r="P1952" s="263" t="s">
        <v>4120</v>
      </c>
      <c r="Q1952" s="263" t="s">
        <v>4120</v>
      </c>
      <c r="R1952" s="263" t="s">
        <v>4120</v>
      </c>
      <c r="S1952" s="263" t="s">
        <v>4120</v>
      </c>
      <c r="T1952" s="263" t="s">
        <v>4120</v>
      </c>
      <c r="U1952" s="263" t="s">
        <v>4120</v>
      </c>
      <c r="V1952" s="263" t="s">
        <v>4120</v>
      </c>
      <c r="W1952" s="263" t="s">
        <v>4120</v>
      </c>
      <c r="X1952" s="263" t="s">
        <v>4120</v>
      </c>
      <c r="Y1952" s="263" t="s">
        <v>4120</v>
      </c>
      <c r="Z1952" s="263" t="s">
        <v>4120</v>
      </c>
      <c r="AA1952" s="263" t="s">
        <v>4120</v>
      </c>
    </row>
    <row r="1953" spans="1:27" x14ac:dyDescent="0.3">
      <c r="A1953" s="263">
        <v>522408</v>
      </c>
      <c r="B1953" s="268" t="s">
        <v>918</v>
      </c>
      <c r="C1953" s="263" t="s">
        <v>4120</v>
      </c>
      <c r="D1953" s="263" t="s">
        <v>4120</v>
      </c>
      <c r="E1953" s="263" t="s">
        <v>4120</v>
      </c>
      <c r="F1953" s="263" t="s">
        <v>4120</v>
      </c>
      <c r="G1953" s="263" t="s">
        <v>4120</v>
      </c>
      <c r="H1953" s="263" t="s">
        <v>4120</v>
      </c>
      <c r="I1953" s="263" t="s">
        <v>4120</v>
      </c>
      <c r="J1953" s="263" t="s">
        <v>4120</v>
      </c>
      <c r="K1953" s="263" t="s">
        <v>4120</v>
      </c>
      <c r="L1953" s="263" t="s">
        <v>4120</v>
      </c>
      <c r="M1953" s="263" t="s">
        <v>4120</v>
      </c>
      <c r="N1953" s="263" t="s">
        <v>4120</v>
      </c>
      <c r="O1953" s="263" t="s">
        <v>4120</v>
      </c>
      <c r="P1953" s="263" t="s">
        <v>4120</v>
      </c>
      <c r="Q1953" s="263" t="s">
        <v>4120</v>
      </c>
      <c r="R1953" s="263" t="s">
        <v>4120</v>
      </c>
      <c r="S1953" s="263" t="s">
        <v>4120</v>
      </c>
      <c r="T1953" s="263" t="s">
        <v>4120</v>
      </c>
      <c r="U1953" s="263" t="s">
        <v>4120</v>
      </c>
      <c r="V1953" s="263" t="s">
        <v>4120</v>
      </c>
      <c r="W1953" s="263" t="s">
        <v>4120</v>
      </c>
      <c r="X1953" s="263" t="s">
        <v>4120</v>
      </c>
      <c r="Y1953" s="263" t="s">
        <v>4120</v>
      </c>
      <c r="Z1953" s="263" t="s">
        <v>4120</v>
      </c>
      <c r="AA1953" s="263" t="s">
        <v>4120</v>
      </c>
    </row>
    <row r="1954" spans="1:27" x14ac:dyDescent="0.3">
      <c r="A1954" s="263">
        <v>522423</v>
      </c>
      <c r="B1954" s="268" t="s">
        <v>918</v>
      </c>
      <c r="C1954" s="263" t="s">
        <v>4120</v>
      </c>
      <c r="D1954" s="263" t="s">
        <v>4120</v>
      </c>
      <c r="E1954" s="263" t="s">
        <v>4120</v>
      </c>
      <c r="F1954" s="263" t="s">
        <v>4120</v>
      </c>
      <c r="G1954" s="263" t="s">
        <v>4120</v>
      </c>
      <c r="H1954" s="263" t="s">
        <v>4120</v>
      </c>
      <c r="I1954" s="263" t="s">
        <v>4120</v>
      </c>
      <c r="J1954" s="263" t="s">
        <v>4120</v>
      </c>
      <c r="K1954" s="263" t="s">
        <v>4120</v>
      </c>
      <c r="L1954" s="263" t="s">
        <v>4120</v>
      </c>
      <c r="M1954" s="263" t="s">
        <v>4120</v>
      </c>
      <c r="N1954" s="263" t="s">
        <v>4120</v>
      </c>
      <c r="O1954" s="263" t="s">
        <v>4120</v>
      </c>
      <c r="P1954" s="263" t="s">
        <v>4120</v>
      </c>
      <c r="Q1954" s="263" t="s">
        <v>4120</v>
      </c>
      <c r="R1954" s="263" t="s">
        <v>4120</v>
      </c>
      <c r="S1954" s="263" t="s">
        <v>4120</v>
      </c>
      <c r="T1954" s="263" t="s">
        <v>4120</v>
      </c>
      <c r="U1954" s="263" t="s">
        <v>4120</v>
      </c>
      <c r="V1954" s="263" t="s">
        <v>4120</v>
      </c>
      <c r="W1954" s="263" t="s">
        <v>4120</v>
      </c>
      <c r="X1954" s="263" t="s">
        <v>4120</v>
      </c>
      <c r="Y1954" s="263" t="s">
        <v>4120</v>
      </c>
      <c r="Z1954" s="263" t="s">
        <v>4120</v>
      </c>
      <c r="AA1954" s="263" t="s">
        <v>4120</v>
      </c>
    </row>
    <row r="1955" spans="1:27" x14ac:dyDescent="0.3">
      <c r="A1955" s="263">
        <v>522430</v>
      </c>
      <c r="B1955" s="268" t="s">
        <v>918</v>
      </c>
      <c r="C1955" s="263" t="s">
        <v>4120</v>
      </c>
      <c r="D1955" s="263" t="s">
        <v>4120</v>
      </c>
      <c r="E1955" s="263" t="s">
        <v>4120</v>
      </c>
      <c r="F1955" s="263" t="s">
        <v>4120</v>
      </c>
      <c r="G1955" s="263" t="s">
        <v>4120</v>
      </c>
      <c r="H1955" s="263" t="s">
        <v>4120</v>
      </c>
      <c r="I1955" s="263" t="s">
        <v>4120</v>
      </c>
      <c r="J1955" s="263" t="s">
        <v>4120</v>
      </c>
      <c r="K1955" s="263" t="s">
        <v>4120</v>
      </c>
      <c r="L1955" s="263" t="s">
        <v>4120</v>
      </c>
      <c r="M1955" s="263" t="s">
        <v>4120</v>
      </c>
      <c r="N1955" s="263" t="s">
        <v>4120</v>
      </c>
      <c r="O1955" s="263" t="s">
        <v>4120</v>
      </c>
      <c r="P1955" s="263" t="s">
        <v>4120</v>
      </c>
      <c r="Q1955" s="263" t="s">
        <v>4120</v>
      </c>
      <c r="R1955" s="263" t="s">
        <v>4120</v>
      </c>
      <c r="S1955" s="263" t="s">
        <v>4120</v>
      </c>
      <c r="T1955" s="263" t="s">
        <v>4120</v>
      </c>
      <c r="U1955" s="263" t="s">
        <v>4120</v>
      </c>
      <c r="V1955" s="263" t="s">
        <v>4120</v>
      </c>
      <c r="W1955" s="263" t="s">
        <v>4120</v>
      </c>
      <c r="X1955" s="263" t="s">
        <v>4120</v>
      </c>
      <c r="Y1955" s="263" t="s">
        <v>4120</v>
      </c>
      <c r="Z1955" s="263" t="s">
        <v>4120</v>
      </c>
      <c r="AA1955" s="263" t="s">
        <v>4120</v>
      </c>
    </row>
    <row r="1956" spans="1:27" x14ac:dyDescent="0.3">
      <c r="A1956" s="263">
        <v>522526</v>
      </c>
      <c r="B1956" s="268" t="s">
        <v>918</v>
      </c>
      <c r="C1956" s="263" t="s">
        <v>4120</v>
      </c>
      <c r="D1956" s="263" t="s">
        <v>4120</v>
      </c>
      <c r="E1956" s="263" t="s">
        <v>4120</v>
      </c>
      <c r="F1956" s="263" t="s">
        <v>4120</v>
      </c>
      <c r="G1956" s="263" t="s">
        <v>4120</v>
      </c>
      <c r="H1956" s="263" t="s">
        <v>4120</v>
      </c>
      <c r="I1956" s="263" t="s">
        <v>4120</v>
      </c>
      <c r="J1956" s="263" t="s">
        <v>4120</v>
      </c>
      <c r="K1956" s="263" t="s">
        <v>4120</v>
      </c>
      <c r="L1956" s="263" t="s">
        <v>4120</v>
      </c>
      <c r="M1956" s="263" t="s">
        <v>4120</v>
      </c>
      <c r="N1956" s="263" t="s">
        <v>4120</v>
      </c>
      <c r="O1956" s="263" t="s">
        <v>4120</v>
      </c>
      <c r="P1956" s="263" t="s">
        <v>4120</v>
      </c>
      <c r="Q1956" s="263" t="s">
        <v>4120</v>
      </c>
      <c r="R1956" s="263" t="s">
        <v>4120</v>
      </c>
      <c r="S1956" s="263" t="s">
        <v>4120</v>
      </c>
      <c r="T1956" s="263" t="s">
        <v>4120</v>
      </c>
      <c r="U1956" s="263" t="s">
        <v>4120</v>
      </c>
      <c r="V1956" s="263" t="s">
        <v>4120</v>
      </c>
      <c r="W1956" s="263" t="s">
        <v>4120</v>
      </c>
      <c r="X1956" s="263" t="s">
        <v>4120</v>
      </c>
      <c r="Y1956" s="263" t="s">
        <v>4120</v>
      </c>
      <c r="Z1956" s="263" t="s">
        <v>4120</v>
      </c>
      <c r="AA1956" s="263" t="s">
        <v>4120</v>
      </c>
    </row>
    <row r="1957" spans="1:27" x14ac:dyDescent="0.3">
      <c r="A1957" s="263">
        <v>522612</v>
      </c>
      <c r="B1957" s="268" t="s">
        <v>918</v>
      </c>
      <c r="C1957" s="263" t="s">
        <v>4120</v>
      </c>
      <c r="D1957" s="263" t="s">
        <v>4120</v>
      </c>
      <c r="E1957" s="263" t="s">
        <v>4120</v>
      </c>
      <c r="F1957" s="263" t="s">
        <v>4120</v>
      </c>
      <c r="G1957" s="263" t="s">
        <v>4120</v>
      </c>
      <c r="H1957" s="263" t="s">
        <v>4120</v>
      </c>
      <c r="I1957" s="263" t="s">
        <v>4120</v>
      </c>
      <c r="J1957" s="263" t="s">
        <v>4120</v>
      </c>
      <c r="K1957" s="263" t="s">
        <v>4120</v>
      </c>
      <c r="L1957" s="263" t="s">
        <v>4120</v>
      </c>
      <c r="M1957" s="263" t="s">
        <v>4120</v>
      </c>
      <c r="N1957" s="263" t="s">
        <v>4120</v>
      </c>
      <c r="O1957" s="263" t="s">
        <v>4120</v>
      </c>
      <c r="P1957" s="263" t="s">
        <v>4120</v>
      </c>
      <c r="Q1957" s="263" t="s">
        <v>4120</v>
      </c>
      <c r="R1957" s="263" t="s">
        <v>4120</v>
      </c>
      <c r="S1957" s="263" t="s">
        <v>4120</v>
      </c>
      <c r="T1957" s="263" t="s">
        <v>4120</v>
      </c>
      <c r="U1957" s="263" t="s">
        <v>4120</v>
      </c>
      <c r="V1957" s="263" t="s">
        <v>4120</v>
      </c>
      <c r="W1957" s="263" t="s">
        <v>4120</v>
      </c>
      <c r="X1957" s="263" t="s">
        <v>4120</v>
      </c>
      <c r="Y1957" s="263" t="s">
        <v>4120</v>
      </c>
      <c r="Z1957" s="263" t="s">
        <v>4120</v>
      </c>
      <c r="AA1957" s="263" t="s">
        <v>4120</v>
      </c>
    </row>
    <row r="1958" spans="1:27" x14ac:dyDescent="0.3">
      <c r="A1958" s="263">
        <v>522619</v>
      </c>
      <c r="B1958" s="268" t="s">
        <v>918</v>
      </c>
      <c r="C1958" s="263" t="s">
        <v>4120</v>
      </c>
      <c r="D1958" s="263" t="s">
        <v>4120</v>
      </c>
      <c r="E1958" s="263" t="s">
        <v>4120</v>
      </c>
      <c r="F1958" s="263" t="s">
        <v>4120</v>
      </c>
      <c r="G1958" s="263" t="s">
        <v>4120</v>
      </c>
      <c r="H1958" s="263" t="s">
        <v>4120</v>
      </c>
      <c r="I1958" s="263" t="s">
        <v>4120</v>
      </c>
      <c r="J1958" s="263" t="s">
        <v>4120</v>
      </c>
      <c r="K1958" s="263" t="s">
        <v>4120</v>
      </c>
      <c r="L1958" s="263" t="s">
        <v>4120</v>
      </c>
      <c r="M1958" s="263" t="s">
        <v>4120</v>
      </c>
      <c r="N1958" s="263" t="s">
        <v>4120</v>
      </c>
      <c r="O1958" s="263" t="s">
        <v>4120</v>
      </c>
      <c r="P1958" s="263" t="s">
        <v>4120</v>
      </c>
      <c r="Q1958" s="263" t="s">
        <v>4120</v>
      </c>
      <c r="R1958" s="263" t="s">
        <v>4120</v>
      </c>
      <c r="S1958" s="263" t="s">
        <v>4120</v>
      </c>
      <c r="T1958" s="263" t="s">
        <v>4120</v>
      </c>
      <c r="U1958" s="263" t="s">
        <v>4120</v>
      </c>
      <c r="V1958" s="263" t="s">
        <v>4120</v>
      </c>
      <c r="W1958" s="263" t="s">
        <v>4120</v>
      </c>
      <c r="X1958" s="263" t="s">
        <v>4120</v>
      </c>
      <c r="Y1958" s="263" t="s">
        <v>4120</v>
      </c>
      <c r="Z1958" s="263" t="s">
        <v>4120</v>
      </c>
      <c r="AA1958" s="263" t="s">
        <v>4120</v>
      </c>
    </row>
    <row r="1959" spans="1:27" x14ac:dyDescent="0.3">
      <c r="A1959" s="263">
        <v>522726</v>
      </c>
      <c r="B1959" s="268" t="s">
        <v>918</v>
      </c>
      <c r="C1959" s="263" t="s">
        <v>4120</v>
      </c>
      <c r="D1959" s="263" t="s">
        <v>4120</v>
      </c>
      <c r="E1959" s="263" t="s">
        <v>4120</v>
      </c>
      <c r="F1959" s="263" t="s">
        <v>4120</v>
      </c>
      <c r="G1959" s="263" t="s">
        <v>4120</v>
      </c>
      <c r="H1959" s="263" t="s">
        <v>4120</v>
      </c>
      <c r="I1959" s="263" t="s">
        <v>4120</v>
      </c>
      <c r="J1959" s="263" t="s">
        <v>4120</v>
      </c>
      <c r="K1959" s="263" t="s">
        <v>4120</v>
      </c>
      <c r="L1959" s="263" t="s">
        <v>4120</v>
      </c>
      <c r="M1959" s="263" t="s">
        <v>4120</v>
      </c>
      <c r="N1959" s="263" t="s">
        <v>4120</v>
      </c>
      <c r="O1959" s="263" t="s">
        <v>4120</v>
      </c>
      <c r="P1959" s="263" t="s">
        <v>4120</v>
      </c>
      <c r="Q1959" s="263" t="s">
        <v>4120</v>
      </c>
      <c r="R1959" s="263" t="s">
        <v>4120</v>
      </c>
      <c r="S1959" s="263" t="s">
        <v>4120</v>
      </c>
      <c r="T1959" s="263" t="s">
        <v>4120</v>
      </c>
      <c r="U1959" s="263" t="s">
        <v>4120</v>
      </c>
      <c r="V1959" s="263" t="s">
        <v>4120</v>
      </c>
      <c r="W1959" s="263" t="s">
        <v>4120</v>
      </c>
      <c r="X1959" s="263" t="s">
        <v>4120</v>
      </c>
      <c r="Y1959" s="263" t="s">
        <v>4120</v>
      </c>
      <c r="Z1959" s="263" t="s">
        <v>4120</v>
      </c>
      <c r="AA1959" s="263" t="s">
        <v>4120</v>
      </c>
    </row>
    <row r="1960" spans="1:27" x14ac:dyDescent="0.3">
      <c r="A1960" s="263">
        <v>522761</v>
      </c>
      <c r="B1960" s="268" t="s">
        <v>918</v>
      </c>
      <c r="C1960" s="263" t="s">
        <v>4120</v>
      </c>
      <c r="D1960" s="263" t="s">
        <v>4120</v>
      </c>
      <c r="E1960" s="263" t="s">
        <v>4120</v>
      </c>
      <c r="F1960" s="263" t="s">
        <v>4120</v>
      </c>
      <c r="G1960" s="263" t="s">
        <v>4120</v>
      </c>
      <c r="H1960" s="263" t="s">
        <v>4120</v>
      </c>
      <c r="I1960" s="263" t="s">
        <v>4120</v>
      </c>
      <c r="J1960" s="263" t="s">
        <v>4120</v>
      </c>
      <c r="K1960" s="263" t="s">
        <v>4120</v>
      </c>
      <c r="L1960" s="263" t="s">
        <v>4120</v>
      </c>
      <c r="M1960" s="263" t="s">
        <v>4120</v>
      </c>
      <c r="N1960" s="263" t="s">
        <v>4120</v>
      </c>
      <c r="O1960" s="263" t="s">
        <v>4120</v>
      </c>
      <c r="P1960" s="263" t="s">
        <v>4120</v>
      </c>
      <c r="Q1960" s="263" t="s">
        <v>4120</v>
      </c>
      <c r="R1960" s="263" t="s">
        <v>4120</v>
      </c>
      <c r="S1960" s="263" t="s">
        <v>4120</v>
      </c>
      <c r="T1960" s="263" t="s">
        <v>4120</v>
      </c>
      <c r="U1960" s="263" t="s">
        <v>4120</v>
      </c>
      <c r="V1960" s="263" t="s">
        <v>4120</v>
      </c>
      <c r="W1960" s="263" t="s">
        <v>4120</v>
      </c>
      <c r="X1960" s="263" t="s">
        <v>4120</v>
      </c>
      <c r="Y1960" s="263" t="s">
        <v>4120</v>
      </c>
      <c r="Z1960" s="263" t="s">
        <v>4120</v>
      </c>
      <c r="AA1960" s="263" t="s">
        <v>4120</v>
      </c>
    </row>
    <row r="1961" spans="1:27" x14ac:dyDescent="0.3">
      <c r="A1961" s="263">
        <v>522774</v>
      </c>
      <c r="B1961" s="268" t="s">
        <v>918</v>
      </c>
      <c r="C1961" s="263" t="s">
        <v>4120</v>
      </c>
      <c r="D1961" s="263" t="s">
        <v>4120</v>
      </c>
      <c r="E1961" s="263" t="s">
        <v>4120</v>
      </c>
      <c r="F1961" s="263" t="s">
        <v>4120</v>
      </c>
      <c r="G1961" s="263" t="s">
        <v>4120</v>
      </c>
      <c r="H1961" s="263" t="s">
        <v>4120</v>
      </c>
      <c r="I1961" s="263" t="s">
        <v>4120</v>
      </c>
      <c r="J1961" s="263" t="s">
        <v>4120</v>
      </c>
      <c r="K1961" s="263" t="s">
        <v>4120</v>
      </c>
      <c r="L1961" s="263" t="s">
        <v>4120</v>
      </c>
      <c r="M1961" s="263" t="s">
        <v>4120</v>
      </c>
      <c r="N1961" s="263" t="s">
        <v>4120</v>
      </c>
      <c r="O1961" s="263" t="s">
        <v>4120</v>
      </c>
      <c r="P1961" s="263" t="s">
        <v>4120</v>
      </c>
      <c r="Q1961" s="263" t="s">
        <v>4120</v>
      </c>
      <c r="R1961" s="263" t="s">
        <v>4120</v>
      </c>
      <c r="S1961" s="263" t="s">
        <v>4120</v>
      </c>
      <c r="T1961" s="263" t="s">
        <v>4120</v>
      </c>
      <c r="U1961" s="263" t="s">
        <v>4120</v>
      </c>
      <c r="V1961" s="263" t="s">
        <v>4120</v>
      </c>
      <c r="W1961" s="263" t="s">
        <v>4120</v>
      </c>
      <c r="X1961" s="263" t="s">
        <v>4120</v>
      </c>
      <c r="Y1961" s="263" t="s">
        <v>4120</v>
      </c>
      <c r="Z1961" s="263" t="s">
        <v>4120</v>
      </c>
      <c r="AA1961" s="263" t="s">
        <v>4120</v>
      </c>
    </row>
    <row r="1962" spans="1:27" x14ac:dyDescent="0.3">
      <c r="A1962" s="263">
        <v>522826</v>
      </c>
      <c r="B1962" s="268" t="s">
        <v>918</v>
      </c>
      <c r="C1962" s="263" t="s">
        <v>4120</v>
      </c>
      <c r="D1962" s="263" t="s">
        <v>4120</v>
      </c>
      <c r="E1962" s="263" t="s">
        <v>4120</v>
      </c>
      <c r="F1962" s="263" t="s">
        <v>4120</v>
      </c>
      <c r="G1962" s="263" t="s">
        <v>4120</v>
      </c>
      <c r="H1962" s="263" t="s">
        <v>4120</v>
      </c>
      <c r="I1962" s="263" t="s">
        <v>4120</v>
      </c>
      <c r="J1962" s="263" t="s">
        <v>4120</v>
      </c>
      <c r="K1962" s="263" t="s">
        <v>4120</v>
      </c>
      <c r="L1962" s="263" t="s">
        <v>4120</v>
      </c>
      <c r="M1962" s="263" t="s">
        <v>4120</v>
      </c>
      <c r="N1962" s="263" t="s">
        <v>4120</v>
      </c>
      <c r="O1962" s="263" t="s">
        <v>4120</v>
      </c>
      <c r="P1962" s="263" t="s">
        <v>4120</v>
      </c>
      <c r="Q1962" s="263" t="s">
        <v>4120</v>
      </c>
      <c r="R1962" s="263" t="s">
        <v>4120</v>
      </c>
      <c r="S1962" s="263" t="s">
        <v>4120</v>
      </c>
      <c r="T1962" s="263" t="s">
        <v>4120</v>
      </c>
      <c r="U1962" s="263" t="s">
        <v>4120</v>
      </c>
      <c r="V1962" s="263" t="s">
        <v>4120</v>
      </c>
      <c r="W1962" s="263" t="s">
        <v>4120</v>
      </c>
      <c r="X1962" s="263" t="s">
        <v>4120</v>
      </c>
      <c r="Y1962" s="263" t="s">
        <v>4120</v>
      </c>
      <c r="Z1962" s="263" t="s">
        <v>4120</v>
      </c>
      <c r="AA1962" s="263" t="s">
        <v>4120</v>
      </c>
    </row>
    <row r="1963" spans="1:27" x14ac:dyDescent="0.3">
      <c r="A1963" s="263">
        <v>522858</v>
      </c>
      <c r="B1963" s="268" t="s">
        <v>918</v>
      </c>
      <c r="C1963" s="263" t="s">
        <v>4120</v>
      </c>
      <c r="D1963" s="263" t="s">
        <v>4120</v>
      </c>
      <c r="E1963" s="263" t="s">
        <v>4120</v>
      </c>
      <c r="F1963" s="263" t="s">
        <v>4120</v>
      </c>
      <c r="G1963" s="263" t="s">
        <v>4120</v>
      </c>
      <c r="H1963" s="263" t="s">
        <v>4120</v>
      </c>
      <c r="I1963" s="263" t="s">
        <v>4120</v>
      </c>
      <c r="J1963" s="263" t="s">
        <v>4120</v>
      </c>
      <c r="K1963" s="263" t="s">
        <v>4120</v>
      </c>
      <c r="L1963" s="263" t="s">
        <v>4120</v>
      </c>
      <c r="M1963" s="263" t="s">
        <v>4120</v>
      </c>
      <c r="N1963" s="263" t="s">
        <v>4120</v>
      </c>
      <c r="O1963" s="263" t="s">
        <v>4120</v>
      </c>
      <c r="P1963" s="263" t="s">
        <v>4120</v>
      </c>
      <c r="Q1963" s="263" t="s">
        <v>4120</v>
      </c>
      <c r="R1963" s="263" t="s">
        <v>4120</v>
      </c>
      <c r="S1963" s="263" t="s">
        <v>4120</v>
      </c>
      <c r="T1963" s="263" t="s">
        <v>4120</v>
      </c>
      <c r="U1963" s="263" t="s">
        <v>4120</v>
      </c>
      <c r="V1963" s="263" t="s">
        <v>4120</v>
      </c>
      <c r="W1963" s="263" t="s">
        <v>4120</v>
      </c>
      <c r="X1963" s="263" t="s">
        <v>4120</v>
      </c>
      <c r="Y1963" s="263" t="s">
        <v>4120</v>
      </c>
      <c r="Z1963" s="263" t="s">
        <v>4120</v>
      </c>
      <c r="AA1963" s="263" t="s">
        <v>4120</v>
      </c>
    </row>
    <row r="1964" spans="1:27" x14ac:dyDescent="0.3">
      <c r="A1964" s="263">
        <v>522908</v>
      </c>
      <c r="B1964" s="268" t="s">
        <v>918</v>
      </c>
      <c r="C1964" s="263" t="s">
        <v>4120</v>
      </c>
      <c r="D1964" s="263" t="s">
        <v>4120</v>
      </c>
      <c r="E1964" s="263" t="s">
        <v>4120</v>
      </c>
      <c r="F1964" s="263" t="s">
        <v>4120</v>
      </c>
      <c r="G1964" s="263" t="s">
        <v>4120</v>
      </c>
      <c r="H1964" s="263" t="s">
        <v>4120</v>
      </c>
      <c r="I1964" s="263" t="s">
        <v>4120</v>
      </c>
      <c r="J1964" s="263" t="s">
        <v>4120</v>
      </c>
      <c r="K1964" s="263" t="s">
        <v>4120</v>
      </c>
      <c r="L1964" s="263" t="s">
        <v>4120</v>
      </c>
      <c r="M1964" s="263" t="s">
        <v>4120</v>
      </c>
      <c r="N1964" s="263" t="s">
        <v>4120</v>
      </c>
      <c r="O1964" s="263" t="s">
        <v>4120</v>
      </c>
      <c r="P1964" s="263" t="s">
        <v>4120</v>
      </c>
      <c r="Q1964" s="263" t="s">
        <v>4120</v>
      </c>
      <c r="R1964" s="263" t="s">
        <v>4120</v>
      </c>
      <c r="S1964" s="263" t="s">
        <v>4120</v>
      </c>
      <c r="T1964" s="263" t="s">
        <v>4120</v>
      </c>
      <c r="U1964" s="263" t="s">
        <v>4120</v>
      </c>
      <c r="V1964" s="263" t="s">
        <v>4120</v>
      </c>
      <c r="W1964" s="263" t="s">
        <v>4120</v>
      </c>
      <c r="X1964" s="263" t="s">
        <v>4120</v>
      </c>
      <c r="Y1964" s="263" t="s">
        <v>4120</v>
      </c>
      <c r="Z1964" s="263" t="s">
        <v>4120</v>
      </c>
      <c r="AA1964" s="263" t="s">
        <v>4120</v>
      </c>
    </row>
    <row r="1965" spans="1:27" x14ac:dyDescent="0.3">
      <c r="A1965" s="263">
        <v>522925</v>
      </c>
      <c r="B1965" s="268" t="s">
        <v>918</v>
      </c>
      <c r="C1965" s="263" t="s">
        <v>4120</v>
      </c>
      <c r="D1965" s="263" t="s">
        <v>4120</v>
      </c>
      <c r="E1965" s="263" t="s">
        <v>4120</v>
      </c>
      <c r="F1965" s="263" t="s">
        <v>4120</v>
      </c>
      <c r="G1965" s="263" t="s">
        <v>4120</v>
      </c>
      <c r="H1965" s="263" t="s">
        <v>4120</v>
      </c>
      <c r="I1965" s="263" t="s">
        <v>4120</v>
      </c>
      <c r="J1965" s="263" t="s">
        <v>4120</v>
      </c>
      <c r="K1965" s="263" t="s">
        <v>4120</v>
      </c>
      <c r="L1965" s="263" t="s">
        <v>4120</v>
      </c>
      <c r="M1965" s="263" t="s">
        <v>4120</v>
      </c>
      <c r="N1965" s="263" t="s">
        <v>4120</v>
      </c>
      <c r="O1965" s="263" t="s">
        <v>4120</v>
      </c>
      <c r="P1965" s="263" t="s">
        <v>4120</v>
      </c>
      <c r="Q1965" s="263" t="s">
        <v>4120</v>
      </c>
      <c r="R1965" s="263" t="s">
        <v>4120</v>
      </c>
      <c r="S1965" s="263" t="s">
        <v>4120</v>
      </c>
      <c r="T1965" s="263" t="s">
        <v>4120</v>
      </c>
      <c r="U1965" s="263" t="s">
        <v>4120</v>
      </c>
      <c r="V1965" s="263" t="s">
        <v>4120</v>
      </c>
      <c r="W1965" s="263" t="s">
        <v>4120</v>
      </c>
      <c r="X1965" s="263" t="s">
        <v>4120</v>
      </c>
      <c r="Y1965" s="263" t="s">
        <v>4120</v>
      </c>
      <c r="Z1965" s="263" t="s">
        <v>4120</v>
      </c>
      <c r="AA1965" s="263" t="s">
        <v>4120</v>
      </c>
    </row>
    <row r="1966" spans="1:27" x14ac:dyDescent="0.3">
      <c r="A1966" s="263">
        <v>522979</v>
      </c>
      <c r="B1966" s="268" t="s">
        <v>918</v>
      </c>
      <c r="C1966" s="263" t="s">
        <v>4120</v>
      </c>
      <c r="D1966" s="263" t="s">
        <v>4120</v>
      </c>
      <c r="E1966" s="263" t="s">
        <v>4120</v>
      </c>
      <c r="F1966" s="263" t="s">
        <v>4120</v>
      </c>
      <c r="G1966" s="263" t="s">
        <v>4120</v>
      </c>
      <c r="H1966" s="263" t="s">
        <v>4120</v>
      </c>
      <c r="I1966" s="263" t="s">
        <v>4120</v>
      </c>
      <c r="J1966" s="263" t="s">
        <v>4120</v>
      </c>
      <c r="K1966" s="263" t="s">
        <v>4120</v>
      </c>
      <c r="L1966" s="263" t="s">
        <v>4120</v>
      </c>
      <c r="M1966" s="263" t="s">
        <v>4120</v>
      </c>
      <c r="N1966" s="263" t="s">
        <v>4120</v>
      </c>
      <c r="O1966" s="263" t="s">
        <v>4120</v>
      </c>
      <c r="P1966" s="263" t="s">
        <v>4120</v>
      </c>
      <c r="Q1966" s="263" t="s">
        <v>4120</v>
      </c>
      <c r="R1966" s="263" t="s">
        <v>4120</v>
      </c>
      <c r="S1966" s="263" t="s">
        <v>4120</v>
      </c>
      <c r="T1966" s="263" t="s">
        <v>4120</v>
      </c>
      <c r="U1966" s="263" t="s">
        <v>4120</v>
      </c>
      <c r="V1966" s="263" t="s">
        <v>4120</v>
      </c>
      <c r="W1966" s="263" t="s">
        <v>4120</v>
      </c>
      <c r="X1966" s="263" t="s">
        <v>4120</v>
      </c>
      <c r="Y1966" s="263" t="s">
        <v>4120</v>
      </c>
      <c r="Z1966" s="263" t="s">
        <v>4120</v>
      </c>
      <c r="AA1966" s="263" t="s">
        <v>4120</v>
      </c>
    </row>
    <row r="1967" spans="1:27" x14ac:dyDescent="0.3">
      <c r="A1967" s="263">
        <v>522994</v>
      </c>
      <c r="B1967" s="268" t="s">
        <v>918</v>
      </c>
      <c r="C1967" s="263" t="s">
        <v>4120</v>
      </c>
      <c r="D1967" s="263" t="s">
        <v>4120</v>
      </c>
      <c r="E1967" s="263" t="s">
        <v>4120</v>
      </c>
      <c r="F1967" s="263" t="s">
        <v>4120</v>
      </c>
      <c r="G1967" s="263" t="s">
        <v>4120</v>
      </c>
      <c r="H1967" s="263" t="s">
        <v>4120</v>
      </c>
      <c r="I1967" s="263" t="s">
        <v>4120</v>
      </c>
      <c r="J1967" s="263" t="s">
        <v>4120</v>
      </c>
      <c r="K1967" s="263" t="s">
        <v>4120</v>
      </c>
      <c r="L1967" s="263" t="s">
        <v>4120</v>
      </c>
      <c r="M1967" s="263" t="s">
        <v>4120</v>
      </c>
      <c r="N1967" s="263" t="s">
        <v>4120</v>
      </c>
      <c r="O1967" s="263" t="s">
        <v>4120</v>
      </c>
      <c r="P1967" s="263" t="s">
        <v>4120</v>
      </c>
      <c r="Q1967" s="263" t="s">
        <v>4120</v>
      </c>
      <c r="R1967" s="263" t="s">
        <v>4120</v>
      </c>
      <c r="S1967" s="263" t="s">
        <v>4120</v>
      </c>
      <c r="T1967" s="263" t="s">
        <v>4120</v>
      </c>
      <c r="U1967" s="263" t="s">
        <v>4120</v>
      </c>
      <c r="V1967" s="263" t="s">
        <v>4120</v>
      </c>
      <c r="W1967" s="263" t="s">
        <v>4120</v>
      </c>
      <c r="X1967" s="263" t="s">
        <v>4120</v>
      </c>
      <c r="Y1967" s="263" t="s">
        <v>4120</v>
      </c>
      <c r="Z1967" s="263" t="s">
        <v>4120</v>
      </c>
      <c r="AA1967" s="263" t="s">
        <v>4120</v>
      </c>
    </row>
    <row r="1968" spans="1:27" x14ac:dyDescent="0.3">
      <c r="A1968" s="263">
        <v>523016</v>
      </c>
      <c r="B1968" s="268" t="s">
        <v>918</v>
      </c>
      <c r="C1968" s="263" t="s">
        <v>4120</v>
      </c>
      <c r="D1968" s="263" t="s">
        <v>4120</v>
      </c>
      <c r="E1968" s="263" t="s">
        <v>4120</v>
      </c>
      <c r="F1968" s="263" t="s">
        <v>4120</v>
      </c>
      <c r="G1968" s="263" t="s">
        <v>4120</v>
      </c>
      <c r="H1968" s="263" t="s">
        <v>4120</v>
      </c>
      <c r="I1968" s="263" t="s">
        <v>4120</v>
      </c>
      <c r="J1968" s="263" t="s">
        <v>4120</v>
      </c>
      <c r="K1968" s="263" t="s">
        <v>4120</v>
      </c>
      <c r="L1968" s="263" t="s">
        <v>4120</v>
      </c>
      <c r="M1968" s="263" t="s">
        <v>4120</v>
      </c>
      <c r="N1968" s="263" t="s">
        <v>4120</v>
      </c>
      <c r="O1968" s="263" t="s">
        <v>4120</v>
      </c>
      <c r="P1968" s="263" t="s">
        <v>4120</v>
      </c>
      <c r="Q1968" s="263" t="s">
        <v>4120</v>
      </c>
      <c r="R1968" s="263" t="s">
        <v>4120</v>
      </c>
      <c r="S1968" s="263" t="s">
        <v>4120</v>
      </c>
      <c r="T1968" s="263" t="s">
        <v>4120</v>
      </c>
      <c r="U1968" s="263" t="s">
        <v>4120</v>
      </c>
      <c r="V1968" s="263" t="s">
        <v>4120</v>
      </c>
      <c r="W1968" s="263" t="s">
        <v>4120</v>
      </c>
      <c r="X1968" s="263" t="s">
        <v>4120</v>
      </c>
      <c r="Y1968" s="263" t="s">
        <v>4120</v>
      </c>
      <c r="Z1968" s="263" t="s">
        <v>4120</v>
      </c>
      <c r="AA1968" s="263" t="s">
        <v>4120</v>
      </c>
    </row>
    <row r="1969" spans="1:27" x14ac:dyDescent="0.3">
      <c r="A1969" s="263">
        <v>523037</v>
      </c>
      <c r="B1969" s="268" t="s">
        <v>918</v>
      </c>
      <c r="C1969" s="263" t="s">
        <v>4120</v>
      </c>
      <c r="D1969" s="263" t="s">
        <v>4120</v>
      </c>
      <c r="E1969" s="263" t="s">
        <v>4120</v>
      </c>
      <c r="F1969" s="263" t="s">
        <v>4120</v>
      </c>
      <c r="G1969" s="263" t="s">
        <v>4120</v>
      </c>
      <c r="H1969" s="263" t="s">
        <v>4120</v>
      </c>
      <c r="I1969" s="263" t="s">
        <v>4120</v>
      </c>
      <c r="J1969" s="263" t="s">
        <v>4120</v>
      </c>
      <c r="K1969" s="263" t="s">
        <v>4120</v>
      </c>
      <c r="L1969" s="263" t="s">
        <v>4120</v>
      </c>
      <c r="M1969" s="263" t="s">
        <v>4120</v>
      </c>
      <c r="N1969" s="263" t="s">
        <v>4120</v>
      </c>
      <c r="O1969" s="263" t="s">
        <v>4120</v>
      </c>
      <c r="P1969" s="263" t="s">
        <v>4120</v>
      </c>
      <c r="Q1969" s="263" t="s">
        <v>4120</v>
      </c>
      <c r="R1969" s="263" t="s">
        <v>4120</v>
      </c>
      <c r="S1969" s="263" t="s">
        <v>4120</v>
      </c>
      <c r="T1969" s="263" t="s">
        <v>4120</v>
      </c>
      <c r="U1969" s="263" t="s">
        <v>4120</v>
      </c>
      <c r="V1969" s="263" t="s">
        <v>4120</v>
      </c>
      <c r="W1969" s="263" t="s">
        <v>4120</v>
      </c>
      <c r="X1969" s="263" t="s">
        <v>4120</v>
      </c>
      <c r="Y1969" s="263" t="s">
        <v>4120</v>
      </c>
      <c r="Z1969" s="263" t="s">
        <v>4120</v>
      </c>
      <c r="AA1969" s="263" t="s">
        <v>4120</v>
      </c>
    </row>
    <row r="1970" spans="1:27" x14ac:dyDescent="0.3">
      <c r="A1970" s="263">
        <v>523098</v>
      </c>
      <c r="B1970" s="268" t="s">
        <v>918</v>
      </c>
      <c r="C1970" s="263" t="s">
        <v>4120</v>
      </c>
      <c r="D1970" s="263" t="s">
        <v>4120</v>
      </c>
      <c r="E1970" s="263" t="s">
        <v>4120</v>
      </c>
      <c r="F1970" s="263" t="s">
        <v>4120</v>
      </c>
      <c r="G1970" s="263" t="s">
        <v>4120</v>
      </c>
      <c r="H1970" s="263" t="s">
        <v>4120</v>
      </c>
      <c r="I1970" s="263" t="s">
        <v>4120</v>
      </c>
      <c r="J1970" s="263" t="s">
        <v>4120</v>
      </c>
      <c r="K1970" s="263" t="s">
        <v>4120</v>
      </c>
      <c r="L1970" s="263" t="s">
        <v>4120</v>
      </c>
      <c r="M1970" s="263" t="s">
        <v>4120</v>
      </c>
      <c r="N1970" s="263" t="s">
        <v>4120</v>
      </c>
      <c r="O1970" s="263" t="s">
        <v>4120</v>
      </c>
      <c r="P1970" s="263" t="s">
        <v>4120</v>
      </c>
      <c r="Q1970" s="263" t="s">
        <v>4120</v>
      </c>
      <c r="R1970" s="263" t="s">
        <v>4120</v>
      </c>
      <c r="S1970" s="263" t="s">
        <v>4120</v>
      </c>
      <c r="T1970" s="263" t="s">
        <v>4120</v>
      </c>
      <c r="U1970" s="263" t="s">
        <v>4120</v>
      </c>
      <c r="V1970" s="263" t="s">
        <v>4120</v>
      </c>
      <c r="W1970" s="263" t="s">
        <v>4120</v>
      </c>
      <c r="X1970" s="263" t="s">
        <v>4120</v>
      </c>
      <c r="Y1970" s="263" t="s">
        <v>4120</v>
      </c>
      <c r="Z1970" s="263" t="s">
        <v>4120</v>
      </c>
      <c r="AA1970" s="263" t="s">
        <v>4120</v>
      </c>
    </row>
    <row r="1971" spans="1:27" x14ac:dyDescent="0.3">
      <c r="A1971" s="263">
        <v>523120</v>
      </c>
      <c r="B1971" s="268" t="s">
        <v>918</v>
      </c>
      <c r="C1971" s="263" t="s">
        <v>4120</v>
      </c>
      <c r="D1971" s="263" t="s">
        <v>4120</v>
      </c>
      <c r="E1971" s="263" t="s">
        <v>4120</v>
      </c>
      <c r="F1971" s="263" t="s">
        <v>4120</v>
      </c>
      <c r="G1971" s="263" t="s">
        <v>4120</v>
      </c>
      <c r="H1971" s="263" t="s">
        <v>4120</v>
      </c>
      <c r="I1971" s="263" t="s">
        <v>4120</v>
      </c>
      <c r="J1971" s="263" t="s">
        <v>4120</v>
      </c>
      <c r="K1971" s="263" t="s">
        <v>4120</v>
      </c>
      <c r="L1971" s="263" t="s">
        <v>4120</v>
      </c>
      <c r="M1971" s="263" t="s">
        <v>4120</v>
      </c>
      <c r="N1971" s="263" t="s">
        <v>4120</v>
      </c>
      <c r="O1971" s="263" t="s">
        <v>4120</v>
      </c>
      <c r="P1971" s="263" t="s">
        <v>4120</v>
      </c>
      <c r="Q1971" s="263" t="s">
        <v>4120</v>
      </c>
      <c r="R1971" s="263" t="s">
        <v>4120</v>
      </c>
      <c r="S1971" s="263" t="s">
        <v>4120</v>
      </c>
      <c r="T1971" s="263" t="s">
        <v>4120</v>
      </c>
      <c r="U1971" s="263" t="s">
        <v>4120</v>
      </c>
      <c r="V1971" s="263" t="s">
        <v>4120</v>
      </c>
      <c r="W1971" s="263" t="s">
        <v>4120</v>
      </c>
      <c r="X1971" s="263" t="s">
        <v>4120</v>
      </c>
      <c r="Y1971" s="263" t="s">
        <v>4120</v>
      </c>
      <c r="Z1971" s="263" t="s">
        <v>4120</v>
      </c>
      <c r="AA1971" s="263" t="s">
        <v>4120</v>
      </c>
    </row>
    <row r="1972" spans="1:27" x14ac:dyDescent="0.3">
      <c r="A1972" s="263">
        <v>523126</v>
      </c>
      <c r="B1972" s="268" t="s">
        <v>918</v>
      </c>
      <c r="C1972" s="263" t="s">
        <v>4120</v>
      </c>
      <c r="D1972" s="263" t="s">
        <v>4120</v>
      </c>
      <c r="E1972" s="263" t="s">
        <v>4120</v>
      </c>
      <c r="F1972" s="263" t="s">
        <v>4120</v>
      </c>
      <c r="G1972" s="263" t="s">
        <v>4120</v>
      </c>
      <c r="H1972" s="263" t="s">
        <v>4120</v>
      </c>
      <c r="I1972" s="263" t="s">
        <v>4120</v>
      </c>
      <c r="J1972" s="263" t="s">
        <v>4120</v>
      </c>
      <c r="K1972" s="263" t="s">
        <v>4120</v>
      </c>
      <c r="L1972" s="263" t="s">
        <v>4120</v>
      </c>
      <c r="M1972" s="263" t="s">
        <v>4120</v>
      </c>
      <c r="N1972" s="263" t="s">
        <v>4120</v>
      </c>
      <c r="O1972" s="263" t="s">
        <v>4120</v>
      </c>
      <c r="P1972" s="263" t="s">
        <v>4120</v>
      </c>
      <c r="Q1972" s="263" t="s">
        <v>4120</v>
      </c>
      <c r="R1972" s="263" t="s">
        <v>4120</v>
      </c>
      <c r="S1972" s="263" t="s">
        <v>4120</v>
      </c>
      <c r="T1972" s="263" t="s">
        <v>4120</v>
      </c>
      <c r="U1972" s="263" t="s">
        <v>4120</v>
      </c>
      <c r="V1972" s="263" t="s">
        <v>4120</v>
      </c>
      <c r="W1972" s="263" t="s">
        <v>4120</v>
      </c>
      <c r="X1972" s="263" t="s">
        <v>4120</v>
      </c>
      <c r="Y1972" s="263" t="s">
        <v>4120</v>
      </c>
      <c r="Z1972" s="263" t="s">
        <v>4120</v>
      </c>
      <c r="AA1972" s="263" t="s">
        <v>4120</v>
      </c>
    </row>
    <row r="1973" spans="1:27" x14ac:dyDescent="0.3">
      <c r="A1973" s="263">
        <v>523146</v>
      </c>
      <c r="B1973" s="268" t="s">
        <v>918</v>
      </c>
      <c r="C1973" s="263" t="s">
        <v>4120</v>
      </c>
      <c r="D1973" s="263" t="s">
        <v>4120</v>
      </c>
      <c r="E1973" s="263" t="s">
        <v>4120</v>
      </c>
      <c r="F1973" s="263" t="s">
        <v>4120</v>
      </c>
      <c r="G1973" s="263" t="s">
        <v>4120</v>
      </c>
      <c r="H1973" s="263" t="s">
        <v>4120</v>
      </c>
      <c r="I1973" s="263" t="s">
        <v>4120</v>
      </c>
      <c r="J1973" s="263" t="s">
        <v>4120</v>
      </c>
      <c r="K1973" s="263" t="s">
        <v>4120</v>
      </c>
      <c r="L1973" s="263" t="s">
        <v>4120</v>
      </c>
      <c r="M1973" s="263" t="s">
        <v>4120</v>
      </c>
      <c r="N1973" s="263" t="s">
        <v>4120</v>
      </c>
      <c r="O1973" s="263" t="s">
        <v>4120</v>
      </c>
      <c r="P1973" s="263" t="s">
        <v>4120</v>
      </c>
      <c r="Q1973" s="263" t="s">
        <v>4120</v>
      </c>
      <c r="R1973" s="263" t="s">
        <v>4120</v>
      </c>
      <c r="S1973" s="263" t="s">
        <v>4120</v>
      </c>
      <c r="T1973" s="263" t="s">
        <v>4120</v>
      </c>
      <c r="U1973" s="263" t="s">
        <v>4120</v>
      </c>
      <c r="V1973" s="263" t="s">
        <v>4120</v>
      </c>
      <c r="W1973" s="263" t="s">
        <v>4120</v>
      </c>
      <c r="X1973" s="263" t="s">
        <v>4120</v>
      </c>
      <c r="Y1973" s="263" t="s">
        <v>4120</v>
      </c>
      <c r="Z1973" s="263" t="s">
        <v>4120</v>
      </c>
      <c r="AA1973" s="263" t="s">
        <v>4120</v>
      </c>
    </row>
    <row r="1974" spans="1:27" x14ac:dyDescent="0.3">
      <c r="A1974" s="263">
        <v>523152</v>
      </c>
      <c r="B1974" s="268" t="s">
        <v>918</v>
      </c>
      <c r="C1974" s="263" t="s">
        <v>4120</v>
      </c>
      <c r="D1974" s="263" t="s">
        <v>4120</v>
      </c>
      <c r="E1974" s="263" t="s">
        <v>4120</v>
      </c>
      <c r="F1974" s="263" t="s">
        <v>4120</v>
      </c>
      <c r="G1974" s="263" t="s">
        <v>4120</v>
      </c>
      <c r="H1974" s="263" t="s">
        <v>4120</v>
      </c>
      <c r="I1974" s="263" t="s">
        <v>4120</v>
      </c>
      <c r="J1974" s="263" t="s">
        <v>4120</v>
      </c>
      <c r="K1974" s="263" t="s">
        <v>4120</v>
      </c>
      <c r="L1974" s="263" t="s">
        <v>4120</v>
      </c>
      <c r="M1974" s="263" t="s">
        <v>4120</v>
      </c>
      <c r="N1974" s="263" t="s">
        <v>4120</v>
      </c>
      <c r="O1974" s="263" t="s">
        <v>4120</v>
      </c>
      <c r="P1974" s="263" t="s">
        <v>4120</v>
      </c>
      <c r="Q1974" s="263" t="s">
        <v>4120</v>
      </c>
      <c r="R1974" s="263" t="s">
        <v>4120</v>
      </c>
      <c r="S1974" s="263" t="s">
        <v>4120</v>
      </c>
      <c r="T1974" s="263" t="s">
        <v>4120</v>
      </c>
      <c r="U1974" s="263" t="s">
        <v>4120</v>
      </c>
      <c r="V1974" s="263" t="s">
        <v>4120</v>
      </c>
      <c r="W1974" s="263" t="s">
        <v>4120</v>
      </c>
      <c r="X1974" s="263" t="s">
        <v>4120</v>
      </c>
      <c r="Y1974" s="263" t="s">
        <v>4120</v>
      </c>
      <c r="Z1974" s="263" t="s">
        <v>4120</v>
      </c>
      <c r="AA1974" s="263" t="s">
        <v>4120</v>
      </c>
    </row>
    <row r="1975" spans="1:27" x14ac:dyDescent="0.3">
      <c r="A1975" s="263">
        <v>523154</v>
      </c>
      <c r="B1975" s="268" t="s">
        <v>918</v>
      </c>
      <c r="C1975" s="263" t="s">
        <v>4120</v>
      </c>
      <c r="D1975" s="263" t="s">
        <v>4120</v>
      </c>
      <c r="E1975" s="263" t="s">
        <v>4120</v>
      </c>
      <c r="F1975" s="263" t="s">
        <v>4120</v>
      </c>
      <c r="G1975" s="263" t="s">
        <v>4120</v>
      </c>
      <c r="H1975" s="263" t="s">
        <v>4120</v>
      </c>
      <c r="I1975" s="263" t="s">
        <v>4120</v>
      </c>
      <c r="J1975" s="263" t="s">
        <v>4120</v>
      </c>
      <c r="K1975" s="263" t="s">
        <v>4120</v>
      </c>
      <c r="L1975" s="263" t="s">
        <v>4120</v>
      </c>
      <c r="M1975" s="263" t="s">
        <v>4120</v>
      </c>
      <c r="N1975" s="263" t="s">
        <v>4120</v>
      </c>
      <c r="O1975" s="263" t="s">
        <v>4120</v>
      </c>
      <c r="P1975" s="263" t="s">
        <v>4120</v>
      </c>
      <c r="Q1975" s="263" t="s">
        <v>4120</v>
      </c>
      <c r="R1975" s="263" t="s">
        <v>4120</v>
      </c>
      <c r="S1975" s="263" t="s">
        <v>4120</v>
      </c>
      <c r="T1975" s="263" t="s">
        <v>4120</v>
      </c>
      <c r="U1975" s="263" t="s">
        <v>4120</v>
      </c>
      <c r="V1975" s="263" t="s">
        <v>4120</v>
      </c>
      <c r="W1975" s="263" t="s">
        <v>4120</v>
      </c>
      <c r="X1975" s="263" t="s">
        <v>4120</v>
      </c>
      <c r="Y1975" s="263" t="s">
        <v>4120</v>
      </c>
      <c r="Z1975" s="263" t="s">
        <v>4120</v>
      </c>
      <c r="AA1975" s="263" t="s">
        <v>4120</v>
      </c>
    </row>
    <row r="1976" spans="1:27" x14ac:dyDescent="0.3">
      <c r="A1976" s="263">
        <v>523184</v>
      </c>
      <c r="B1976" s="268" t="s">
        <v>918</v>
      </c>
      <c r="C1976" s="263" t="s">
        <v>4120</v>
      </c>
      <c r="D1976" s="263" t="s">
        <v>4120</v>
      </c>
      <c r="E1976" s="263" t="s">
        <v>4120</v>
      </c>
      <c r="F1976" s="263" t="s">
        <v>4120</v>
      </c>
      <c r="G1976" s="263" t="s">
        <v>4120</v>
      </c>
      <c r="H1976" s="263" t="s">
        <v>4120</v>
      </c>
      <c r="I1976" s="263" t="s">
        <v>4120</v>
      </c>
      <c r="J1976" s="263" t="s">
        <v>4120</v>
      </c>
      <c r="K1976" s="263" t="s">
        <v>4120</v>
      </c>
      <c r="L1976" s="263" t="s">
        <v>4120</v>
      </c>
      <c r="M1976" s="263" t="s">
        <v>4120</v>
      </c>
      <c r="N1976" s="263" t="s">
        <v>4120</v>
      </c>
      <c r="O1976" s="263" t="s">
        <v>4120</v>
      </c>
      <c r="P1976" s="263" t="s">
        <v>4120</v>
      </c>
      <c r="Q1976" s="263" t="s">
        <v>4120</v>
      </c>
      <c r="R1976" s="263" t="s">
        <v>4120</v>
      </c>
      <c r="S1976" s="263" t="s">
        <v>4120</v>
      </c>
      <c r="T1976" s="263" t="s">
        <v>4120</v>
      </c>
      <c r="U1976" s="263" t="s">
        <v>4120</v>
      </c>
      <c r="V1976" s="263" t="s">
        <v>4120</v>
      </c>
      <c r="W1976" s="263" t="s">
        <v>4120</v>
      </c>
      <c r="X1976" s="263" t="s">
        <v>4120</v>
      </c>
      <c r="Y1976" s="263" t="s">
        <v>4120</v>
      </c>
      <c r="Z1976" s="263" t="s">
        <v>4120</v>
      </c>
      <c r="AA1976" s="263" t="s">
        <v>4120</v>
      </c>
    </row>
    <row r="1977" spans="1:27" x14ac:dyDescent="0.3">
      <c r="A1977" s="263">
        <v>523195</v>
      </c>
      <c r="B1977" s="268" t="s">
        <v>918</v>
      </c>
      <c r="C1977" s="263" t="s">
        <v>4120</v>
      </c>
      <c r="D1977" s="263" t="s">
        <v>4120</v>
      </c>
      <c r="E1977" s="263" t="s">
        <v>4120</v>
      </c>
      <c r="F1977" s="263" t="s">
        <v>4120</v>
      </c>
      <c r="G1977" s="263" t="s">
        <v>4120</v>
      </c>
      <c r="H1977" s="263" t="s">
        <v>4120</v>
      </c>
      <c r="I1977" s="263" t="s">
        <v>4120</v>
      </c>
      <c r="J1977" s="263" t="s">
        <v>4120</v>
      </c>
      <c r="K1977" s="263" t="s">
        <v>4120</v>
      </c>
      <c r="L1977" s="263" t="s">
        <v>4120</v>
      </c>
      <c r="M1977" s="263" t="s">
        <v>4120</v>
      </c>
      <c r="N1977" s="263" t="s">
        <v>4120</v>
      </c>
      <c r="O1977" s="263" t="s">
        <v>4120</v>
      </c>
      <c r="P1977" s="263" t="s">
        <v>4120</v>
      </c>
      <c r="Q1977" s="263" t="s">
        <v>4120</v>
      </c>
      <c r="R1977" s="263" t="s">
        <v>4120</v>
      </c>
      <c r="S1977" s="263" t="s">
        <v>4120</v>
      </c>
      <c r="T1977" s="263" t="s">
        <v>4120</v>
      </c>
      <c r="U1977" s="263" t="s">
        <v>4120</v>
      </c>
      <c r="V1977" s="263" t="s">
        <v>4120</v>
      </c>
      <c r="W1977" s="263" t="s">
        <v>4120</v>
      </c>
      <c r="X1977" s="263" t="s">
        <v>4120</v>
      </c>
      <c r="Y1977" s="263" t="s">
        <v>4120</v>
      </c>
      <c r="Z1977" s="263" t="s">
        <v>4120</v>
      </c>
      <c r="AA1977" s="263" t="s">
        <v>4120</v>
      </c>
    </row>
    <row r="1978" spans="1:27" x14ac:dyDescent="0.3">
      <c r="A1978" s="263">
        <v>523206</v>
      </c>
      <c r="B1978" s="268" t="s">
        <v>918</v>
      </c>
      <c r="C1978" s="263" t="s">
        <v>4120</v>
      </c>
      <c r="D1978" s="263" t="s">
        <v>4120</v>
      </c>
      <c r="E1978" s="263" t="s">
        <v>4120</v>
      </c>
      <c r="F1978" s="263" t="s">
        <v>4120</v>
      </c>
      <c r="G1978" s="263" t="s">
        <v>4120</v>
      </c>
      <c r="H1978" s="263" t="s">
        <v>4120</v>
      </c>
      <c r="I1978" s="263" t="s">
        <v>4120</v>
      </c>
      <c r="J1978" s="263" t="s">
        <v>4120</v>
      </c>
      <c r="K1978" s="263" t="s">
        <v>4120</v>
      </c>
      <c r="L1978" s="263" t="s">
        <v>4120</v>
      </c>
      <c r="M1978" s="263" t="s">
        <v>4120</v>
      </c>
      <c r="N1978" s="263" t="s">
        <v>4120</v>
      </c>
      <c r="O1978" s="263" t="s">
        <v>4120</v>
      </c>
      <c r="P1978" s="263" t="s">
        <v>4120</v>
      </c>
      <c r="Q1978" s="263" t="s">
        <v>4120</v>
      </c>
      <c r="R1978" s="263" t="s">
        <v>4120</v>
      </c>
      <c r="S1978" s="263" t="s">
        <v>4120</v>
      </c>
      <c r="T1978" s="263" t="s">
        <v>4120</v>
      </c>
      <c r="U1978" s="263" t="s">
        <v>4120</v>
      </c>
      <c r="V1978" s="263" t="s">
        <v>4120</v>
      </c>
      <c r="W1978" s="263" t="s">
        <v>4120</v>
      </c>
      <c r="X1978" s="263" t="s">
        <v>4120</v>
      </c>
      <c r="Y1978" s="263" t="s">
        <v>4120</v>
      </c>
      <c r="Z1978" s="263" t="s">
        <v>4120</v>
      </c>
      <c r="AA1978" s="263" t="s">
        <v>4120</v>
      </c>
    </row>
    <row r="1979" spans="1:27" x14ac:dyDescent="0.3">
      <c r="A1979" s="263">
        <v>523252</v>
      </c>
      <c r="B1979" s="268" t="s">
        <v>918</v>
      </c>
      <c r="C1979" s="263" t="s">
        <v>4120</v>
      </c>
      <c r="D1979" s="263" t="s">
        <v>4120</v>
      </c>
      <c r="E1979" s="263" t="s">
        <v>4120</v>
      </c>
      <c r="F1979" s="263" t="s">
        <v>4120</v>
      </c>
      <c r="G1979" s="263" t="s">
        <v>4120</v>
      </c>
      <c r="H1979" s="263" t="s">
        <v>4120</v>
      </c>
      <c r="I1979" s="263" t="s">
        <v>4120</v>
      </c>
      <c r="J1979" s="263" t="s">
        <v>4120</v>
      </c>
      <c r="K1979" s="263" t="s">
        <v>4120</v>
      </c>
      <c r="L1979" s="263" t="s">
        <v>4120</v>
      </c>
      <c r="M1979" s="263" t="s">
        <v>4120</v>
      </c>
      <c r="N1979" s="263" t="s">
        <v>4120</v>
      </c>
      <c r="O1979" s="263" t="s">
        <v>4120</v>
      </c>
      <c r="P1979" s="263" t="s">
        <v>4120</v>
      </c>
      <c r="Q1979" s="263" t="s">
        <v>4120</v>
      </c>
      <c r="R1979" s="263" t="s">
        <v>4120</v>
      </c>
      <c r="S1979" s="263" t="s">
        <v>4120</v>
      </c>
      <c r="T1979" s="263" t="s">
        <v>4120</v>
      </c>
      <c r="U1979" s="263" t="s">
        <v>4120</v>
      </c>
      <c r="V1979" s="263" t="s">
        <v>4120</v>
      </c>
      <c r="W1979" s="263" t="s">
        <v>4120</v>
      </c>
      <c r="X1979" s="263" t="s">
        <v>4120</v>
      </c>
      <c r="Y1979" s="263" t="s">
        <v>4120</v>
      </c>
      <c r="Z1979" s="263" t="s">
        <v>4120</v>
      </c>
      <c r="AA1979" s="263" t="s">
        <v>4120</v>
      </c>
    </row>
    <row r="1980" spans="1:27" x14ac:dyDescent="0.3">
      <c r="A1980" s="263">
        <v>523287</v>
      </c>
      <c r="B1980" s="268" t="s">
        <v>918</v>
      </c>
      <c r="C1980" s="263" t="s">
        <v>4120</v>
      </c>
      <c r="D1980" s="263" t="s">
        <v>4120</v>
      </c>
      <c r="E1980" s="263" t="s">
        <v>4120</v>
      </c>
      <c r="F1980" s="263" t="s">
        <v>4120</v>
      </c>
      <c r="G1980" s="263" t="s">
        <v>4120</v>
      </c>
      <c r="H1980" s="263" t="s">
        <v>4120</v>
      </c>
      <c r="I1980" s="263" t="s">
        <v>4120</v>
      </c>
      <c r="J1980" s="263" t="s">
        <v>4120</v>
      </c>
      <c r="K1980" s="263" t="s">
        <v>4120</v>
      </c>
      <c r="L1980" s="263" t="s">
        <v>4120</v>
      </c>
      <c r="M1980" s="263" t="s">
        <v>4120</v>
      </c>
      <c r="N1980" s="263" t="s">
        <v>4120</v>
      </c>
      <c r="O1980" s="263" t="s">
        <v>4120</v>
      </c>
      <c r="P1980" s="263" t="s">
        <v>4120</v>
      </c>
      <c r="Q1980" s="263" t="s">
        <v>4120</v>
      </c>
      <c r="R1980" s="263" t="s">
        <v>4120</v>
      </c>
      <c r="S1980" s="263" t="s">
        <v>4120</v>
      </c>
      <c r="T1980" s="263" t="s">
        <v>4120</v>
      </c>
      <c r="U1980" s="263" t="s">
        <v>4120</v>
      </c>
      <c r="V1980" s="263" t="s">
        <v>4120</v>
      </c>
      <c r="W1980" s="263" t="s">
        <v>4120</v>
      </c>
      <c r="X1980" s="263" t="s">
        <v>4120</v>
      </c>
      <c r="Y1980" s="263" t="s">
        <v>4120</v>
      </c>
      <c r="Z1980" s="263" t="s">
        <v>4120</v>
      </c>
      <c r="AA1980" s="263" t="s">
        <v>4120</v>
      </c>
    </row>
    <row r="1981" spans="1:27" x14ac:dyDescent="0.3">
      <c r="A1981" s="263">
        <v>523413</v>
      </c>
      <c r="B1981" s="268" t="s">
        <v>918</v>
      </c>
      <c r="C1981" s="263" t="s">
        <v>4120</v>
      </c>
      <c r="D1981" s="263" t="s">
        <v>4120</v>
      </c>
      <c r="E1981" s="263" t="s">
        <v>4120</v>
      </c>
      <c r="F1981" s="263" t="s">
        <v>4120</v>
      </c>
      <c r="G1981" s="263" t="s">
        <v>4120</v>
      </c>
      <c r="H1981" s="263" t="s">
        <v>4120</v>
      </c>
      <c r="I1981" s="263" t="s">
        <v>4120</v>
      </c>
      <c r="J1981" s="263" t="s">
        <v>4120</v>
      </c>
      <c r="K1981" s="263" t="s">
        <v>4120</v>
      </c>
      <c r="L1981" s="263" t="s">
        <v>4120</v>
      </c>
      <c r="M1981" s="263" t="s">
        <v>4120</v>
      </c>
      <c r="N1981" s="263" t="s">
        <v>4120</v>
      </c>
      <c r="O1981" s="263" t="s">
        <v>4120</v>
      </c>
      <c r="P1981" s="263" t="s">
        <v>4120</v>
      </c>
      <c r="Q1981" s="263" t="s">
        <v>4120</v>
      </c>
      <c r="R1981" s="263" t="s">
        <v>4120</v>
      </c>
      <c r="S1981" s="263" t="s">
        <v>4120</v>
      </c>
      <c r="T1981" s="263" t="s">
        <v>4120</v>
      </c>
      <c r="U1981" s="263" t="s">
        <v>4120</v>
      </c>
      <c r="V1981" s="263" t="s">
        <v>4120</v>
      </c>
      <c r="W1981" s="263" t="s">
        <v>4120</v>
      </c>
      <c r="X1981" s="263" t="s">
        <v>4120</v>
      </c>
      <c r="Y1981" s="263" t="s">
        <v>4120</v>
      </c>
      <c r="Z1981" s="263" t="s">
        <v>4120</v>
      </c>
      <c r="AA1981" s="263" t="s">
        <v>4120</v>
      </c>
    </row>
    <row r="1982" spans="1:27" x14ac:dyDescent="0.3">
      <c r="A1982" s="263">
        <v>523419</v>
      </c>
      <c r="B1982" s="268" t="s">
        <v>918</v>
      </c>
      <c r="C1982" s="263" t="s">
        <v>4120</v>
      </c>
      <c r="D1982" s="263" t="s">
        <v>4120</v>
      </c>
      <c r="E1982" s="263" t="s">
        <v>4120</v>
      </c>
      <c r="F1982" s="263" t="s">
        <v>4120</v>
      </c>
      <c r="G1982" s="263" t="s">
        <v>4120</v>
      </c>
      <c r="H1982" s="263" t="s">
        <v>4120</v>
      </c>
      <c r="I1982" s="263" t="s">
        <v>4120</v>
      </c>
      <c r="J1982" s="263" t="s">
        <v>4120</v>
      </c>
      <c r="K1982" s="263" t="s">
        <v>4120</v>
      </c>
      <c r="L1982" s="263" t="s">
        <v>4120</v>
      </c>
      <c r="M1982" s="263" t="s">
        <v>4120</v>
      </c>
      <c r="N1982" s="263" t="s">
        <v>4120</v>
      </c>
      <c r="O1982" s="263" t="s">
        <v>4120</v>
      </c>
      <c r="P1982" s="263" t="s">
        <v>4120</v>
      </c>
      <c r="Q1982" s="263" t="s">
        <v>4120</v>
      </c>
      <c r="R1982" s="263" t="s">
        <v>4120</v>
      </c>
      <c r="S1982" s="263" t="s">
        <v>4120</v>
      </c>
      <c r="T1982" s="263" t="s">
        <v>4120</v>
      </c>
      <c r="U1982" s="263" t="s">
        <v>4120</v>
      </c>
      <c r="V1982" s="263" t="s">
        <v>4120</v>
      </c>
      <c r="W1982" s="263" t="s">
        <v>4120</v>
      </c>
      <c r="X1982" s="263" t="s">
        <v>4120</v>
      </c>
      <c r="Y1982" s="263" t="s">
        <v>4120</v>
      </c>
      <c r="Z1982" s="263" t="s">
        <v>4120</v>
      </c>
      <c r="AA1982" s="263" t="s">
        <v>4120</v>
      </c>
    </row>
    <row r="1983" spans="1:27" x14ac:dyDescent="0.3">
      <c r="A1983" s="263">
        <v>523448</v>
      </c>
      <c r="B1983" s="268" t="s">
        <v>918</v>
      </c>
      <c r="C1983" s="263" t="s">
        <v>4120</v>
      </c>
      <c r="D1983" s="263" t="s">
        <v>4120</v>
      </c>
      <c r="E1983" s="263" t="s">
        <v>4120</v>
      </c>
      <c r="F1983" s="263" t="s">
        <v>4120</v>
      </c>
      <c r="G1983" s="263" t="s">
        <v>4120</v>
      </c>
      <c r="H1983" s="263" t="s">
        <v>4120</v>
      </c>
      <c r="I1983" s="263" t="s">
        <v>4120</v>
      </c>
      <c r="J1983" s="263" t="s">
        <v>4120</v>
      </c>
      <c r="K1983" s="263" t="s">
        <v>4120</v>
      </c>
      <c r="L1983" s="263" t="s">
        <v>4120</v>
      </c>
      <c r="M1983" s="263" t="s">
        <v>4120</v>
      </c>
      <c r="N1983" s="263" t="s">
        <v>4120</v>
      </c>
      <c r="O1983" s="263" t="s">
        <v>4120</v>
      </c>
      <c r="P1983" s="263" t="s">
        <v>4120</v>
      </c>
      <c r="Q1983" s="263" t="s">
        <v>4120</v>
      </c>
      <c r="R1983" s="263" t="s">
        <v>4120</v>
      </c>
      <c r="S1983" s="263" t="s">
        <v>4120</v>
      </c>
      <c r="T1983" s="263" t="s">
        <v>4120</v>
      </c>
      <c r="U1983" s="263" t="s">
        <v>4120</v>
      </c>
      <c r="V1983" s="263" t="s">
        <v>4120</v>
      </c>
      <c r="W1983" s="263" t="s">
        <v>4120</v>
      </c>
      <c r="X1983" s="263" t="s">
        <v>4120</v>
      </c>
      <c r="Y1983" s="263" t="s">
        <v>4120</v>
      </c>
      <c r="Z1983" s="263" t="s">
        <v>4120</v>
      </c>
      <c r="AA1983" s="263" t="s">
        <v>4120</v>
      </c>
    </row>
    <row r="1984" spans="1:27" x14ac:dyDescent="0.3">
      <c r="A1984" s="263">
        <v>523469</v>
      </c>
      <c r="B1984" s="268" t="s">
        <v>918</v>
      </c>
      <c r="C1984" s="263" t="s">
        <v>4120</v>
      </c>
      <c r="D1984" s="263" t="s">
        <v>4120</v>
      </c>
      <c r="E1984" s="263" t="s">
        <v>4120</v>
      </c>
      <c r="F1984" s="263" t="s">
        <v>4120</v>
      </c>
      <c r="G1984" s="263" t="s">
        <v>4120</v>
      </c>
      <c r="H1984" s="263" t="s">
        <v>4120</v>
      </c>
      <c r="I1984" s="263" t="s">
        <v>4120</v>
      </c>
      <c r="J1984" s="263" t="s">
        <v>4120</v>
      </c>
      <c r="K1984" s="263" t="s">
        <v>4120</v>
      </c>
      <c r="L1984" s="263" t="s">
        <v>4120</v>
      </c>
      <c r="M1984" s="263" t="s">
        <v>4120</v>
      </c>
      <c r="N1984" s="263" t="s">
        <v>4120</v>
      </c>
      <c r="O1984" s="263" t="s">
        <v>4120</v>
      </c>
      <c r="P1984" s="263" t="s">
        <v>4120</v>
      </c>
      <c r="Q1984" s="263" t="s">
        <v>4120</v>
      </c>
      <c r="R1984" s="263" t="s">
        <v>4120</v>
      </c>
      <c r="S1984" s="263" t="s">
        <v>4120</v>
      </c>
      <c r="T1984" s="263" t="s">
        <v>4120</v>
      </c>
      <c r="U1984" s="263" t="s">
        <v>4120</v>
      </c>
      <c r="V1984" s="263" t="s">
        <v>4120</v>
      </c>
      <c r="W1984" s="263" t="s">
        <v>4120</v>
      </c>
      <c r="X1984" s="263" t="s">
        <v>4120</v>
      </c>
      <c r="Y1984" s="263" t="s">
        <v>4120</v>
      </c>
      <c r="Z1984" s="263" t="s">
        <v>4120</v>
      </c>
      <c r="AA1984" s="263" t="s">
        <v>4120</v>
      </c>
    </row>
    <row r="1985" spans="1:27" x14ac:dyDescent="0.3">
      <c r="A1985" s="263">
        <v>523470</v>
      </c>
      <c r="B1985" s="268" t="s">
        <v>918</v>
      </c>
      <c r="C1985" s="263" t="s">
        <v>4120</v>
      </c>
      <c r="D1985" s="263" t="s">
        <v>4120</v>
      </c>
      <c r="E1985" s="263" t="s">
        <v>4120</v>
      </c>
      <c r="F1985" s="263" t="s">
        <v>4120</v>
      </c>
      <c r="G1985" s="263" t="s">
        <v>4120</v>
      </c>
      <c r="H1985" s="263" t="s">
        <v>4120</v>
      </c>
      <c r="I1985" s="263" t="s">
        <v>4120</v>
      </c>
      <c r="J1985" s="263" t="s">
        <v>4120</v>
      </c>
      <c r="K1985" s="263" t="s">
        <v>4120</v>
      </c>
      <c r="L1985" s="263" t="s">
        <v>4120</v>
      </c>
      <c r="M1985" s="263" t="s">
        <v>4120</v>
      </c>
      <c r="N1985" s="263" t="s">
        <v>4120</v>
      </c>
      <c r="O1985" s="263" t="s">
        <v>4120</v>
      </c>
      <c r="P1985" s="263" t="s">
        <v>4120</v>
      </c>
      <c r="Q1985" s="263" t="s">
        <v>4120</v>
      </c>
      <c r="R1985" s="263" t="s">
        <v>4120</v>
      </c>
      <c r="S1985" s="263" t="s">
        <v>4120</v>
      </c>
      <c r="T1985" s="263" t="s">
        <v>4120</v>
      </c>
      <c r="U1985" s="263" t="s">
        <v>4120</v>
      </c>
      <c r="V1985" s="263" t="s">
        <v>4120</v>
      </c>
      <c r="W1985" s="263" t="s">
        <v>4120</v>
      </c>
      <c r="X1985" s="263" t="s">
        <v>4120</v>
      </c>
      <c r="Y1985" s="263" t="s">
        <v>4120</v>
      </c>
      <c r="Z1985" s="263" t="s">
        <v>4120</v>
      </c>
      <c r="AA1985" s="263" t="s">
        <v>4120</v>
      </c>
    </row>
    <row r="1986" spans="1:27" x14ac:dyDescent="0.3">
      <c r="A1986" s="263">
        <v>523471</v>
      </c>
      <c r="B1986" s="268" t="s">
        <v>918</v>
      </c>
      <c r="C1986" s="263" t="s">
        <v>4120</v>
      </c>
      <c r="D1986" s="263" t="s">
        <v>4120</v>
      </c>
      <c r="E1986" s="263" t="s">
        <v>4120</v>
      </c>
      <c r="F1986" s="263" t="s">
        <v>4120</v>
      </c>
      <c r="G1986" s="263" t="s">
        <v>4120</v>
      </c>
      <c r="H1986" s="263" t="s">
        <v>4120</v>
      </c>
      <c r="I1986" s="263" t="s">
        <v>4120</v>
      </c>
      <c r="J1986" s="263" t="s">
        <v>4120</v>
      </c>
      <c r="K1986" s="263" t="s">
        <v>4120</v>
      </c>
      <c r="L1986" s="263" t="s">
        <v>4120</v>
      </c>
      <c r="M1986" s="263" t="s">
        <v>4120</v>
      </c>
      <c r="N1986" s="263" t="s">
        <v>4120</v>
      </c>
      <c r="O1986" s="263" t="s">
        <v>4120</v>
      </c>
      <c r="P1986" s="263" t="s">
        <v>4120</v>
      </c>
      <c r="Q1986" s="263" t="s">
        <v>4120</v>
      </c>
      <c r="R1986" s="263" t="s">
        <v>4120</v>
      </c>
      <c r="S1986" s="263" t="s">
        <v>4120</v>
      </c>
      <c r="T1986" s="263" t="s">
        <v>4120</v>
      </c>
      <c r="U1986" s="263" t="s">
        <v>4120</v>
      </c>
      <c r="V1986" s="263" t="s">
        <v>4120</v>
      </c>
      <c r="W1986" s="263" t="s">
        <v>4120</v>
      </c>
      <c r="X1986" s="263" t="s">
        <v>4120</v>
      </c>
      <c r="Y1986" s="263" t="s">
        <v>4120</v>
      </c>
      <c r="Z1986" s="263" t="s">
        <v>4120</v>
      </c>
      <c r="AA1986" s="263" t="s">
        <v>4120</v>
      </c>
    </row>
    <row r="1987" spans="1:27" x14ac:dyDescent="0.3">
      <c r="A1987" s="263">
        <v>523483</v>
      </c>
      <c r="B1987" s="268" t="s">
        <v>918</v>
      </c>
      <c r="C1987" s="263" t="s">
        <v>4120</v>
      </c>
      <c r="D1987" s="263" t="s">
        <v>4120</v>
      </c>
      <c r="E1987" s="263" t="s">
        <v>4120</v>
      </c>
      <c r="F1987" s="263" t="s">
        <v>4120</v>
      </c>
      <c r="G1987" s="263" t="s">
        <v>4120</v>
      </c>
      <c r="H1987" s="263" t="s">
        <v>4120</v>
      </c>
      <c r="I1987" s="263" t="s">
        <v>4120</v>
      </c>
      <c r="J1987" s="263" t="s">
        <v>4120</v>
      </c>
      <c r="K1987" s="263" t="s">
        <v>4120</v>
      </c>
      <c r="L1987" s="263" t="s">
        <v>4120</v>
      </c>
      <c r="M1987" s="263" t="s">
        <v>4120</v>
      </c>
      <c r="N1987" s="263" t="s">
        <v>4120</v>
      </c>
      <c r="O1987" s="263" t="s">
        <v>4120</v>
      </c>
      <c r="P1987" s="263" t="s">
        <v>4120</v>
      </c>
      <c r="Q1987" s="263" t="s">
        <v>4120</v>
      </c>
      <c r="R1987" s="263" t="s">
        <v>4120</v>
      </c>
      <c r="S1987" s="263" t="s">
        <v>4120</v>
      </c>
      <c r="T1987" s="263" t="s">
        <v>4120</v>
      </c>
      <c r="U1987" s="263" t="s">
        <v>4120</v>
      </c>
      <c r="V1987" s="263" t="s">
        <v>4120</v>
      </c>
      <c r="W1987" s="263" t="s">
        <v>4120</v>
      </c>
      <c r="X1987" s="263" t="s">
        <v>4120</v>
      </c>
      <c r="Y1987" s="263" t="s">
        <v>4120</v>
      </c>
      <c r="Z1987" s="263" t="s">
        <v>4120</v>
      </c>
      <c r="AA1987" s="263" t="s">
        <v>4120</v>
      </c>
    </row>
    <row r="1988" spans="1:27" x14ac:dyDescent="0.3">
      <c r="A1988" s="263">
        <v>523498</v>
      </c>
      <c r="B1988" s="268" t="s">
        <v>918</v>
      </c>
      <c r="C1988" s="263" t="s">
        <v>4120</v>
      </c>
      <c r="D1988" s="263" t="s">
        <v>4120</v>
      </c>
      <c r="E1988" s="263" t="s">
        <v>4120</v>
      </c>
      <c r="F1988" s="263" t="s">
        <v>4120</v>
      </c>
      <c r="G1988" s="263" t="s">
        <v>4120</v>
      </c>
      <c r="H1988" s="263" t="s">
        <v>4120</v>
      </c>
      <c r="I1988" s="263" t="s">
        <v>4120</v>
      </c>
      <c r="J1988" s="263" t="s">
        <v>4120</v>
      </c>
      <c r="K1988" s="263" t="s">
        <v>4120</v>
      </c>
      <c r="L1988" s="263" t="s">
        <v>4120</v>
      </c>
      <c r="M1988" s="263" t="s">
        <v>4120</v>
      </c>
      <c r="N1988" s="263" t="s">
        <v>4120</v>
      </c>
      <c r="O1988" s="263" t="s">
        <v>4120</v>
      </c>
      <c r="P1988" s="263" t="s">
        <v>4120</v>
      </c>
      <c r="Q1988" s="263" t="s">
        <v>4120</v>
      </c>
      <c r="R1988" s="263" t="s">
        <v>4120</v>
      </c>
      <c r="S1988" s="263" t="s">
        <v>4120</v>
      </c>
      <c r="T1988" s="263" t="s">
        <v>4120</v>
      </c>
      <c r="U1988" s="263" t="s">
        <v>4120</v>
      </c>
      <c r="V1988" s="263" t="s">
        <v>4120</v>
      </c>
      <c r="W1988" s="263" t="s">
        <v>4120</v>
      </c>
      <c r="X1988" s="263" t="s">
        <v>4120</v>
      </c>
      <c r="Y1988" s="263" t="s">
        <v>4120</v>
      </c>
      <c r="Z1988" s="263" t="s">
        <v>4120</v>
      </c>
      <c r="AA1988" s="263" t="s">
        <v>4120</v>
      </c>
    </row>
    <row r="1989" spans="1:27" x14ac:dyDescent="0.3">
      <c r="A1989" s="263">
        <v>523501</v>
      </c>
      <c r="B1989" s="268" t="s">
        <v>918</v>
      </c>
      <c r="C1989" s="263" t="s">
        <v>4120</v>
      </c>
      <c r="D1989" s="263" t="s">
        <v>4120</v>
      </c>
      <c r="E1989" s="263" t="s">
        <v>4120</v>
      </c>
      <c r="F1989" s="263" t="s">
        <v>4120</v>
      </c>
      <c r="G1989" s="263" t="s">
        <v>4120</v>
      </c>
      <c r="H1989" s="263" t="s">
        <v>4120</v>
      </c>
      <c r="I1989" s="263" t="s">
        <v>4120</v>
      </c>
      <c r="J1989" s="263" t="s">
        <v>4120</v>
      </c>
      <c r="K1989" s="263" t="s">
        <v>4120</v>
      </c>
      <c r="L1989" s="263" t="s">
        <v>4120</v>
      </c>
      <c r="M1989" s="263" t="s">
        <v>4120</v>
      </c>
      <c r="N1989" s="263" t="s">
        <v>4120</v>
      </c>
      <c r="O1989" s="263" t="s">
        <v>4120</v>
      </c>
      <c r="P1989" s="263" t="s">
        <v>4120</v>
      </c>
      <c r="Q1989" s="263" t="s">
        <v>4120</v>
      </c>
      <c r="R1989" s="263" t="s">
        <v>4120</v>
      </c>
      <c r="S1989" s="263" t="s">
        <v>4120</v>
      </c>
      <c r="T1989" s="263" t="s">
        <v>4120</v>
      </c>
      <c r="U1989" s="263" t="s">
        <v>4120</v>
      </c>
      <c r="V1989" s="263" t="s">
        <v>4120</v>
      </c>
      <c r="W1989" s="263" t="s">
        <v>4120</v>
      </c>
      <c r="X1989" s="263" t="s">
        <v>4120</v>
      </c>
      <c r="Y1989" s="263" t="s">
        <v>4120</v>
      </c>
      <c r="Z1989" s="263" t="s">
        <v>4120</v>
      </c>
      <c r="AA1989" s="263" t="s">
        <v>4120</v>
      </c>
    </row>
    <row r="1990" spans="1:27" x14ac:dyDescent="0.3">
      <c r="A1990" s="263">
        <v>523503</v>
      </c>
      <c r="B1990" s="268" t="s">
        <v>918</v>
      </c>
      <c r="C1990" s="263" t="s">
        <v>4120</v>
      </c>
      <c r="D1990" s="263" t="s">
        <v>4120</v>
      </c>
      <c r="E1990" s="263" t="s">
        <v>4120</v>
      </c>
      <c r="F1990" s="263" t="s">
        <v>4120</v>
      </c>
      <c r="G1990" s="263" t="s">
        <v>4120</v>
      </c>
      <c r="H1990" s="263" t="s">
        <v>4120</v>
      </c>
      <c r="I1990" s="263" t="s">
        <v>4120</v>
      </c>
      <c r="J1990" s="263" t="s">
        <v>4120</v>
      </c>
      <c r="K1990" s="263" t="s">
        <v>4120</v>
      </c>
      <c r="L1990" s="263" t="s">
        <v>4120</v>
      </c>
      <c r="M1990" s="263" t="s">
        <v>4120</v>
      </c>
      <c r="N1990" s="263" t="s">
        <v>4120</v>
      </c>
      <c r="O1990" s="263" t="s">
        <v>4120</v>
      </c>
      <c r="P1990" s="263" t="s">
        <v>4120</v>
      </c>
      <c r="Q1990" s="263" t="s">
        <v>4120</v>
      </c>
      <c r="R1990" s="263" t="s">
        <v>4120</v>
      </c>
      <c r="S1990" s="263" t="s">
        <v>4120</v>
      </c>
      <c r="T1990" s="263" t="s">
        <v>4120</v>
      </c>
      <c r="U1990" s="263" t="s">
        <v>4120</v>
      </c>
      <c r="V1990" s="263" t="s">
        <v>4120</v>
      </c>
      <c r="W1990" s="263" t="s">
        <v>4120</v>
      </c>
      <c r="X1990" s="263" t="s">
        <v>4120</v>
      </c>
      <c r="Y1990" s="263" t="s">
        <v>4120</v>
      </c>
      <c r="Z1990" s="263" t="s">
        <v>4120</v>
      </c>
      <c r="AA1990" s="263" t="s">
        <v>4120</v>
      </c>
    </row>
    <row r="1991" spans="1:27" x14ac:dyDescent="0.3">
      <c r="A1991" s="263">
        <v>523541</v>
      </c>
      <c r="B1991" s="268" t="s">
        <v>918</v>
      </c>
      <c r="C1991" s="263" t="s">
        <v>4120</v>
      </c>
      <c r="D1991" s="263" t="s">
        <v>4120</v>
      </c>
      <c r="E1991" s="263" t="s">
        <v>4120</v>
      </c>
      <c r="F1991" s="263" t="s">
        <v>4120</v>
      </c>
      <c r="G1991" s="263" t="s">
        <v>4120</v>
      </c>
      <c r="H1991" s="263" t="s">
        <v>4120</v>
      </c>
      <c r="I1991" s="263" t="s">
        <v>4120</v>
      </c>
      <c r="J1991" s="263" t="s">
        <v>4120</v>
      </c>
      <c r="K1991" s="263" t="s">
        <v>4120</v>
      </c>
      <c r="L1991" s="263" t="s">
        <v>4120</v>
      </c>
      <c r="M1991" s="263" t="s">
        <v>4120</v>
      </c>
      <c r="N1991" s="263" t="s">
        <v>4120</v>
      </c>
      <c r="O1991" s="263" t="s">
        <v>4120</v>
      </c>
      <c r="P1991" s="263" t="s">
        <v>4120</v>
      </c>
      <c r="Q1991" s="263" t="s">
        <v>4120</v>
      </c>
      <c r="R1991" s="263" t="s">
        <v>4120</v>
      </c>
      <c r="S1991" s="263" t="s">
        <v>4120</v>
      </c>
      <c r="T1991" s="263" t="s">
        <v>4120</v>
      </c>
      <c r="U1991" s="263" t="s">
        <v>4120</v>
      </c>
      <c r="V1991" s="263" t="s">
        <v>4120</v>
      </c>
      <c r="W1991" s="263" t="s">
        <v>4120</v>
      </c>
      <c r="X1991" s="263" t="s">
        <v>4120</v>
      </c>
      <c r="Y1991" s="263" t="s">
        <v>4120</v>
      </c>
      <c r="Z1991" s="263" t="s">
        <v>4120</v>
      </c>
      <c r="AA1991" s="263" t="s">
        <v>4120</v>
      </c>
    </row>
    <row r="1992" spans="1:27" x14ac:dyDescent="0.3">
      <c r="A1992" s="263">
        <v>523576</v>
      </c>
      <c r="B1992" s="268" t="s">
        <v>918</v>
      </c>
      <c r="C1992" s="263" t="s">
        <v>4120</v>
      </c>
      <c r="D1992" s="263" t="s">
        <v>4120</v>
      </c>
      <c r="E1992" s="263" t="s">
        <v>4120</v>
      </c>
      <c r="F1992" s="263" t="s">
        <v>4120</v>
      </c>
      <c r="G1992" s="263" t="s">
        <v>4120</v>
      </c>
      <c r="H1992" s="263" t="s">
        <v>4120</v>
      </c>
      <c r="I1992" s="263" t="s">
        <v>4120</v>
      </c>
      <c r="J1992" s="263" t="s">
        <v>4120</v>
      </c>
      <c r="K1992" s="263" t="s">
        <v>4120</v>
      </c>
      <c r="L1992" s="263" t="s">
        <v>4120</v>
      </c>
      <c r="M1992" s="263" t="s">
        <v>4120</v>
      </c>
      <c r="N1992" s="263" t="s">
        <v>4120</v>
      </c>
      <c r="O1992" s="263" t="s">
        <v>4120</v>
      </c>
      <c r="P1992" s="263" t="s">
        <v>4120</v>
      </c>
      <c r="Q1992" s="263" t="s">
        <v>4120</v>
      </c>
      <c r="R1992" s="263" t="s">
        <v>4120</v>
      </c>
      <c r="S1992" s="263" t="s">
        <v>4120</v>
      </c>
      <c r="T1992" s="263" t="s">
        <v>4120</v>
      </c>
      <c r="U1992" s="263" t="s">
        <v>4120</v>
      </c>
      <c r="V1992" s="263" t="s">
        <v>4120</v>
      </c>
      <c r="W1992" s="263" t="s">
        <v>4120</v>
      </c>
      <c r="X1992" s="263" t="s">
        <v>4120</v>
      </c>
      <c r="Y1992" s="263" t="s">
        <v>4120</v>
      </c>
      <c r="Z1992" s="263" t="s">
        <v>4120</v>
      </c>
      <c r="AA1992" s="263" t="s">
        <v>4120</v>
      </c>
    </row>
    <row r="1993" spans="1:27" x14ac:dyDescent="0.3">
      <c r="A1993" s="263">
        <v>523590</v>
      </c>
      <c r="B1993" s="268" t="s">
        <v>918</v>
      </c>
      <c r="C1993" s="263" t="s">
        <v>4120</v>
      </c>
      <c r="D1993" s="263" t="s">
        <v>4120</v>
      </c>
      <c r="E1993" s="263" t="s">
        <v>4120</v>
      </c>
      <c r="F1993" s="263" t="s">
        <v>4120</v>
      </c>
      <c r="G1993" s="263" t="s">
        <v>4120</v>
      </c>
      <c r="H1993" s="263" t="s">
        <v>4120</v>
      </c>
      <c r="I1993" s="263" t="s">
        <v>4120</v>
      </c>
      <c r="J1993" s="263" t="s">
        <v>4120</v>
      </c>
      <c r="K1993" s="263" t="s">
        <v>4120</v>
      </c>
      <c r="L1993" s="263" t="s">
        <v>4120</v>
      </c>
      <c r="M1993" s="263" t="s">
        <v>4120</v>
      </c>
      <c r="N1993" s="263" t="s">
        <v>4120</v>
      </c>
      <c r="O1993" s="263" t="s">
        <v>4120</v>
      </c>
      <c r="P1993" s="263" t="s">
        <v>4120</v>
      </c>
      <c r="Q1993" s="263" t="s">
        <v>4120</v>
      </c>
      <c r="R1993" s="263" t="s">
        <v>4120</v>
      </c>
      <c r="S1993" s="263" t="s">
        <v>4120</v>
      </c>
      <c r="T1993" s="263" t="s">
        <v>4120</v>
      </c>
      <c r="U1993" s="263" t="s">
        <v>4120</v>
      </c>
      <c r="V1993" s="263" t="s">
        <v>4120</v>
      </c>
      <c r="W1993" s="263" t="s">
        <v>4120</v>
      </c>
      <c r="X1993" s="263" t="s">
        <v>4120</v>
      </c>
      <c r="Y1993" s="263" t="s">
        <v>4120</v>
      </c>
      <c r="Z1993" s="263" t="s">
        <v>4120</v>
      </c>
      <c r="AA1993" s="263" t="s">
        <v>4120</v>
      </c>
    </row>
    <row r="1994" spans="1:27" x14ac:dyDescent="0.3">
      <c r="A1994" s="263">
        <v>523605</v>
      </c>
      <c r="B1994" s="268" t="s">
        <v>918</v>
      </c>
      <c r="C1994" s="263" t="s">
        <v>4120</v>
      </c>
      <c r="D1994" s="263" t="s">
        <v>4120</v>
      </c>
      <c r="E1994" s="263" t="s">
        <v>4120</v>
      </c>
      <c r="F1994" s="263" t="s">
        <v>4120</v>
      </c>
      <c r="G1994" s="263" t="s">
        <v>4120</v>
      </c>
      <c r="H1994" s="263" t="s">
        <v>4120</v>
      </c>
      <c r="I1994" s="263" t="s">
        <v>4120</v>
      </c>
      <c r="J1994" s="263" t="s">
        <v>4120</v>
      </c>
      <c r="K1994" s="263" t="s">
        <v>4120</v>
      </c>
      <c r="L1994" s="263" t="s">
        <v>4120</v>
      </c>
      <c r="M1994" s="263" t="s">
        <v>4120</v>
      </c>
      <c r="N1994" s="263" t="s">
        <v>4120</v>
      </c>
      <c r="O1994" s="263" t="s">
        <v>4120</v>
      </c>
      <c r="P1994" s="263" t="s">
        <v>4120</v>
      </c>
      <c r="Q1994" s="263" t="s">
        <v>4120</v>
      </c>
      <c r="R1994" s="263" t="s">
        <v>4120</v>
      </c>
      <c r="S1994" s="263" t="s">
        <v>4120</v>
      </c>
      <c r="T1994" s="263" t="s">
        <v>4120</v>
      </c>
      <c r="U1994" s="263" t="s">
        <v>4120</v>
      </c>
      <c r="V1994" s="263" t="s">
        <v>4120</v>
      </c>
      <c r="W1994" s="263" t="s">
        <v>4120</v>
      </c>
      <c r="X1994" s="263" t="s">
        <v>4120</v>
      </c>
      <c r="Y1994" s="263" t="s">
        <v>4120</v>
      </c>
      <c r="Z1994" s="263" t="s">
        <v>4120</v>
      </c>
      <c r="AA1994" s="263" t="s">
        <v>4120</v>
      </c>
    </row>
    <row r="1995" spans="1:27" x14ac:dyDescent="0.3">
      <c r="A1995" s="263">
        <v>523628</v>
      </c>
      <c r="B1995" s="268" t="s">
        <v>918</v>
      </c>
      <c r="C1995" s="263" t="s">
        <v>4120</v>
      </c>
      <c r="D1995" s="263" t="s">
        <v>4120</v>
      </c>
      <c r="E1995" s="263" t="s">
        <v>4120</v>
      </c>
      <c r="F1995" s="263" t="s">
        <v>4120</v>
      </c>
      <c r="G1995" s="263" t="s">
        <v>4120</v>
      </c>
      <c r="H1995" s="263" t="s">
        <v>4120</v>
      </c>
      <c r="I1995" s="263" t="s">
        <v>4120</v>
      </c>
      <c r="J1995" s="263" t="s">
        <v>4120</v>
      </c>
      <c r="K1995" s="263" t="s">
        <v>4120</v>
      </c>
      <c r="L1995" s="263" t="s">
        <v>4120</v>
      </c>
      <c r="M1995" s="263" t="s">
        <v>4120</v>
      </c>
      <c r="N1995" s="263" t="s">
        <v>4120</v>
      </c>
      <c r="O1995" s="263" t="s">
        <v>4120</v>
      </c>
      <c r="P1995" s="263" t="s">
        <v>4120</v>
      </c>
      <c r="Q1995" s="263" t="s">
        <v>4120</v>
      </c>
      <c r="R1995" s="263" t="s">
        <v>4120</v>
      </c>
      <c r="S1995" s="263" t="s">
        <v>4120</v>
      </c>
      <c r="T1995" s="263" t="s">
        <v>4120</v>
      </c>
      <c r="U1995" s="263" t="s">
        <v>4120</v>
      </c>
      <c r="V1995" s="263" t="s">
        <v>4120</v>
      </c>
      <c r="W1995" s="263" t="s">
        <v>4120</v>
      </c>
      <c r="X1995" s="263" t="s">
        <v>4120</v>
      </c>
      <c r="Y1995" s="263" t="s">
        <v>4120</v>
      </c>
      <c r="Z1995" s="263" t="s">
        <v>4120</v>
      </c>
      <c r="AA1995" s="263" t="s">
        <v>4120</v>
      </c>
    </row>
    <row r="1996" spans="1:27" x14ac:dyDescent="0.3">
      <c r="A1996" s="263">
        <v>523642</v>
      </c>
      <c r="B1996" s="268" t="s">
        <v>918</v>
      </c>
      <c r="C1996" s="263" t="s">
        <v>4120</v>
      </c>
      <c r="D1996" s="263" t="s">
        <v>4120</v>
      </c>
      <c r="E1996" s="263" t="s">
        <v>4120</v>
      </c>
      <c r="F1996" s="263" t="s">
        <v>4120</v>
      </c>
      <c r="G1996" s="263" t="s">
        <v>4120</v>
      </c>
      <c r="H1996" s="263" t="s">
        <v>4120</v>
      </c>
      <c r="I1996" s="263" t="s">
        <v>4120</v>
      </c>
      <c r="J1996" s="263" t="s">
        <v>4120</v>
      </c>
      <c r="K1996" s="263" t="s">
        <v>4120</v>
      </c>
      <c r="L1996" s="263" t="s">
        <v>4120</v>
      </c>
      <c r="M1996" s="263" t="s">
        <v>4120</v>
      </c>
      <c r="N1996" s="263" t="s">
        <v>4120</v>
      </c>
      <c r="O1996" s="263" t="s">
        <v>4120</v>
      </c>
      <c r="P1996" s="263" t="s">
        <v>4120</v>
      </c>
      <c r="Q1996" s="263" t="s">
        <v>4120</v>
      </c>
      <c r="R1996" s="263" t="s">
        <v>4120</v>
      </c>
      <c r="S1996" s="263" t="s">
        <v>4120</v>
      </c>
      <c r="T1996" s="263" t="s">
        <v>4120</v>
      </c>
      <c r="U1996" s="263" t="s">
        <v>4120</v>
      </c>
      <c r="V1996" s="263" t="s">
        <v>4120</v>
      </c>
      <c r="W1996" s="263" t="s">
        <v>4120</v>
      </c>
      <c r="X1996" s="263" t="s">
        <v>4120</v>
      </c>
      <c r="Y1996" s="263" t="s">
        <v>4120</v>
      </c>
      <c r="Z1996" s="263" t="s">
        <v>4120</v>
      </c>
      <c r="AA1996" s="263" t="s">
        <v>4120</v>
      </c>
    </row>
    <row r="1997" spans="1:27" x14ac:dyDescent="0.3">
      <c r="A1997" s="263">
        <v>523656</v>
      </c>
      <c r="B1997" s="268" t="s">
        <v>918</v>
      </c>
      <c r="C1997" s="263" t="s">
        <v>4120</v>
      </c>
      <c r="D1997" s="263" t="s">
        <v>4120</v>
      </c>
      <c r="E1997" s="263" t="s">
        <v>4120</v>
      </c>
      <c r="F1997" s="263" t="s">
        <v>4120</v>
      </c>
      <c r="G1997" s="263" t="s">
        <v>4120</v>
      </c>
      <c r="H1997" s="263" t="s">
        <v>4120</v>
      </c>
      <c r="I1997" s="263" t="s">
        <v>4120</v>
      </c>
      <c r="J1997" s="263" t="s">
        <v>4120</v>
      </c>
      <c r="K1997" s="263" t="s">
        <v>4120</v>
      </c>
      <c r="L1997" s="263" t="s">
        <v>4120</v>
      </c>
      <c r="M1997" s="263" t="s">
        <v>4120</v>
      </c>
      <c r="N1997" s="263" t="s">
        <v>4120</v>
      </c>
      <c r="O1997" s="263" t="s">
        <v>4120</v>
      </c>
      <c r="P1997" s="263" t="s">
        <v>4120</v>
      </c>
      <c r="Q1997" s="263" t="s">
        <v>4120</v>
      </c>
      <c r="R1997" s="263" t="s">
        <v>4120</v>
      </c>
      <c r="S1997" s="263" t="s">
        <v>4120</v>
      </c>
      <c r="T1997" s="263" t="s">
        <v>4120</v>
      </c>
      <c r="U1997" s="263" t="s">
        <v>4120</v>
      </c>
      <c r="V1997" s="263" t="s">
        <v>4120</v>
      </c>
      <c r="W1997" s="263" t="s">
        <v>4120</v>
      </c>
      <c r="X1997" s="263" t="s">
        <v>4120</v>
      </c>
      <c r="Y1997" s="263" t="s">
        <v>4120</v>
      </c>
      <c r="Z1997" s="263" t="s">
        <v>4120</v>
      </c>
      <c r="AA1997" s="263" t="s">
        <v>4120</v>
      </c>
    </row>
    <row r="1998" spans="1:27" x14ac:dyDescent="0.3">
      <c r="A1998" s="263">
        <v>523658</v>
      </c>
      <c r="B1998" s="268" t="s">
        <v>918</v>
      </c>
      <c r="C1998" s="263" t="s">
        <v>4120</v>
      </c>
      <c r="D1998" s="263" t="s">
        <v>4120</v>
      </c>
      <c r="E1998" s="263" t="s">
        <v>4120</v>
      </c>
      <c r="F1998" s="263" t="s">
        <v>4120</v>
      </c>
      <c r="G1998" s="263" t="s">
        <v>4120</v>
      </c>
      <c r="H1998" s="263" t="s">
        <v>4120</v>
      </c>
      <c r="I1998" s="263" t="s">
        <v>4120</v>
      </c>
      <c r="J1998" s="263" t="s">
        <v>4120</v>
      </c>
      <c r="K1998" s="263" t="s">
        <v>4120</v>
      </c>
      <c r="L1998" s="263" t="s">
        <v>4120</v>
      </c>
      <c r="M1998" s="263" t="s">
        <v>4120</v>
      </c>
      <c r="N1998" s="263" t="s">
        <v>4120</v>
      </c>
      <c r="O1998" s="263" t="s">
        <v>4120</v>
      </c>
      <c r="P1998" s="263" t="s">
        <v>4120</v>
      </c>
      <c r="Q1998" s="263" t="s">
        <v>4120</v>
      </c>
      <c r="R1998" s="263" t="s">
        <v>4120</v>
      </c>
      <c r="S1998" s="263" t="s">
        <v>4120</v>
      </c>
      <c r="T1998" s="263" t="s">
        <v>4120</v>
      </c>
      <c r="U1998" s="263" t="s">
        <v>4120</v>
      </c>
      <c r="V1998" s="263" t="s">
        <v>4120</v>
      </c>
      <c r="W1998" s="263" t="s">
        <v>4120</v>
      </c>
      <c r="X1998" s="263" t="s">
        <v>4120</v>
      </c>
      <c r="Y1998" s="263" t="s">
        <v>4120</v>
      </c>
      <c r="Z1998" s="263" t="s">
        <v>4120</v>
      </c>
      <c r="AA1998" s="263" t="s">
        <v>4120</v>
      </c>
    </row>
    <row r="1999" spans="1:27" x14ac:dyDescent="0.3">
      <c r="A1999" s="263">
        <v>523659</v>
      </c>
      <c r="B1999" s="268" t="s">
        <v>918</v>
      </c>
      <c r="C1999" s="263" t="s">
        <v>4120</v>
      </c>
      <c r="D1999" s="263" t="s">
        <v>4120</v>
      </c>
      <c r="E1999" s="263" t="s">
        <v>4120</v>
      </c>
      <c r="F1999" s="263" t="s">
        <v>4120</v>
      </c>
      <c r="G1999" s="263" t="s">
        <v>4120</v>
      </c>
      <c r="H1999" s="263" t="s">
        <v>4120</v>
      </c>
      <c r="I1999" s="263" t="s">
        <v>4120</v>
      </c>
      <c r="J1999" s="263" t="s">
        <v>4120</v>
      </c>
      <c r="K1999" s="263" t="s">
        <v>4120</v>
      </c>
      <c r="L1999" s="263" t="s">
        <v>4120</v>
      </c>
      <c r="M1999" s="263" t="s">
        <v>4120</v>
      </c>
      <c r="N1999" s="263" t="s">
        <v>4120</v>
      </c>
      <c r="O1999" s="263" t="s">
        <v>4120</v>
      </c>
      <c r="P1999" s="263" t="s">
        <v>4120</v>
      </c>
      <c r="Q1999" s="263" t="s">
        <v>4120</v>
      </c>
      <c r="R1999" s="263" t="s">
        <v>4120</v>
      </c>
      <c r="S1999" s="263" t="s">
        <v>4120</v>
      </c>
      <c r="T1999" s="263" t="s">
        <v>4120</v>
      </c>
      <c r="U1999" s="263" t="s">
        <v>4120</v>
      </c>
      <c r="V1999" s="263" t="s">
        <v>4120</v>
      </c>
      <c r="W1999" s="263" t="s">
        <v>4120</v>
      </c>
      <c r="X1999" s="263" t="s">
        <v>4120</v>
      </c>
      <c r="Y1999" s="263" t="s">
        <v>4120</v>
      </c>
      <c r="Z1999" s="263" t="s">
        <v>4120</v>
      </c>
      <c r="AA1999" s="263" t="s">
        <v>4120</v>
      </c>
    </row>
    <row r="2000" spans="1:27" x14ac:dyDescent="0.3">
      <c r="A2000" s="263">
        <v>523660</v>
      </c>
      <c r="B2000" s="268" t="s">
        <v>918</v>
      </c>
      <c r="C2000" s="263" t="s">
        <v>4120</v>
      </c>
      <c r="D2000" s="263" t="s">
        <v>4120</v>
      </c>
      <c r="E2000" s="263" t="s">
        <v>4120</v>
      </c>
      <c r="F2000" s="263" t="s">
        <v>4120</v>
      </c>
      <c r="G2000" s="263" t="s">
        <v>4120</v>
      </c>
      <c r="H2000" s="263" t="s">
        <v>4120</v>
      </c>
      <c r="I2000" s="263" t="s">
        <v>4120</v>
      </c>
      <c r="J2000" s="263" t="s">
        <v>4120</v>
      </c>
      <c r="K2000" s="263" t="s">
        <v>4120</v>
      </c>
      <c r="L2000" s="263" t="s">
        <v>4120</v>
      </c>
      <c r="M2000" s="263" t="s">
        <v>4120</v>
      </c>
      <c r="N2000" s="263" t="s">
        <v>4120</v>
      </c>
      <c r="O2000" s="263" t="s">
        <v>4120</v>
      </c>
      <c r="P2000" s="263" t="s">
        <v>4120</v>
      </c>
      <c r="Q2000" s="263" t="s">
        <v>4120</v>
      </c>
      <c r="R2000" s="263" t="s">
        <v>4120</v>
      </c>
      <c r="S2000" s="263" t="s">
        <v>4120</v>
      </c>
      <c r="T2000" s="263" t="s">
        <v>4120</v>
      </c>
      <c r="U2000" s="263" t="s">
        <v>4120</v>
      </c>
      <c r="V2000" s="263" t="s">
        <v>4120</v>
      </c>
      <c r="W2000" s="263" t="s">
        <v>4120</v>
      </c>
      <c r="X2000" s="263" t="s">
        <v>4120</v>
      </c>
      <c r="Y2000" s="263" t="s">
        <v>4120</v>
      </c>
      <c r="Z2000" s="263" t="s">
        <v>4120</v>
      </c>
      <c r="AA2000" s="263" t="s">
        <v>4120</v>
      </c>
    </row>
    <row r="2001" spans="1:27" x14ac:dyDescent="0.3">
      <c r="A2001" s="263">
        <v>523691</v>
      </c>
      <c r="B2001" s="268" t="s">
        <v>918</v>
      </c>
      <c r="C2001" s="263" t="s">
        <v>4120</v>
      </c>
      <c r="D2001" s="263" t="s">
        <v>4120</v>
      </c>
      <c r="E2001" s="263" t="s">
        <v>4120</v>
      </c>
      <c r="F2001" s="263" t="s">
        <v>4120</v>
      </c>
      <c r="G2001" s="263" t="s">
        <v>4120</v>
      </c>
      <c r="H2001" s="263" t="s">
        <v>4120</v>
      </c>
      <c r="I2001" s="263" t="s">
        <v>4120</v>
      </c>
      <c r="J2001" s="263" t="s">
        <v>4120</v>
      </c>
      <c r="K2001" s="263" t="s">
        <v>4120</v>
      </c>
      <c r="L2001" s="263" t="s">
        <v>4120</v>
      </c>
      <c r="M2001" s="263" t="s">
        <v>4120</v>
      </c>
      <c r="N2001" s="263" t="s">
        <v>4120</v>
      </c>
      <c r="O2001" s="263" t="s">
        <v>4120</v>
      </c>
      <c r="P2001" s="263" t="s">
        <v>4120</v>
      </c>
      <c r="Q2001" s="263" t="s">
        <v>4120</v>
      </c>
      <c r="R2001" s="263" t="s">
        <v>4120</v>
      </c>
      <c r="S2001" s="263" t="s">
        <v>4120</v>
      </c>
      <c r="T2001" s="263" t="s">
        <v>4120</v>
      </c>
      <c r="U2001" s="263" t="s">
        <v>4120</v>
      </c>
      <c r="V2001" s="263" t="s">
        <v>4120</v>
      </c>
      <c r="W2001" s="263" t="s">
        <v>4120</v>
      </c>
      <c r="X2001" s="263" t="s">
        <v>4120</v>
      </c>
      <c r="Y2001" s="263" t="s">
        <v>4120</v>
      </c>
      <c r="Z2001" s="263" t="s">
        <v>4120</v>
      </c>
      <c r="AA2001" s="263" t="s">
        <v>4120</v>
      </c>
    </row>
    <row r="2002" spans="1:27" x14ac:dyDescent="0.3">
      <c r="A2002" s="263">
        <v>523693</v>
      </c>
      <c r="B2002" s="268" t="s">
        <v>918</v>
      </c>
      <c r="C2002" s="263" t="s">
        <v>4120</v>
      </c>
      <c r="D2002" s="263" t="s">
        <v>4120</v>
      </c>
      <c r="E2002" s="263" t="s">
        <v>4120</v>
      </c>
      <c r="F2002" s="263" t="s">
        <v>4120</v>
      </c>
      <c r="G2002" s="263" t="s">
        <v>4120</v>
      </c>
      <c r="H2002" s="263" t="s">
        <v>4120</v>
      </c>
      <c r="I2002" s="263" t="s">
        <v>4120</v>
      </c>
      <c r="J2002" s="263" t="s">
        <v>4120</v>
      </c>
      <c r="K2002" s="263" t="s">
        <v>4120</v>
      </c>
      <c r="L2002" s="263" t="s">
        <v>4120</v>
      </c>
      <c r="M2002" s="263" t="s">
        <v>4120</v>
      </c>
      <c r="N2002" s="263" t="s">
        <v>4120</v>
      </c>
      <c r="O2002" s="263" t="s">
        <v>4120</v>
      </c>
      <c r="P2002" s="263" t="s">
        <v>4120</v>
      </c>
      <c r="Q2002" s="263" t="s">
        <v>4120</v>
      </c>
      <c r="R2002" s="263" t="s">
        <v>4120</v>
      </c>
      <c r="S2002" s="263" t="s">
        <v>4120</v>
      </c>
      <c r="T2002" s="263" t="s">
        <v>4120</v>
      </c>
      <c r="U2002" s="263" t="s">
        <v>4120</v>
      </c>
      <c r="V2002" s="263" t="s">
        <v>4120</v>
      </c>
      <c r="W2002" s="263" t="s">
        <v>4120</v>
      </c>
      <c r="X2002" s="263" t="s">
        <v>4120</v>
      </c>
      <c r="Y2002" s="263" t="s">
        <v>4120</v>
      </c>
      <c r="Z2002" s="263" t="s">
        <v>4120</v>
      </c>
      <c r="AA2002" s="263" t="s">
        <v>4120</v>
      </c>
    </row>
    <row r="2003" spans="1:27" x14ac:dyDescent="0.3">
      <c r="A2003" s="263">
        <v>523726</v>
      </c>
      <c r="B2003" s="268" t="s">
        <v>918</v>
      </c>
      <c r="C2003" s="263" t="s">
        <v>4120</v>
      </c>
      <c r="D2003" s="263" t="s">
        <v>4120</v>
      </c>
      <c r="E2003" s="263" t="s">
        <v>4120</v>
      </c>
      <c r="F2003" s="263" t="s">
        <v>4120</v>
      </c>
      <c r="G2003" s="263" t="s">
        <v>4120</v>
      </c>
      <c r="H2003" s="263" t="s">
        <v>4120</v>
      </c>
      <c r="I2003" s="263" t="s">
        <v>4120</v>
      </c>
      <c r="J2003" s="263" t="s">
        <v>4120</v>
      </c>
      <c r="K2003" s="263" t="s">
        <v>4120</v>
      </c>
      <c r="L2003" s="263" t="s">
        <v>4120</v>
      </c>
      <c r="M2003" s="263" t="s">
        <v>4120</v>
      </c>
      <c r="N2003" s="263" t="s">
        <v>4120</v>
      </c>
      <c r="O2003" s="263" t="s">
        <v>4120</v>
      </c>
      <c r="P2003" s="263" t="s">
        <v>4120</v>
      </c>
      <c r="Q2003" s="263" t="s">
        <v>4120</v>
      </c>
      <c r="R2003" s="263" t="s">
        <v>4120</v>
      </c>
      <c r="S2003" s="263" t="s">
        <v>4120</v>
      </c>
      <c r="T2003" s="263" t="s">
        <v>4120</v>
      </c>
      <c r="U2003" s="263" t="s">
        <v>4120</v>
      </c>
      <c r="V2003" s="263" t="s">
        <v>4120</v>
      </c>
      <c r="W2003" s="263" t="s">
        <v>4120</v>
      </c>
      <c r="X2003" s="263" t="s">
        <v>4120</v>
      </c>
      <c r="Y2003" s="263" t="s">
        <v>4120</v>
      </c>
      <c r="Z2003" s="263" t="s">
        <v>4120</v>
      </c>
      <c r="AA2003" s="263" t="s">
        <v>4120</v>
      </c>
    </row>
    <row r="2004" spans="1:27" x14ac:dyDescent="0.3">
      <c r="A2004" s="263">
        <v>523774</v>
      </c>
      <c r="B2004" s="268" t="s">
        <v>918</v>
      </c>
      <c r="C2004" s="263" t="s">
        <v>4120</v>
      </c>
      <c r="D2004" s="263" t="s">
        <v>4120</v>
      </c>
      <c r="E2004" s="263" t="s">
        <v>4120</v>
      </c>
      <c r="F2004" s="263" t="s">
        <v>4120</v>
      </c>
      <c r="G2004" s="263" t="s">
        <v>4120</v>
      </c>
      <c r="H2004" s="263" t="s">
        <v>4120</v>
      </c>
      <c r="I2004" s="263" t="s">
        <v>4120</v>
      </c>
      <c r="J2004" s="263" t="s">
        <v>4120</v>
      </c>
      <c r="K2004" s="263" t="s">
        <v>4120</v>
      </c>
      <c r="L2004" s="263" t="s">
        <v>4120</v>
      </c>
      <c r="M2004" s="263" t="s">
        <v>4120</v>
      </c>
      <c r="N2004" s="263" t="s">
        <v>4120</v>
      </c>
      <c r="O2004" s="263" t="s">
        <v>4120</v>
      </c>
      <c r="P2004" s="263" t="s">
        <v>4120</v>
      </c>
      <c r="Q2004" s="263" t="s">
        <v>4120</v>
      </c>
      <c r="R2004" s="263" t="s">
        <v>4120</v>
      </c>
      <c r="S2004" s="263" t="s">
        <v>4120</v>
      </c>
      <c r="T2004" s="263" t="s">
        <v>4120</v>
      </c>
      <c r="U2004" s="263" t="s">
        <v>4120</v>
      </c>
      <c r="V2004" s="263" t="s">
        <v>4120</v>
      </c>
      <c r="W2004" s="263" t="s">
        <v>4120</v>
      </c>
      <c r="X2004" s="263" t="s">
        <v>4120</v>
      </c>
      <c r="Y2004" s="263" t="s">
        <v>4120</v>
      </c>
      <c r="Z2004" s="263" t="s">
        <v>4120</v>
      </c>
      <c r="AA2004" s="263" t="s">
        <v>4120</v>
      </c>
    </row>
    <row r="2005" spans="1:27" x14ac:dyDescent="0.3">
      <c r="A2005" s="263">
        <v>523782</v>
      </c>
      <c r="B2005" s="268" t="s">
        <v>918</v>
      </c>
      <c r="C2005" s="263" t="s">
        <v>4120</v>
      </c>
      <c r="D2005" s="263" t="s">
        <v>4120</v>
      </c>
      <c r="E2005" s="263" t="s">
        <v>4120</v>
      </c>
      <c r="F2005" s="263" t="s">
        <v>4120</v>
      </c>
      <c r="G2005" s="263" t="s">
        <v>4120</v>
      </c>
      <c r="H2005" s="263" t="s">
        <v>4120</v>
      </c>
      <c r="I2005" s="263" t="s">
        <v>4120</v>
      </c>
      <c r="J2005" s="263" t="s">
        <v>4120</v>
      </c>
      <c r="K2005" s="263" t="s">
        <v>4120</v>
      </c>
      <c r="L2005" s="263" t="s">
        <v>4120</v>
      </c>
      <c r="M2005" s="263" t="s">
        <v>4120</v>
      </c>
      <c r="N2005" s="263" t="s">
        <v>4120</v>
      </c>
      <c r="O2005" s="263" t="s">
        <v>4120</v>
      </c>
      <c r="P2005" s="263" t="s">
        <v>4120</v>
      </c>
      <c r="Q2005" s="263" t="s">
        <v>4120</v>
      </c>
      <c r="R2005" s="263" t="s">
        <v>4120</v>
      </c>
      <c r="S2005" s="263" t="s">
        <v>4120</v>
      </c>
      <c r="T2005" s="263" t="s">
        <v>4120</v>
      </c>
      <c r="U2005" s="263" t="s">
        <v>4120</v>
      </c>
      <c r="V2005" s="263" t="s">
        <v>4120</v>
      </c>
      <c r="W2005" s="263" t="s">
        <v>4120</v>
      </c>
      <c r="X2005" s="263" t="s">
        <v>4120</v>
      </c>
      <c r="Y2005" s="263" t="s">
        <v>4120</v>
      </c>
      <c r="Z2005" s="263" t="s">
        <v>4120</v>
      </c>
      <c r="AA2005" s="263" t="s">
        <v>4120</v>
      </c>
    </row>
    <row r="2006" spans="1:27" x14ac:dyDescent="0.3">
      <c r="A2006" s="263">
        <v>523811</v>
      </c>
      <c r="B2006" s="268" t="s">
        <v>918</v>
      </c>
      <c r="C2006" s="263" t="s">
        <v>4120</v>
      </c>
      <c r="D2006" s="263" t="s">
        <v>4120</v>
      </c>
      <c r="E2006" s="263" t="s">
        <v>4120</v>
      </c>
      <c r="F2006" s="263" t="s">
        <v>4120</v>
      </c>
      <c r="G2006" s="263" t="s">
        <v>4120</v>
      </c>
      <c r="H2006" s="263" t="s">
        <v>4120</v>
      </c>
      <c r="I2006" s="263" t="s">
        <v>4120</v>
      </c>
      <c r="J2006" s="263" t="s">
        <v>4120</v>
      </c>
      <c r="K2006" s="263" t="s">
        <v>4120</v>
      </c>
      <c r="L2006" s="263" t="s">
        <v>4120</v>
      </c>
      <c r="M2006" s="263" t="s">
        <v>4120</v>
      </c>
      <c r="N2006" s="263" t="s">
        <v>4120</v>
      </c>
      <c r="O2006" s="263" t="s">
        <v>4120</v>
      </c>
      <c r="P2006" s="263" t="s">
        <v>4120</v>
      </c>
      <c r="Q2006" s="263" t="s">
        <v>4120</v>
      </c>
      <c r="R2006" s="263" t="s">
        <v>4120</v>
      </c>
      <c r="S2006" s="263" t="s">
        <v>4120</v>
      </c>
      <c r="T2006" s="263" t="s">
        <v>4120</v>
      </c>
      <c r="U2006" s="263" t="s">
        <v>4120</v>
      </c>
      <c r="V2006" s="263" t="s">
        <v>4120</v>
      </c>
      <c r="W2006" s="263" t="s">
        <v>4120</v>
      </c>
      <c r="X2006" s="263" t="s">
        <v>4120</v>
      </c>
      <c r="Y2006" s="263" t="s">
        <v>4120</v>
      </c>
      <c r="Z2006" s="263" t="s">
        <v>4120</v>
      </c>
      <c r="AA2006" s="263" t="s">
        <v>4120</v>
      </c>
    </row>
    <row r="2007" spans="1:27" x14ac:dyDescent="0.3">
      <c r="A2007" s="263">
        <v>523816</v>
      </c>
      <c r="B2007" s="268" t="s">
        <v>918</v>
      </c>
      <c r="C2007" s="263" t="s">
        <v>4120</v>
      </c>
      <c r="D2007" s="263" t="s">
        <v>4120</v>
      </c>
      <c r="E2007" s="263" t="s">
        <v>4120</v>
      </c>
      <c r="F2007" s="263" t="s">
        <v>4120</v>
      </c>
      <c r="G2007" s="263" t="s">
        <v>4120</v>
      </c>
      <c r="H2007" s="263" t="s">
        <v>4120</v>
      </c>
      <c r="I2007" s="263" t="s">
        <v>4120</v>
      </c>
      <c r="J2007" s="263" t="s">
        <v>4120</v>
      </c>
      <c r="K2007" s="263" t="s">
        <v>4120</v>
      </c>
      <c r="L2007" s="263" t="s">
        <v>4120</v>
      </c>
      <c r="M2007" s="263" t="s">
        <v>4120</v>
      </c>
      <c r="N2007" s="263" t="s">
        <v>4120</v>
      </c>
      <c r="O2007" s="263" t="s">
        <v>4120</v>
      </c>
      <c r="P2007" s="263" t="s">
        <v>4120</v>
      </c>
      <c r="Q2007" s="263" t="s">
        <v>4120</v>
      </c>
      <c r="R2007" s="263" t="s">
        <v>4120</v>
      </c>
      <c r="S2007" s="263" t="s">
        <v>4120</v>
      </c>
      <c r="T2007" s="263" t="s">
        <v>4120</v>
      </c>
      <c r="U2007" s="263" t="s">
        <v>4120</v>
      </c>
      <c r="V2007" s="263" t="s">
        <v>4120</v>
      </c>
      <c r="W2007" s="263" t="s">
        <v>4120</v>
      </c>
      <c r="X2007" s="263" t="s">
        <v>4120</v>
      </c>
      <c r="Y2007" s="263" t="s">
        <v>4120</v>
      </c>
      <c r="Z2007" s="263" t="s">
        <v>4120</v>
      </c>
      <c r="AA2007" s="263" t="s">
        <v>4120</v>
      </c>
    </row>
    <row r="2008" spans="1:27" x14ac:dyDescent="0.3">
      <c r="A2008" s="263">
        <v>523824</v>
      </c>
      <c r="B2008" s="268" t="s">
        <v>918</v>
      </c>
      <c r="C2008" s="263" t="s">
        <v>4120</v>
      </c>
      <c r="D2008" s="263" t="s">
        <v>4120</v>
      </c>
      <c r="E2008" s="263" t="s">
        <v>4120</v>
      </c>
      <c r="F2008" s="263" t="s">
        <v>4120</v>
      </c>
      <c r="G2008" s="263" t="s">
        <v>4120</v>
      </c>
      <c r="H2008" s="263" t="s">
        <v>4120</v>
      </c>
      <c r="I2008" s="263" t="s">
        <v>4120</v>
      </c>
      <c r="J2008" s="263" t="s">
        <v>4120</v>
      </c>
      <c r="K2008" s="263" t="s">
        <v>4120</v>
      </c>
      <c r="L2008" s="263" t="s">
        <v>4120</v>
      </c>
      <c r="M2008" s="263" t="s">
        <v>4120</v>
      </c>
      <c r="N2008" s="263" t="s">
        <v>4120</v>
      </c>
      <c r="O2008" s="263" t="s">
        <v>4120</v>
      </c>
      <c r="P2008" s="263" t="s">
        <v>4120</v>
      </c>
      <c r="Q2008" s="263" t="s">
        <v>4120</v>
      </c>
      <c r="R2008" s="263" t="s">
        <v>4120</v>
      </c>
      <c r="S2008" s="263" t="s">
        <v>4120</v>
      </c>
      <c r="T2008" s="263" t="s">
        <v>4120</v>
      </c>
      <c r="U2008" s="263" t="s">
        <v>4120</v>
      </c>
      <c r="V2008" s="263" t="s">
        <v>4120</v>
      </c>
      <c r="W2008" s="263" t="s">
        <v>4120</v>
      </c>
      <c r="X2008" s="263" t="s">
        <v>4120</v>
      </c>
      <c r="Y2008" s="263" t="s">
        <v>4120</v>
      </c>
      <c r="Z2008" s="263" t="s">
        <v>4120</v>
      </c>
      <c r="AA2008" s="263" t="s">
        <v>4120</v>
      </c>
    </row>
    <row r="2009" spans="1:27" x14ac:dyDescent="0.3">
      <c r="A2009" s="263">
        <v>523834</v>
      </c>
      <c r="B2009" s="268" t="s">
        <v>918</v>
      </c>
      <c r="C2009" s="263" t="s">
        <v>4120</v>
      </c>
      <c r="D2009" s="263" t="s">
        <v>4120</v>
      </c>
      <c r="E2009" s="263" t="s">
        <v>4120</v>
      </c>
      <c r="F2009" s="263" t="s">
        <v>4120</v>
      </c>
      <c r="G2009" s="263" t="s">
        <v>4120</v>
      </c>
      <c r="H2009" s="263" t="s">
        <v>4120</v>
      </c>
      <c r="I2009" s="263" t="s">
        <v>4120</v>
      </c>
      <c r="J2009" s="263" t="s">
        <v>4120</v>
      </c>
      <c r="K2009" s="263" t="s">
        <v>4120</v>
      </c>
      <c r="L2009" s="263" t="s">
        <v>4120</v>
      </c>
      <c r="M2009" s="263" t="s">
        <v>4120</v>
      </c>
      <c r="N2009" s="263" t="s">
        <v>4120</v>
      </c>
      <c r="O2009" s="263" t="s">
        <v>4120</v>
      </c>
      <c r="P2009" s="263" t="s">
        <v>4120</v>
      </c>
      <c r="Q2009" s="263" t="s">
        <v>4120</v>
      </c>
      <c r="R2009" s="263" t="s">
        <v>4120</v>
      </c>
      <c r="S2009" s="263" t="s">
        <v>4120</v>
      </c>
      <c r="T2009" s="263" t="s">
        <v>4120</v>
      </c>
      <c r="U2009" s="263" t="s">
        <v>4120</v>
      </c>
      <c r="V2009" s="263" t="s">
        <v>4120</v>
      </c>
      <c r="W2009" s="263" t="s">
        <v>4120</v>
      </c>
      <c r="X2009" s="263" t="s">
        <v>4120</v>
      </c>
      <c r="Y2009" s="263" t="s">
        <v>4120</v>
      </c>
      <c r="Z2009" s="263" t="s">
        <v>4120</v>
      </c>
      <c r="AA2009" s="263" t="s">
        <v>4120</v>
      </c>
    </row>
    <row r="2010" spans="1:27" x14ac:dyDescent="0.3">
      <c r="A2010" s="263">
        <v>523846</v>
      </c>
      <c r="B2010" s="268" t="s">
        <v>918</v>
      </c>
      <c r="C2010" s="263" t="s">
        <v>4120</v>
      </c>
      <c r="D2010" s="263" t="s">
        <v>4120</v>
      </c>
      <c r="E2010" s="263" t="s">
        <v>4120</v>
      </c>
      <c r="F2010" s="263" t="s">
        <v>4120</v>
      </c>
      <c r="G2010" s="263" t="s">
        <v>4120</v>
      </c>
      <c r="H2010" s="263" t="s">
        <v>4120</v>
      </c>
      <c r="I2010" s="263" t="s">
        <v>4120</v>
      </c>
      <c r="J2010" s="263" t="s">
        <v>4120</v>
      </c>
      <c r="K2010" s="263" t="s">
        <v>4120</v>
      </c>
      <c r="L2010" s="263" t="s">
        <v>4120</v>
      </c>
      <c r="M2010" s="263" t="s">
        <v>4120</v>
      </c>
      <c r="N2010" s="263" t="s">
        <v>4120</v>
      </c>
      <c r="O2010" s="263" t="s">
        <v>4120</v>
      </c>
      <c r="P2010" s="263" t="s">
        <v>4120</v>
      </c>
      <c r="Q2010" s="263" t="s">
        <v>4120</v>
      </c>
      <c r="R2010" s="263" t="s">
        <v>4120</v>
      </c>
      <c r="S2010" s="263" t="s">
        <v>4120</v>
      </c>
      <c r="T2010" s="263" t="s">
        <v>4120</v>
      </c>
      <c r="U2010" s="263" t="s">
        <v>4120</v>
      </c>
      <c r="V2010" s="263" t="s">
        <v>4120</v>
      </c>
      <c r="W2010" s="263" t="s">
        <v>4120</v>
      </c>
      <c r="X2010" s="263" t="s">
        <v>4120</v>
      </c>
      <c r="Y2010" s="263" t="s">
        <v>4120</v>
      </c>
      <c r="Z2010" s="263" t="s">
        <v>4120</v>
      </c>
      <c r="AA2010" s="263" t="s">
        <v>4120</v>
      </c>
    </row>
    <row r="2011" spans="1:27" x14ac:dyDescent="0.3">
      <c r="A2011" s="263">
        <v>523909</v>
      </c>
      <c r="B2011" s="268" t="s">
        <v>918</v>
      </c>
      <c r="C2011" s="263" t="s">
        <v>4120</v>
      </c>
      <c r="D2011" s="263" t="s">
        <v>4120</v>
      </c>
      <c r="E2011" s="263" t="s">
        <v>4120</v>
      </c>
      <c r="F2011" s="263" t="s">
        <v>4120</v>
      </c>
      <c r="G2011" s="263" t="s">
        <v>4120</v>
      </c>
      <c r="H2011" s="263" t="s">
        <v>4120</v>
      </c>
      <c r="I2011" s="263" t="s">
        <v>4120</v>
      </c>
      <c r="J2011" s="263" t="s">
        <v>4120</v>
      </c>
      <c r="K2011" s="263" t="s">
        <v>4120</v>
      </c>
      <c r="L2011" s="263" t="s">
        <v>4120</v>
      </c>
      <c r="M2011" s="263" t="s">
        <v>4120</v>
      </c>
      <c r="N2011" s="263" t="s">
        <v>4120</v>
      </c>
      <c r="O2011" s="263" t="s">
        <v>4120</v>
      </c>
      <c r="P2011" s="263" t="s">
        <v>4120</v>
      </c>
      <c r="Q2011" s="263" t="s">
        <v>4120</v>
      </c>
      <c r="R2011" s="263" t="s">
        <v>4120</v>
      </c>
      <c r="S2011" s="263" t="s">
        <v>4120</v>
      </c>
      <c r="T2011" s="263" t="s">
        <v>4120</v>
      </c>
      <c r="U2011" s="263" t="s">
        <v>4120</v>
      </c>
      <c r="V2011" s="263" t="s">
        <v>4120</v>
      </c>
      <c r="W2011" s="263" t="s">
        <v>4120</v>
      </c>
      <c r="X2011" s="263" t="s">
        <v>4120</v>
      </c>
      <c r="Y2011" s="263" t="s">
        <v>4120</v>
      </c>
      <c r="Z2011" s="263" t="s">
        <v>4120</v>
      </c>
      <c r="AA2011" s="263" t="s">
        <v>4120</v>
      </c>
    </row>
    <row r="2012" spans="1:27" x14ac:dyDescent="0.3">
      <c r="A2012" s="263">
        <v>523910</v>
      </c>
      <c r="B2012" s="268" t="s">
        <v>918</v>
      </c>
      <c r="C2012" s="263" t="s">
        <v>4120</v>
      </c>
      <c r="D2012" s="263" t="s">
        <v>4120</v>
      </c>
      <c r="E2012" s="263" t="s">
        <v>4120</v>
      </c>
      <c r="F2012" s="263" t="s">
        <v>4120</v>
      </c>
      <c r="G2012" s="263" t="s">
        <v>4120</v>
      </c>
      <c r="H2012" s="263" t="s">
        <v>4120</v>
      </c>
      <c r="I2012" s="263" t="s">
        <v>4120</v>
      </c>
      <c r="J2012" s="263" t="s">
        <v>4120</v>
      </c>
      <c r="K2012" s="263" t="s">
        <v>4120</v>
      </c>
      <c r="L2012" s="263" t="s">
        <v>4120</v>
      </c>
      <c r="M2012" s="263" t="s">
        <v>4120</v>
      </c>
      <c r="N2012" s="263" t="s">
        <v>4120</v>
      </c>
      <c r="O2012" s="263" t="s">
        <v>4120</v>
      </c>
      <c r="P2012" s="263" t="s">
        <v>4120</v>
      </c>
      <c r="Q2012" s="263" t="s">
        <v>4120</v>
      </c>
      <c r="R2012" s="263" t="s">
        <v>4120</v>
      </c>
      <c r="S2012" s="263" t="s">
        <v>4120</v>
      </c>
      <c r="T2012" s="263" t="s">
        <v>4120</v>
      </c>
      <c r="U2012" s="263" t="s">
        <v>4120</v>
      </c>
      <c r="V2012" s="263" t="s">
        <v>4120</v>
      </c>
      <c r="W2012" s="263" t="s">
        <v>4120</v>
      </c>
      <c r="X2012" s="263" t="s">
        <v>4120</v>
      </c>
      <c r="Y2012" s="263" t="s">
        <v>4120</v>
      </c>
      <c r="Z2012" s="263" t="s">
        <v>4120</v>
      </c>
      <c r="AA2012" s="263" t="s">
        <v>4120</v>
      </c>
    </row>
    <row r="2013" spans="1:27" x14ac:dyDescent="0.3">
      <c r="A2013" s="263">
        <v>523930</v>
      </c>
      <c r="B2013" s="268" t="s">
        <v>918</v>
      </c>
      <c r="C2013" s="263" t="s">
        <v>4120</v>
      </c>
      <c r="D2013" s="263" t="s">
        <v>4120</v>
      </c>
      <c r="E2013" s="263" t="s">
        <v>4120</v>
      </c>
      <c r="F2013" s="263" t="s">
        <v>4120</v>
      </c>
      <c r="G2013" s="263" t="s">
        <v>4120</v>
      </c>
      <c r="H2013" s="263" t="s">
        <v>4120</v>
      </c>
      <c r="I2013" s="263" t="s">
        <v>4120</v>
      </c>
      <c r="J2013" s="263" t="s">
        <v>4120</v>
      </c>
      <c r="K2013" s="263" t="s">
        <v>4120</v>
      </c>
      <c r="L2013" s="263" t="s">
        <v>4120</v>
      </c>
      <c r="M2013" s="263" t="s">
        <v>4120</v>
      </c>
      <c r="N2013" s="263" t="s">
        <v>4120</v>
      </c>
      <c r="O2013" s="263" t="s">
        <v>4120</v>
      </c>
      <c r="P2013" s="263" t="s">
        <v>4120</v>
      </c>
      <c r="Q2013" s="263" t="s">
        <v>4120</v>
      </c>
      <c r="R2013" s="263" t="s">
        <v>4120</v>
      </c>
      <c r="S2013" s="263" t="s">
        <v>4120</v>
      </c>
      <c r="T2013" s="263" t="s">
        <v>4120</v>
      </c>
      <c r="U2013" s="263" t="s">
        <v>4120</v>
      </c>
      <c r="V2013" s="263" t="s">
        <v>4120</v>
      </c>
      <c r="W2013" s="263" t="s">
        <v>4120</v>
      </c>
      <c r="X2013" s="263" t="s">
        <v>4120</v>
      </c>
      <c r="Y2013" s="263" t="s">
        <v>4120</v>
      </c>
      <c r="Z2013" s="263" t="s">
        <v>4120</v>
      </c>
      <c r="AA2013" s="263" t="s">
        <v>4120</v>
      </c>
    </row>
    <row r="2014" spans="1:27" x14ac:dyDescent="0.3">
      <c r="A2014" s="263">
        <v>523934</v>
      </c>
      <c r="B2014" s="268" t="s">
        <v>918</v>
      </c>
      <c r="C2014" s="263" t="s">
        <v>4120</v>
      </c>
      <c r="D2014" s="263" t="s">
        <v>4120</v>
      </c>
      <c r="E2014" s="263" t="s">
        <v>4120</v>
      </c>
      <c r="F2014" s="263" t="s">
        <v>4120</v>
      </c>
      <c r="G2014" s="263" t="s">
        <v>4120</v>
      </c>
      <c r="H2014" s="263" t="s">
        <v>4120</v>
      </c>
      <c r="I2014" s="263" t="s">
        <v>4120</v>
      </c>
      <c r="J2014" s="263" t="s">
        <v>4120</v>
      </c>
      <c r="K2014" s="263" t="s">
        <v>4120</v>
      </c>
      <c r="L2014" s="263" t="s">
        <v>4120</v>
      </c>
      <c r="M2014" s="263" t="s">
        <v>4120</v>
      </c>
      <c r="N2014" s="263" t="s">
        <v>4120</v>
      </c>
      <c r="O2014" s="263" t="s">
        <v>4120</v>
      </c>
      <c r="P2014" s="263" t="s">
        <v>4120</v>
      </c>
      <c r="Q2014" s="263" t="s">
        <v>4120</v>
      </c>
      <c r="R2014" s="263" t="s">
        <v>4120</v>
      </c>
      <c r="S2014" s="263" t="s">
        <v>4120</v>
      </c>
      <c r="T2014" s="263" t="s">
        <v>4120</v>
      </c>
      <c r="U2014" s="263" t="s">
        <v>4120</v>
      </c>
      <c r="V2014" s="263" t="s">
        <v>4120</v>
      </c>
      <c r="W2014" s="263" t="s">
        <v>4120</v>
      </c>
      <c r="X2014" s="263" t="s">
        <v>4120</v>
      </c>
      <c r="Y2014" s="263" t="s">
        <v>4120</v>
      </c>
      <c r="Z2014" s="263" t="s">
        <v>4120</v>
      </c>
      <c r="AA2014" s="263" t="s">
        <v>4120</v>
      </c>
    </row>
    <row r="2015" spans="1:27" x14ac:dyDescent="0.3">
      <c r="A2015" s="263">
        <v>523958</v>
      </c>
      <c r="B2015" s="268" t="s">
        <v>918</v>
      </c>
      <c r="C2015" s="263" t="s">
        <v>4120</v>
      </c>
      <c r="D2015" s="263" t="s">
        <v>4120</v>
      </c>
      <c r="E2015" s="263" t="s">
        <v>4120</v>
      </c>
      <c r="F2015" s="263" t="s">
        <v>4120</v>
      </c>
      <c r="G2015" s="263" t="s">
        <v>4120</v>
      </c>
      <c r="H2015" s="263" t="s">
        <v>4120</v>
      </c>
      <c r="I2015" s="263" t="s">
        <v>4120</v>
      </c>
      <c r="J2015" s="263" t="s">
        <v>4120</v>
      </c>
      <c r="K2015" s="263" t="s">
        <v>4120</v>
      </c>
      <c r="L2015" s="263" t="s">
        <v>4120</v>
      </c>
      <c r="M2015" s="263" t="s">
        <v>4120</v>
      </c>
      <c r="N2015" s="263" t="s">
        <v>4120</v>
      </c>
      <c r="O2015" s="263" t="s">
        <v>4120</v>
      </c>
      <c r="P2015" s="263" t="s">
        <v>4120</v>
      </c>
      <c r="Q2015" s="263" t="s">
        <v>4120</v>
      </c>
      <c r="R2015" s="263" t="s">
        <v>4120</v>
      </c>
      <c r="S2015" s="263" t="s">
        <v>4120</v>
      </c>
      <c r="T2015" s="263" t="s">
        <v>4120</v>
      </c>
      <c r="U2015" s="263" t="s">
        <v>4120</v>
      </c>
      <c r="V2015" s="263" t="s">
        <v>4120</v>
      </c>
      <c r="W2015" s="263" t="s">
        <v>4120</v>
      </c>
      <c r="X2015" s="263" t="s">
        <v>4120</v>
      </c>
      <c r="Y2015" s="263" t="s">
        <v>4120</v>
      </c>
      <c r="Z2015" s="263" t="s">
        <v>4120</v>
      </c>
      <c r="AA2015" s="263" t="s">
        <v>4120</v>
      </c>
    </row>
    <row r="2016" spans="1:27" x14ac:dyDescent="0.3">
      <c r="A2016" s="263">
        <v>523961</v>
      </c>
      <c r="B2016" s="268" t="s">
        <v>918</v>
      </c>
      <c r="C2016" s="263" t="s">
        <v>4120</v>
      </c>
      <c r="D2016" s="263" t="s">
        <v>4120</v>
      </c>
      <c r="E2016" s="263" t="s">
        <v>4120</v>
      </c>
      <c r="F2016" s="263" t="s">
        <v>4120</v>
      </c>
      <c r="G2016" s="263" t="s">
        <v>4120</v>
      </c>
      <c r="H2016" s="263" t="s">
        <v>4120</v>
      </c>
      <c r="I2016" s="263" t="s">
        <v>4120</v>
      </c>
      <c r="J2016" s="263" t="s">
        <v>4120</v>
      </c>
      <c r="K2016" s="263" t="s">
        <v>4120</v>
      </c>
      <c r="L2016" s="263" t="s">
        <v>4120</v>
      </c>
      <c r="M2016" s="263" t="s">
        <v>4120</v>
      </c>
      <c r="N2016" s="263" t="s">
        <v>4120</v>
      </c>
      <c r="O2016" s="263" t="s">
        <v>4120</v>
      </c>
      <c r="P2016" s="263" t="s">
        <v>4120</v>
      </c>
      <c r="Q2016" s="263" t="s">
        <v>4120</v>
      </c>
      <c r="R2016" s="263" t="s">
        <v>4120</v>
      </c>
      <c r="S2016" s="263" t="s">
        <v>4120</v>
      </c>
      <c r="T2016" s="263" t="s">
        <v>4120</v>
      </c>
      <c r="U2016" s="263" t="s">
        <v>4120</v>
      </c>
      <c r="V2016" s="263" t="s">
        <v>4120</v>
      </c>
      <c r="W2016" s="263" t="s">
        <v>4120</v>
      </c>
      <c r="X2016" s="263" t="s">
        <v>4120</v>
      </c>
      <c r="Y2016" s="263" t="s">
        <v>4120</v>
      </c>
      <c r="Z2016" s="263" t="s">
        <v>4120</v>
      </c>
      <c r="AA2016" s="263" t="s">
        <v>4120</v>
      </c>
    </row>
    <row r="2017" spans="1:27" x14ac:dyDescent="0.3">
      <c r="A2017" s="263">
        <v>523991</v>
      </c>
      <c r="B2017" s="268" t="s">
        <v>918</v>
      </c>
      <c r="C2017" s="263" t="s">
        <v>4120</v>
      </c>
      <c r="D2017" s="263" t="s">
        <v>4120</v>
      </c>
      <c r="E2017" s="263" t="s">
        <v>4120</v>
      </c>
      <c r="F2017" s="263" t="s">
        <v>4120</v>
      </c>
      <c r="G2017" s="263" t="s">
        <v>4120</v>
      </c>
      <c r="H2017" s="263" t="s">
        <v>4120</v>
      </c>
      <c r="I2017" s="263" t="s">
        <v>4120</v>
      </c>
      <c r="J2017" s="263" t="s">
        <v>4120</v>
      </c>
      <c r="K2017" s="263" t="s">
        <v>4120</v>
      </c>
      <c r="L2017" s="263" t="s">
        <v>4120</v>
      </c>
      <c r="M2017" s="263" t="s">
        <v>4120</v>
      </c>
      <c r="N2017" s="263" t="s">
        <v>4120</v>
      </c>
      <c r="O2017" s="263" t="s">
        <v>4120</v>
      </c>
      <c r="P2017" s="263" t="s">
        <v>4120</v>
      </c>
      <c r="Q2017" s="263" t="s">
        <v>4120</v>
      </c>
      <c r="R2017" s="263" t="s">
        <v>4120</v>
      </c>
      <c r="S2017" s="263" t="s">
        <v>4120</v>
      </c>
      <c r="T2017" s="263" t="s">
        <v>4120</v>
      </c>
      <c r="U2017" s="263" t="s">
        <v>4120</v>
      </c>
      <c r="V2017" s="263" t="s">
        <v>4120</v>
      </c>
      <c r="W2017" s="263" t="s">
        <v>4120</v>
      </c>
      <c r="X2017" s="263" t="s">
        <v>4120</v>
      </c>
      <c r="Y2017" s="263" t="s">
        <v>4120</v>
      </c>
      <c r="Z2017" s="263" t="s">
        <v>4120</v>
      </c>
      <c r="AA2017" s="263" t="s">
        <v>4120</v>
      </c>
    </row>
    <row r="2018" spans="1:27" x14ac:dyDescent="0.3">
      <c r="A2018" s="263">
        <v>523995</v>
      </c>
      <c r="B2018" s="268" t="s">
        <v>918</v>
      </c>
      <c r="C2018" s="263" t="s">
        <v>4120</v>
      </c>
      <c r="D2018" s="263" t="s">
        <v>4120</v>
      </c>
      <c r="E2018" s="263" t="s">
        <v>4120</v>
      </c>
      <c r="F2018" s="263" t="s">
        <v>4120</v>
      </c>
      <c r="G2018" s="263" t="s">
        <v>4120</v>
      </c>
      <c r="H2018" s="263" t="s">
        <v>4120</v>
      </c>
      <c r="I2018" s="263" t="s">
        <v>4120</v>
      </c>
      <c r="J2018" s="263" t="s">
        <v>4120</v>
      </c>
      <c r="K2018" s="263" t="s">
        <v>4120</v>
      </c>
      <c r="L2018" s="263" t="s">
        <v>4120</v>
      </c>
      <c r="M2018" s="263" t="s">
        <v>4120</v>
      </c>
      <c r="N2018" s="263" t="s">
        <v>4120</v>
      </c>
      <c r="O2018" s="263" t="s">
        <v>4120</v>
      </c>
      <c r="P2018" s="263" t="s">
        <v>4120</v>
      </c>
      <c r="Q2018" s="263" t="s">
        <v>4120</v>
      </c>
      <c r="R2018" s="263" t="s">
        <v>4120</v>
      </c>
      <c r="S2018" s="263" t="s">
        <v>4120</v>
      </c>
      <c r="T2018" s="263" t="s">
        <v>4120</v>
      </c>
      <c r="U2018" s="263" t="s">
        <v>4120</v>
      </c>
      <c r="V2018" s="263" t="s">
        <v>4120</v>
      </c>
      <c r="W2018" s="263" t="s">
        <v>4120</v>
      </c>
      <c r="X2018" s="263" t="s">
        <v>4120</v>
      </c>
      <c r="Y2018" s="263" t="s">
        <v>4120</v>
      </c>
      <c r="Z2018" s="263" t="s">
        <v>4120</v>
      </c>
      <c r="AA2018" s="263" t="s">
        <v>4120</v>
      </c>
    </row>
    <row r="2019" spans="1:27" x14ac:dyDescent="0.3">
      <c r="A2019" s="263">
        <v>524008</v>
      </c>
      <c r="B2019" s="268" t="s">
        <v>918</v>
      </c>
      <c r="C2019" s="263" t="s">
        <v>4120</v>
      </c>
      <c r="D2019" s="263" t="s">
        <v>4120</v>
      </c>
      <c r="E2019" s="263" t="s">
        <v>4120</v>
      </c>
      <c r="F2019" s="263" t="s">
        <v>4120</v>
      </c>
      <c r="G2019" s="263" t="s">
        <v>4120</v>
      </c>
      <c r="H2019" s="263" t="s">
        <v>4120</v>
      </c>
      <c r="I2019" s="263" t="s">
        <v>4120</v>
      </c>
      <c r="J2019" s="263" t="s">
        <v>4120</v>
      </c>
      <c r="K2019" s="263" t="s">
        <v>4120</v>
      </c>
      <c r="L2019" s="263" t="s">
        <v>4120</v>
      </c>
      <c r="M2019" s="263" t="s">
        <v>4120</v>
      </c>
      <c r="N2019" s="263" t="s">
        <v>4120</v>
      </c>
      <c r="O2019" s="263" t="s">
        <v>4120</v>
      </c>
      <c r="P2019" s="263" t="s">
        <v>4120</v>
      </c>
      <c r="Q2019" s="263" t="s">
        <v>4120</v>
      </c>
      <c r="R2019" s="263" t="s">
        <v>4120</v>
      </c>
      <c r="S2019" s="263" t="s">
        <v>4120</v>
      </c>
      <c r="T2019" s="263" t="s">
        <v>4120</v>
      </c>
      <c r="U2019" s="263" t="s">
        <v>4120</v>
      </c>
      <c r="V2019" s="263" t="s">
        <v>4120</v>
      </c>
      <c r="W2019" s="263" t="s">
        <v>4120</v>
      </c>
      <c r="X2019" s="263" t="s">
        <v>4120</v>
      </c>
      <c r="Y2019" s="263" t="s">
        <v>4120</v>
      </c>
      <c r="Z2019" s="263" t="s">
        <v>4120</v>
      </c>
      <c r="AA2019" s="263" t="s">
        <v>4120</v>
      </c>
    </row>
    <row r="2020" spans="1:27" x14ac:dyDescent="0.3">
      <c r="A2020" s="263">
        <v>524053</v>
      </c>
      <c r="B2020" s="268" t="s">
        <v>918</v>
      </c>
      <c r="C2020" s="263" t="s">
        <v>4120</v>
      </c>
      <c r="D2020" s="263" t="s">
        <v>4120</v>
      </c>
      <c r="E2020" s="263" t="s">
        <v>4120</v>
      </c>
      <c r="F2020" s="263" t="s">
        <v>4120</v>
      </c>
      <c r="G2020" s="263" t="s">
        <v>4120</v>
      </c>
      <c r="H2020" s="263" t="s">
        <v>4120</v>
      </c>
      <c r="I2020" s="263" t="s">
        <v>4120</v>
      </c>
      <c r="J2020" s="263" t="s">
        <v>4120</v>
      </c>
      <c r="K2020" s="263" t="s">
        <v>4120</v>
      </c>
      <c r="L2020" s="263" t="s">
        <v>4120</v>
      </c>
      <c r="M2020" s="263" t="s">
        <v>4120</v>
      </c>
      <c r="N2020" s="263" t="s">
        <v>4120</v>
      </c>
      <c r="O2020" s="263" t="s">
        <v>4120</v>
      </c>
      <c r="P2020" s="263" t="s">
        <v>4120</v>
      </c>
      <c r="Q2020" s="263" t="s">
        <v>4120</v>
      </c>
      <c r="R2020" s="263" t="s">
        <v>4120</v>
      </c>
      <c r="S2020" s="263" t="s">
        <v>4120</v>
      </c>
      <c r="T2020" s="263" t="s">
        <v>4120</v>
      </c>
      <c r="U2020" s="263" t="s">
        <v>4120</v>
      </c>
      <c r="V2020" s="263" t="s">
        <v>4120</v>
      </c>
      <c r="W2020" s="263" t="s">
        <v>4120</v>
      </c>
      <c r="X2020" s="263" t="s">
        <v>4120</v>
      </c>
      <c r="Y2020" s="263" t="s">
        <v>4120</v>
      </c>
      <c r="Z2020" s="263" t="s">
        <v>4120</v>
      </c>
      <c r="AA2020" s="263" t="s">
        <v>4120</v>
      </c>
    </row>
    <row r="2021" spans="1:27" x14ac:dyDescent="0.3">
      <c r="A2021" s="263">
        <v>524065</v>
      </c>
      <c r="B2021" s="268" t="s">
        <v>918</v>
      </c>
      <c r="C2021" s="263" t="s">
        <v>4120</v>
      </c>
      <c r="D2021" s="263" t="s">
        <v>4120</v>
      </c>
      <c r="E2021" s="263" t="s">
        <v>4120</v>
      </c>
      <c r="F2021" s="263" t="s">
        <v>4120</v>
      </c>
      <c r="G2021" s="263" t="s">
        <v>4120</v>
      </c>
      <c r="H2021" s="263" t="s">
        <v>4120</v>
      </c>
      <c r="I2021" s="263" t="s">
        <v>4120</v>
      </c>
      <c r="J2021" s="263" t="s">
        <v>4120</v>
      </c>
      <c r="K2021" s="263" t="s">
        <v>4120</v>
      </c>
      <c r="L2021" s="263" t="s">
        <v>4120</v>
      </c>
      <c r="M2021" s="263" t="s">
        <v>4120</v>
      </c>
      <c r="N2021" s="263" t="s">
        <v>4120</v>
      </c>
      <c r="O2021" s="263" t="s">
        <v>4120</v>
      </c>
      <c r="P2021" s="263" t="s">
        <v>4120</v>
      </c>
      <c r="Q2021" s="263" t="s">
        <v>4120</v>
      </c>
      <c r="R2021" s="263" t="s">
        <v>4120</v>
      </c>
      <c r="S2021" s="263" t="s">
        <v>4120</v>
      </c>
      <c r="T2021" s="263" t="s">
        <v>4120</v>
      </c>
      <c r="U2021" s="263" t="s">
        <v>4120</v>
      </c>
      <c r="V2021" s="263" t="s">
        <v>4120</v>
      </c>
      <c r="W2021" s="263" t="s">
        <v>4120</v>
      </c>
      <c r="X2021" s="263" t="s">
        <v>4120</v>
      </c>
      <c r="Y2021" s="263" t="s">
        <v>4120</v>
      </c>
      <c r="Z2021" s="263" t="s">
        <v>4120</v>
      </c>
      <c r="AA2021" s="263" t="s">
        <v>4120</v>
      </c>
    </row>
    <row r="2022" spans="1:27" x14ac:dyDescent="0.3">
      <c r="A2022" s="263">
        <v>524102</v>
      </c>
      <c r="B2022" s="268" t="s">
        <v>918</v>
      </c>
      <c r="C2022" s="263" t="s">
        <v>4120</v>
      </c>
      <c r="D2022" s="263" t="s">
        <v>4120</v>
      </c>
      <c r="E2022" s="263" t="s">
        <v>4120</v>
      </c>
      <c r="F2022" s="263" t="s">
        <v>4120</v>
      </c>
      <c r="G2022" s="263" t="s">
        <v>4120</v>
      </c>
      <c r="H2022" s="263" t="s">
        <v>4120</v>
      </c>
      <c r="I2022" s="263" t="s">
        <v>4120</v>
      </c>
      <c r="J2022" s="263" t="s">
        <v>4120</v>
      </c>
      <c r="K2022" s="263" t="s">
        <v>4120</v>
      </c>
      <c r="L2022" s="263" t="s">
        <v>4120</v>
      </c>
      <c r="M2022" s="263" t="s">
        <v>4120</v>
      </c>
      <c r="N2022" s="263" t="s">
        <v>4120</v>
      </c>
      <c r="O2022" s="263" t="s">
        <v>4120</v>
      </c>
      <c r="P2022" s="263" t="s">
        <v>4120</v>
      </c>
      <c r="Q2022" s="263" t="s">
        <v>4120</v>
      </c>
      <c r="R2022" s="263" t="s">
        <v>4120</v>
      </c>
      <c r="S2022" s="263" t="s">
        <v>4120</v>
      </c>
      <c r="T2022" s="263" t="s">
        <v>4120</v>
      </c>
      <c r="U2022" s="263" t="s">
        <v>4120</v>
      </c>
      <c r="V2022" s="263" t="s">
        <v>4120</v>
      </c>
      <c r="W2022" s="263" t="s">
        <v>4120</v>
      </c>
      <c r="X2022" s="263" t="s">
        <v>4120</v>
      </c>
      <c r="Y2022" s="263" t="s">
        <v>4120</v>
      </c>
      <c r="Z2022" s="263" t="s">
        <v>4120</v>
      </c>
      <c r="AA2022" s="263" t="s">
        <v>4120</v>
      </c>
    </row>
    <row r="2023" spans="1:27" x14ac:dyDescent="0.3">
      <c r="A2023" s="263">
        <v>524143</v>
      </c>
      <c r="B2023" s="268" t="s">
        <v>918</v>
      </c>
      <c r="C2023" s="263" t="s">
        <v>4120</v>
      </c>
      <c r="D2023" s="263" t="s">
        <v>4120</v>
      </c>
      <c r="E2023" s="263" t="s">
        <v>4120</v>
      </c>
      <c r="F2023" s="263" t="s">
        <v>4120</v>
      </c>
      <c r="G2023" s="263" t="s">
        <v>4120</v>
      </c>
      <c r="H2023" s="263" t="s">
        <v>4120</v>
      </c>
      <c r="I2023" s="263" t="s">
        <v>4120</v>
      </c>
      <c r="J2023" s="263" t="s">
        <v>4120</v>
      </c>
      <c r="K2023" s="263" t="s">
        <v>4120</v>
      </c>
      <c r="L2023" s="263" t="s">
        <v>4120</v>
      </c>
      <c r="M2023" s="263" t="s">
        <v>4120</v>
      </c>
      <c r="N2023" s="263" t="s">
        <v>4120</v>
      </c>
      <c r="O2023" s="263" t="s">
        <v>4120</v>
      </c>
      <c r="P2023" s="263" t="s">
        <v>4120</v>
      </c>
      <c r="Q2023" s="263" t="s">
        <v>4120</v>
      </c>
      <c r="R2023" s="263" t="s">
        <v>4120</v>
      </c>
      <c r="S2023" s="263" t="s">
        <v>4120</v>
      </c>
      <c r="T2023" s="263" t="s">
        <v>4120</v>
      </c>
      <c r="U2023" s="263" t="s">
        <v>4120</v>
      </c>
      <c r="V2023" s="263" t="s">
        <v>4120</v>
      </c>
      <c r="W2023" s="263" t="s">
        <v>4120</v>
      </c>
      <c r="X2023" s="263" t="s">
        <v>4120</v>
      </c>
      <c r="Y2023" s="263" t="s">
        <v>4120</v>
      </c>
      <c r="Z2023" s="263" t="s">
        <v>4120</v>
      </c>
      <c r="AA2023" s="263" t="s">
        <v>4120</v>
      </c>
    </row>
    <row r="2024" spans="1:27" x14ac:dyDescent="0.3">
      <c r="A2024" s="263">
        <v>524213</v>
      </c>
      <c r="B2024" s="268" t="s">
        <v>918</v>
      </c>
      <c r="C2024" s="263" t="s">
        <v>4120</v>
      </c>
      <c r="D2024" s="263" t="s">
        <v>4120</v>
      </c>
      <c r="E2024" s="263" t="s">
        <v>4120</v>
      </c>
      <c r="F2024" s="263" t="s">
        <v>4120</v>
      </c>
      <c r="G2024" s="263" t="s">
        <v>4120</v>
      </c>
      <c r="H2024" s="263" t="s">
        <v>4120</v>
      </c>
      <c r="I2024" s="263" t="s">
        <v>4120</v>
      </c>
      <c r="J2024" s="263" t="s">
        <v>4120</v>
      </c>
      <c r="K2024" s="263" t="s">
        <v>4120</v>
      </c>
      <c r="L2024" s="263" t="s">
        <v>4120</v>
      </c>
      <c r="M2024" s="263" t="s">
        <v>4120</v>
      </c>
      <c r="N2024" s="263" t="s">
        <v>4120</v>
      </c>
      <c r="O2024" s="263" t="s">
        <v>4120</v>
      </c>
      <c r="P2024" s="263" t="s">
        <v>4120</v>
      </c>
      <c r="Q2024" s="263" t="s">
        <v>4120</v>
      </c>
      <c r="R2024" s="263" t="s">
        <v>4120</v>
      </c>
      <c r="S2024" s="263" t="s">
        <v>4120</v>
      </c>
      <c r="T2024" s="263" t="s">
        <v>4120</v>
      </c>
      <c r="U2024" s="263" t="s">
        <v>4120</v>
      </c>
      <c r="V2024" s="263" t="s">
        <v>4120</v>
      </c>
      <c r="W2024" s="263" t="s">
        <v>4120</v>
      </c>
      <c r="X2024" s="263" t="s">
        <v>4120</v>
      </c>
      <c r="Y2024" s="263" t="s">
        <v>4120</v>
      </c>
      <c r="Z2024" s="263" t="s">
        <v>4120</v>
      </c>
      <c r="AA2024" s="263" t="s">
        <v>4120</v>
      </c>
    </row>
    <row r="2025" spans="1:27" x14ac:dyDescent="0.3">
      <c r="A2025" s="263">
        <v>524235</v>
      </c>
      <c r="B2025" s="268" t="s">
        <v>918</v>
      </c>
      <c r="C2025" s="263" t="s">
        <v>4120</v>
      </c>
      <c r="D2025" s="263" t="s">
        <v>4120</v>
      </c>
      <c r="E2025" s="263" t="s">
        <v>4120</v>
      </c>
      <c r="F2025" s="263" t="s">
        <v>4120</v>
      </c>
      <c r="G2025" s="263" t="s">
        <v>4120</v>
      </c>
      <c r="H2025" s="263" t="s">
        <v>4120</v>
      </c>
      <c r="I2025" s="263" t="s">
        <v>4120</v>
      </c>
      <c r="J2025" s="263" t="s">
        <v>4120</v>
      </c>
      <c r="K2025" s="263" t="s">
        <v>4120</v>
      </c>
      <c r="L2025" s="263" t="s">
        <v>4120</v>
      </c>
      <c r="M2025" s="263" t="s">
        <v>4120</v>
      </c>
      <c r="N2025" s="263" t="s">
        <v>4120</v>
      </c>
      <c r="O2025" s="263" t="s">
        <v>4120</v>
      </c>
      <c r="P2025" s="263" t="s">
        <v>4120</v>
      </c>
      <c r="Q2025" s="263" t="s">
        <v>4120</v>
      </c>
      <c r="R2025" s="263" t="s">
        <v>4120</v>
      </c>
      <c r="S2025" s="263" t="s">
        <v>4120</v>
      </c>
      <c r="T2025" s="263" t="s">
        <v>4120</v>
      </c>
      <c r="U2025" s="263" t="s">
        <v>4120</v>
      </c>
      <c r="V2025" s="263" t="s">
        <v>4120</v>
      </c>
      <c r="W2025" s="263" t="s">
        <v>4120</v>
      </c>
      <c r="X2025" s="263" t="s">
        <v>4120</v>
      </c>
      <c r="Y2025" s="263" t="s">
        <v>4120</v>
      </c>
      <c r="Z2025" s="263" t="s">
        <v>4120</v>
      </c>
      <c r="AA2025" s="263" t="s">
        <v>4120</v>
      </c>
    </row>
    <row r="2026" spans="1:27" x14ac:dyDescent="0.3">
      <c r="A2026" s="263">
        <v>524237</v>
      </c>
      <c r="B2026" s="268" t="s">
        <v>918</v>
      </c>
      <c r="C2026" s="263" t="s">
        <v>4120</v>
      </c>
      <c r="D2026" s="263" t="s">
        <v>4120</v>
      </c>
      <c r="E2026" s="263" t="s">
        <v>4120</v>
      </c>
      <c r="F2026" s="263" t="s">
        <v>4120</v>
      </c>
      <c r="G2026" s="263" t="s">
        <v>4120</v>
      </c>
      <c r="H2026" s="263" t="s">
        <v>4120</v>
      </c>
      <c r="I2026" s="263" t="s">
        <v>4120</v>
      </c>
      <c r="J2026" s="263" t="s">
        <v>4120</v>
      </c>
      <c r="K2026" s="263" t="s">
        <v>4120</v>
      </c>
      <c r="L2026" s="263" t="s">
        <v>4120</v>
      </c>
      <c r="M2026" s="263" t="s">
        <v>4120</v>
      </c>
      <c r="N2026" s="263" t="s">
        <v>4120</v>
      </c>
      <c r="O2026" s="263" t="s">
        <v>4120</v>
      </c>
      <c r="P2026" s="263" t="s">
        <v>4120</v>
      </c>
      <c r="Q2026" s="263" t="s">
        <v>4120</v>
      </c>
      <c r="R2026" s="263" t="s">
        <v>4120</v>
      </c>
      <c r="S2026" s="263" t="s">
        <v>4120</v>
      </c>
      <c r="T2026" s="263" t="s">
        <v>4120</v>
      </c>
      <c r="U2026" s="263" t="s">
        <v>4120</v>
      </c>
      <c r="V2026" s="263" t="s">
        <v>4120</v>
      </c>
      <c r="W2026" s="263" t="s">
        <v>4120</v>
      </c>
      <c r="X2026" s="263" t="s">
        <v>4120</v>
      </c>
      <c r="Y2026" s="263" t="s">
        <v>4120</v>
      </c>
      <c r="Z2026" s="263" t="s">
        <v>4120</v>
      </c>
      <c r="AA2026" s="263" t="s">
        <v>4120</v>
      </c>
    </row>
    <row r="2027" spans="1:27" x14ac:dyDescent="0.3">
      <c r="A2027" s="263">
        <v>524244</v>
      </c>
      <c r="B2027" s="268" t="s">
        <v>918</v>
      </c>
      <c r="C2027" s="263" t="s">
        <v>4120</v>
      </c>
      <c r="D2027" s="263" t="s">
        <v>4120</v>
      </c>
      <c r="E2027" s="263" t="s">
        <v>4120</v>
      </c>
      <c r="F2027" s="263" t="s">
        <v>4120</v>
      </c>
      <c r="G2027" s="263" t="s">
        <v>4120</v>
      </c>
      <c r="H2027" s="263" t="s">
        <v>4120</v>
      </c>
      <c r="I2027" s="263" t="s">
        <v>4120</v>
      </c>
      <c r="J2027" s="263" t="s">
        <v>4120</v>
      </c>
      <c r="K2027" s="263" t="s">
        <v>4120</v>
      </c>
      <c r="L2027" s="263" t="s">
        <v>4120</v>
      </c>
      <c r="M2027" s="263" t="s">
        <v>4120</v>
      </c>
      <c r="N2027" s="263" t="s">
        <v>4120</v>
      </c>
      <c r="O2027" s="263" t="s">
        <v>4120</v>
      </c>
      <c r="P2027" s="263" t="s">
        <v>4120</v>
      </c>
      <c r="Q2027" s="263" t="s">
        <v>4120</v>
      </c>
      <c r="R2027" s="263" t="s">
        <v>4120</v>
      </c>
      <c r="S2027" s="263" t="s">
        <v>4120</v>
      </c>
      <c r="T2027" s="263" t="s">
        <v>4120</v>
      </c>
      <c r="U2027" s="263" t="s">
        <v>4120</v>
      </c>
      <c r="V2027" s="263" t="s">
        <v>4120</v>
      </c>
      <c r="W2027" s="263" t="s">
        <v>4120</v>
      </c>
      <c r="X2027" s="263" t="s">
        <v>4120</v>
      </c>
      <c r="Y2027" s="263" t="s">
        <v>4120</v>
      </c>
      <c r="Z2027" s="263" t="s">
        <v>4120</v>
      </c>
      <c r="AA2027" s="263" t="s">
        <v>4120</v>
      </c>
    </row>
    <row r="2028" spans="1:27" x14ac:dyDescent="0.3">
      <c r="A2028" s="263">
        <v>524258</v>
      </c>
      <c r="B2028" s="268" t="s">
        <v>918</v>
      </c>
      <c r="C2028" s="263" t="s">
        <v>4120</v>
      </c>
      <c r="D2028" s="263" t="s">
        <v>4120</v>
      </c>
      <c r="E2028" s="263" t="s">
        <v>4120</v>
      </c>
      <c r="F2028" s="263" t="s">
        <v>4120</v>
      </c>
      <c r="G2028" s="263" t="s">
        <v>4120</v>
      </c>
      <c r="H2028" s="263" t="s">
        <v>4120</v>
      </c>
      <c r="I2028" s="263" t="s">
        <v>4120</v>
      </c>
      <c r="J2028" s="263" t="s">
        <v>4120</v>
      </c>
      <c r="K2028" s="263" t="s">
        <v>4120</v>
      </c>
      <c r="L2028" s="263" t="s">
        <v>4120</v>
      </c>
      <c r="M2028" s="263" t="s">
        <v>4120</v>
      </c>
      <c r="N2028" s="263" t="s">
        <v>4120</v>
      </c>
      <c r="O2028" s="263" t="s">
        <v>4120</v>
      </c>
      <c r="P2028" s="263" t="s">
        <v>4120</v>
      </c>
      <c r="Q2028" s="263" t="s">
        <v>4120</v>
      </c>
      <c r="R2028" s="263" t="s">
        <v>4120</v>
      </c>
      <c r="S2028" s="263" t="s">
        <v>4120</v>
      </c>
      <c r="T2028" s="263" t="s">
        <v>4120</v>
      </c>
      <c r="U2028" s="263" t="s">
        <v>4120</v>
      </c>
      <c r="V2028" s="263" t="s">
        <v>4120</v>
      </c>
      <c r="W2028" s="263" t="s">
        <v>4120</v>
      </c>
      <c r="X2028" s="263" t="s">
        <v>4120</v>
      </c>
      <c r="Y2028" s="263" t="s">
        <v>4120</v>
      </c>
      <c r="Z2028" s="263" t="s">
        <v>4120</v>
      </c>
      <c r="AA2028" s="263" t="s">
        <v>4120</v>
      </c>
    </row>
    <row r="2029" spans="1:27" x14ac:dyDescent="0.3">
      <c r="A2029" s="263">
        <v>524264</v>
      </c>
      <c r="B2029" s="268" t="s">
        <v>918</v>
      </c>
      <c r="C2029" s="263" t="s">
        <v>4120</v>
      </c>
      <c r="D2029" s="263" t="s">
        <v>4120</v>
      </c>
      <c r="E2029" s="263" t="s">
        <v>4120</v>
      </c>
      <c r="F2029" s="263" t="s">
        <v>4120</v>
      </c>
      <c r="G2029" s="263" t="s">
        <v>4120</v>
      </c>
      <c r="H2029" s="263" t="s">
        <v>4120</v>
      </c>
      <c r="I2029" s="263" t="s">
        <v>4120</v>
      </c>
      <c r="J2029" s="263" t="s">
        <v>4120</v>
      </c>
      <c r="K2029" s="263" t="s">
        <v>4120</v>
      </c>
      <c r="L2029" s="263" t="s">
        <v>4120</v>
      </c>
      <c r="M2029" s="263" t="s">
        <v>4120</v>
      </c>
      <c r="N2029" s="263" t="s">
        <v>4120</v>
      </c>
      <c r="O2029" s="263" t="s">
        <v>4120</v>
      </c>
      <c r="P2029" s="263" t="s">
        <v>4120</v>
      </c>
      <c r="Q2029" s="263" t="s">
        <v>4120</v>
      </c>
      <c r="R2029" s="263" t="s">
        <v>4120</v>
      </c>
      <c r="S2029" s="263" t="s">
        <v>4120</v>
      </c>
      <c r="T2029" s="263" t="s">
        <v>4120</v>
      </c>
      <c r="U2029" s="263" t="s">
        <v>4120</v>
      </c>
      <c r="V2029" s="263" t="s">
        <v>4120</v>
      </c>
      <c r="W2029" s="263" t="s">
        <v>4120</v>
      </c>
      <c r="X2029" s="263" t="s">
        <v>4120</v>
      </c>
      <c r="Y2029" s="263" t="s">
        <v>4120</v>
      </c>
      <c r="Z2029" s="263" t="s">
        <v>4120</v>
      </c>
      <c r="AA2029" s="263" t="s">
        <v>4120</v>
      </c>
    </row>
    <row r="2030" spans="1:27" x14ac:dyDescent="0.3">
      <c r="A2030" s="263">
        <v>524273</v>
      </c>
      <c r="B2030" s="268" t="s">
        <v>918</v>
      </c>
      <c r="C2030" s="263" t="s">
        <v>4120</v>
      </c>
      <c r="D2030" s="263" t="s">
        <v>4120</v>
      </c>
      <c r="E2030" s="263" t="s">
        <v>4120</v>
      </c>
      <c r="F2030" s="263" t="s">
        <v>4120</v>
      </c>
      <c r="G2030" s="263" t="s">
        <v>4120</v>
      </c>
      <c r="H2030" s="263" t="s">
        <v>4120</v>
      </c>
      <c r="I2030" s="263" t="s">
        <v>4120</v>
      </c>
      <c r="J2030" s="263" t="s">
        <v>4120</v>
      </c>
      <c r="K2030" s="263" t="s">
        <v>4120</v>
      </c>
      <c r="L2030" s="263" t="s">
        <v>4120</v>
      </c>
      <c r="M2030" s="263" t="s">
        <v>4120</v>
      </c>
      <c r="N2030" s="263" t="s">
        <v>4120</v>
      </c>
      <c r="O2030" s="263" t="s">
        <v>4120</v>
      </c>
      <c r="P2030" s="263" t="s">
        <v>4120</v>
      </c>
      <c r="Q2030" s="263" t="s">
        <v>4120</v>
      </c>
      <c r="R2030" s="263" t="s">
        <v>4120</v>
      </c>
      <c r="S2030" s="263" t="s">
        <v>4120</v>
      </c>
      <c r="T2030" s="263" t="s">
        <v>4120</v>
      </c>
      <c r="U2030" s="263" t="s">
        <v>4120</v>
      </c>
      <c r="V2030" s="263" t="s">
        <v>4120</v>
      </c>
      <c r="W2030" s="263" t="s">
        <v>4120</v>
      </c>
      <c r="X2030" s="263" t="s">
        <v>4120</v>
      </c>
      <c r="Y2030" s="263" t="s">
        <v>4120</v>
      </c>
      <c r="Z2030" s="263" t="s">
        <v>4120</v>
      </c>
      <c r="AA2030" s="263" t="s">
        <v>4120</v>
      </c>
    </row>
    <row r="2031" spans="1:27" x14ac:dyDescent="0.3">
      <c r="A2031" s="263">
        <v>524288</v>
      </c>
      <c r="B2031" s="268" t="s">
        <v>918</v>
      </c>
      <c r="C2031" s="263" t="s">
        <v>4120</v>
      </c>
      <c r="D2031" s="263" t="s">
        <v>4120</v>
      </c>
      <c r="E2031" s="263" t="s">
        <v>4120</v>
      </c>
      <c r="F2031" s="263" t="s">
        <v>4120</v>
      </c>
      <c r="G2031" s="263" t="s">
        <v>4120</v>
      </c>
      <c r="H2031" s="263" t="s">
        <v>4120</v>
      </c>
      <c r="I2031" s="263" t="s">
        <v>4120</v>
      </c>
      <c r="J2031" s="263" t="s">
        <v>4120</v>
      </c>
      <c r="K2031" s="263" t="s">
        <v>4120</v>
      </c>
      <c r="L2031" s="263" t="s">
        <v>4120</v>
      </c>
      <c r="M2031" s="263" t="s">
        <v>4120</v>
      </c>
      <c r="N2031" s="263" t="s">
        <v>4120</v>
      </c>
      <c r="O2031" s="263" t="s">
        <v>4120</v>
      </c>
      <c r="P2031" s="263" t="s">
        <v>4120</v>
      </c>
      <c r="Q2031" s="263" t="s">
        <v>4120</v>
      </c>
      <c r="R2031" s="263" t="s">
        <v>4120</v>
      </c>
      <c r="S2031" s="263" t="s">
        <v>4120</v>
      </c>
      <c r="T2031" s="263" t="s">
        <v>4120</v>
      </c>
      <c r="U2031" s="263" t="s">
        <v>4120</v>
      </c>
      <c r="V2031" s="263" t="s">
        <v>4120</v>
      </c>
      <c r="W2031" s="263" t="s">
        <v>4120</v>
      </c>
      <c r="X2031" s="263" t="s">
        <v>4120</v>
      </c>
      <c r="Y2031" s="263" t="s">
        <v>4120</v>
      </c>
      <c r="Z2031" s="263" t="s">
        <v>4120</v>
      </c>
      <c r="AA2031" s="263" t="s">
        <v>4120</v>
      </c>
    </row>
    <row r="2032" spans="1:27" x14ac:dyDescent="0.3">
      <c r="A2032" s="263">
        <v>524310</v>
      </c>
      <c r="B2032" s="268" t="s">
        <v>918</v>
      </c>
      <c r="C2032" s="263" t="s">
        <v>4120</v>
      </c>
      <c r="D2032" s="263" t="s">
        <v>4120</v>
      </c>
      <c r="E2032" s="263" t="s">
        <v>4120</v>
      </c>
      <c r="F2032" s="263" t="s">
        <v>4120</v>
      </c>
      <c r="G2032" s="263" t="s">
        <v>4120</v>
      </c>
      <c r="H2032" s="263" t="s">
        <v>4120</v>
      </c>
      <c r="I2032" s="263" t="s">
        <v>4120</v>
      </c>
      <c r="J2032" s="263" t="s">
        <v>4120</v>
      </c>
      <c r="K2032" s="263" t="s">
        <v>4120</v>
      </c>
      <c r="L2032" s="263" t="s">
        <v>4120</v>
      </c>
      <c r="M2032" s="263" t="s">
        <v>4120</v>
      </c>
      <c r="N2032" s="263" t="s">
        <v>4120</v>
      </c>
      <c r="O2032" s="263" t="s">
        <v>4120</v>
      </c>
      <c r="P2032" s="263" t="s">
        <v>4120</v>
      </c>
      <c r="Q2032" s="263" t="s">
        <v>4120</v>
      </c>
      <c r="R2032" s="263" t="s">
        <v>4120</v>
      </c>
      <c r="S2032" s="263" t="s">
        <v>4120</v>
      </c>
      <c r="T2032" s="263" t="s">
        <v>4120</v>
      </c>
      <c r="U2032" s="263" t="s">
        <v>4120</v>
      </c>
      <c r="V2032" s="263" t="s">
        <v>4120</v>
      </c>
      <c r="W2032" s="263" t="s">
        <v>4120</v>
      </c>
      <c r="X2032" s="263" t="s">
        <v>4120</v>
      </c>
      <c r="Y2032" s="263" t="s">
        <v>4120</v>
      </c>
      <c r="Z2032" s="263" t="s">
        <v>4120</v>
      </c>
      <c r="AA2032" s="263" t="s">
        <v>4120</v>
      </c>
    </row>
    <row r="2033" spans="1:27" x14ac:dyDescent="0.3">
      <c r="A2033" s="263">
        <v>524327</v>
      </c>
      <c r="B2033" s="268" t="s">
        <v>918</v>
      </c>
      <c r="C2033" s="263" t="s">
        <v>4120</v>
      </c>
      <c r="D2033" s="263" t="s">
        <v>4120</v>
      </c>
      <c r="E2033" s="263" t="s">
        <v>4120</v>
      </c>
      <c r="F2033" s="263" t="s">
        <v>4120</v>
      </c>
      <c r="G2033" s="263" t="s">
        <v>4120</v>
      </c>
      <c r="H2033" s="263" t="s">
        <v>4120</v>
      </c>
      <c r="I2033" s="263" t="s">
        <v>4120</v>
      </c>
      <c r="J2033" s="263" t="s">
        <v>4120</v>
      </c>
      <c r="K2033" s="263" t="s">
        <v>4120</v>
      </c>
      <c r="L2033" s="263" t="s">
        <v>4120</v>
      </c>
      <c r="M2033" s="263" t="s">
        <v>4120</v>
      </c>
      <c r="N2033" s="263" t="s">
        <v>4120</v>
      </c>
      <c r="O2033" s="263" t="s">
        <v>4120</v>
      </c>
      <c r="P2033" s="263" t="s">
        <v>4120</v>
      </c>
      <c r="Q2033" s="263" t="s">
        <v>4120</v>
      </c>
      <c r="R2033" s="263" t="s">
        <v>4120</v>
      </c>
      <c r="S2033" s="263" t="s">
        <v>4120</v>
      </c>
      <c r="T2033" s="263" t="s">
        <v>4120</v>
      </c>
      <c r="U2033" s="263" t="s">
        <v>4120</v>
      </c>
      <c r="V2033" s="263" t="s">
        <v>4120</v>
      </c>
      <c r="W2033" s="263" t="s">
        <v>4120</v>
      </c>
      <c r="X2033" s="263" t="s">
        <v>4120</v>
      </c>
      <c r="Y2033" s="263" t="s">
        <v>4120</v>
      </c>
      <c r="Z2033" s="263" t="s">
        <v>4120</v>
      </c>
      <c r="AA2033" s="263" t="s">
        <v>4120</v>
      </c>
    </row>
    <row r="2034" spans="1:27" x14ac:dyDescent="0.3">
      <c r="A2034" s="263">
        <v>524340</v>
      </c>
      <c r="B2034" s="268" t="s">
        <v>918</v>
      </c>
      <c r="C2034" s="263" t="s">
        <v>4120</v>
      </c>
      <c r="D2034" s="263" t="s">
        <v>4120</v>
      </c>
      <c r="E2034" s="263" t="s">
        <v>4120</v>
      </c>
      <c r="F2034" s="263" t="s">
        <v>4120</v>
      </c>
      <c r="G2034" s="263" t="s">
        <v>4120</v>
      </c>
      <c r="H2034" s="263" t="s">
        <v>4120</v>
      </c>
      <c r="I2034" s="263" t="s">
        <v>4120</v>
      </c>
      <c r="J2034" s="263" t="s">
        <v>4120</v>
      </c>
      <c r="K2034" s="263" t="s">
        <v>4120</v>
      </c>
      <c r="L2034" s="263" t="s">
        <v>4120</v>
      </c>
      <c r="M2034" s="263" t="s">
        <v>4120</v>
      </c>
      <c r="N2034" s="263" t="s">
        <v>4120</v>
      </c>
      <c r="O2034" s="263" t="s">
        <v>4120</v>
      </c>
      <c r="P2034" s="263" t="s">
        <v>4120</v>
      </c>
      <c r="Q2034" s="263" t="s">
        <v>4120</v>
      </c>
      <c r="R2034" s="263" t="s">
        <v>4120</v>
      </c>
      <c r="S2034" s="263" t="s">
        <v>4120</v>
      </c>
      <c r="T2034" s="263" t="s">
        <v>4120</v>
      </c>
      <c r="U2034" s="263" t="s">
        <v>4120</v>
      </c>
      <c r="V2034" s="263" t="s">
        <v>4120</v>
      </c>
      <c r="W2034" s="263" t="s">
        <v>4120</v>
      </c>
      <c r="X2034" s="263" t="s">
        <v>4120</v>
      </c>
      <c r="Y2034" s="263" t="s">
        <v>4120</v>
      </c>
      <c r="Z2034" s="263" t="s">
        <v>4120</v>
      </c>
      <c r="AA2034" s="263" t="s">
        <v>4120</v>
      </c>
    </row>
    <row r="2035" spans="1:27" x14ac:dyDescent="0.3">
      <c r="A2035" s="263">
        <v>524356</v>
      </c>
      <c r="B2035" s="268" t="s">
        <v>918</v>
      </c>
      <c r="C2035" s="263" t="s">
        <v>4120</v>
      </c>
      <c r="D2035" s="263" t="s">
        <v>4120</v>
      </c>
      <c r="E2035" s="263" t="s">
        <v>4120</v>
      </c>
      <c r="F2035" s="263" t="s">
        <v>4120</v>
      </c>
      <c r="G2035" s="263" t="s">
        <v>4120</v>
      </c>
      <c r="H2035" s="263" t="s">
        <v>4120</v>
      </c>
      <c r="I2035" s="263" t="s">
        <v>4120</v>
      </c>
      <c r="J2035" s="263" t="s">
        <v>4120</v>
      </c>
      <c r="K2035" s="263" t="s">
        <v>4120</v>
      </c>
      <c r="L2035" s="263" t="s">
        <v>4120</v>
      </c>
      <c r="M2035" s="263" t="s">
        <v>4120</v>
      </c>
      <c r="N2035" s="263" t="s">
        <v>4120</v>
      </c>
      <c r="O2035" s="263" t="s">
        <v>4120</v>
      </c>
      <c r="P2035" s="263" t="s">
        <v>4120</v>
      </c>
      <c r="Q2035" s="263" t="s">
        <v>4120</v>
      </c>
      <c r="R2035" s="263" t="s">
        <v>4120</v>
      </c>
      <c r="S2035" s="263" t="s">
        <v>4120</v>
      </c>
      <c r="T2035" s="263" t="s">
        <v>4120</v>
      </c>
      <c r="U2035" s="263" t="s">
        <v>4120</v>
      </c>
      <c r="V2035" s="263" t="s">
        <v>4120</v>
      </c>
      <c r="W2035" s="263" t="s">
        <v>4120</v>
      </c>
      <c r="X2035" s="263" t="s">
        <v>4120</v>
      </c>
      <c r="Y2035" s="263" t="s">
        <v>4120</v>
      </c>
      <c r="Z2035" s="263" t="s">
        <v>4120</v>
      </c>
      <c r="AA2035" s="263" t="s">
        <v>4120</v>
      </c>
    </row>
    <row r="2036" spans="1:27" x14ac:dyDescent="0.3">
      <c r="A2036" s="263">
        <v>524382</v>
      </c>
      <c r="B2036" s="268" t="s">
        <v>918</v>
      </c>
      <c r="C2036" s="263" t="s">
        <v>4120</v>
      </c>
      <c r="D2036" s="263" t="s">
        <v>4120</v>
      </c>
      <c r="E2036" s="263" t="s">
        <v>4120</v>
      </c>
      <c r="F2036" s="263" t="s">
        <v>4120</v>
      </c>
      <c r="G2036" s="263" t="s">
        <v>4120</v>
      </c>
      <c r="H2036" s="263" t="s">
        <v>4120</v>
      </c>
      <c r="I2036" s="263" t="s">
        <v>4120</v>
      </c>
      <c r="J2036" s="263" t="s">
        <v>4120</v>
      </c>
      <c r="K2036" s="263" t="s">
        <v>4120</v>
      </c>
      <c r="L2036" s="263" t="s">
        <v>4120</v>
      </c>
      <c r="M2036" s="263" t="s">
        <v>4120</v>
      </c>
      <c r="N2036" s="263" t="s">
        <v>4120</v>
      </c>
      <c r="O2036" s="263" t="s">
        <v>4120</v>
      </c>
      <c r="P2036" s="263" t="s">
        <v>4120</v>
      </c>
      <c r="Q2036" s="263" t="s">
        <v>4120</v>
      </c>
      <c r="R2036" s="263" t="s">
        <v>4120</v>
      </c>
      <c r="S2036" s="263" t="s">
        <v>4120</v>
      </c>
      <c r="T2036" s="263" t="s">
        <v>4120</v>
      </c>
      <c r="U2036" s="263" t="s">
        <v>4120</v>
      </c>
      <c r="V2036" s="263" t="s">
        <v>4120</v>
      </c>
      <c r="W2036" s="263" t="s">
        <v>4120</v>
      </c>
      <c r="X2036" s="263" t="s">
        <v>4120</v>
      </c>
      <c r="Y2036" s="263" t="s">
        <v>4120</v>
      </c>
      <c r="Z2036" s="263" t="s">
        <v>4120</v>
      </c>
      <c r="AA2036" s="263" t="s">
        <v>4120</v>
      </c>
    </row>
    <row r="2037" spans="1:27" x14ac:dyDescent="0.3">
      <c r="A2037" s="263">
        <v>524384</v>
      </c>
      <c r="B2037" s="268" t="s">
        <v>918</v>
      </c>
      <c r="C2037" s="263" t="s">
        <v>4120</v>
      </c>
      <c r="D2037" s="263" t="s">
        <v>4120</v>
      </c>
      <c r="E2037" s="263" t="s">
        <v>4120</v>
      </c>
      <c r="F2037" s="263" t="s">
        <v>4120</v>
      </c>
      <c r="G2037" s="263" t="s">
        <v>4120</v>
      </c>
      <c r="H2037" s="263" t="s">
        <v>4120</v>
      </c>
      <c r="I2037" s="263" t="s">
        <v>4120</v>
      </c>
      <c r="J2037" s="263" t="s">
        <v>4120</v>
      </c>
      <c r="K2037" s="263" t="s">
        <v>4120</v>
      </c>
      <c r="L2037" s="263" t="s">
        <v>4120</v>
      </c>
      <c r="M2037" s="263" t="s">
        <v>4120</v>
      </c>
      <c r="N2037" s="263" t="s">
        <v>4120</v>
      </c>
      <c r="O2037" s="263" t="s">
        <v>4120</v>
      </c>
      <c r="P2037" s="263" t="s">
        <v>4120</v>
      </c>
      <c r="Q2037" s="263" t="s">
        <v>4120</v>
      </c>
      <c r="R2037" s="263" t="s">
        <v>4120</v>
      </c>
      <c r="S2037" s="263" t="s">
        <v>4120</v>
      </c>
      <c r="T2037" s="263" t="s">
        <v>4120</v>
      </c>
      <c r="U2037" s="263" t="s">
        <v>4120</v>
      </c>
      <c r="V2037" s="263" t="s">
        <v>4120</v>
      </c>
      <c r="W2037" s="263" t="s">
        <v>4120</v>
      </c>
      <c r="X2037" s="263" t="s">
        <v>4120</v>
      </c>
      <c r="Y2037" s="263" t="s">
        <v>4120</v>
      </c>
      <c r="Z2037" s="263" t="s">
        <v>4120</v>
      </c>
      <c r="AA2037" s="263" t="s">
        <v>4120</v>
      </c>
    </row>
    <row r="2038" spans="1:27" x14ac:dyDescent="0.3">
      <c r="A2038" s="263">
        <v>524410</v>
      </c>
      <c r="B2038" s="268" t="s">
        <v>918</v>
      </c>
      <c r="C2038" s="263" t="s">
        <v>4120</v>
      </c>
      <c r="D2038" s="263" t="s">
        <v>4120</v>
      </c>
      <c r="E2038" s="263" t="s">
        <v>4120</v>
      </c>
      <c r="F2038" s="263" t="s">
        <v>4120</v>
      </c>
      <c r="G2038" s="263" t="s">
        <v>4120</v>
      </c>
      <c r="H2038" s="263" t="s">
        <v>4120</v>
      </c>
      <c r="I2038" s="263" t="s">
        <v>4120</v>
      </c>
      <c r="J2038" s="263" t="s">
        <v>4120</v>
      </c>
      <c r="K2038" s="263" t="s">
        <v>4120</v>
      </c>
      <c r="L2038" s="263" t="s">
        <v>4120</v>
      </c>
      <c r="M2038" s="263" t="s">
        <v>4120</v>
      </c>
      <c r="N2038" s="263" t="s">
        <v>4120</v>
      </c>
      <c r="O2038" s="263" t="s">
        <v>4120</v>
      </c>
      <c r="P2038" s="263" t="s">
        <v>4120</v>
      </c>
      <c r="Q2038" s="263" t="s">
        <v>4120</v>
      </c>
      <c r="R2038" s="263" t="s">
        <v>4120</v>
      </c>
      <c r="S2038" s="263" t="s">
        <v>4120</v>
      </c>
      <c r="T2038" s="263" t="s">
        <v>4120</v>
      </c>
      <c r="U2038" s="263" t="s">
        <v>4120</v>
      </c>
      <c r="V2038" s="263" t="s">
        <v>4120</v>
      </c>
      <c r="W2038" s="263" t="s">
        <v>4120</v>
      </c>
      <c r="X2038" s="263" t="s">
        <v>4120</v>
      </c>
      <c r="Y2038" s="263" t="s">
        <v>4120</v>
      </c>
      <c r="Z2038" s="263" t="s">
        <v>4120</v>
      </c>
      <c r="AA2038" s="263" t="s">
        <v>4120</v>
      </c>
    </row>
    <row r="2039" spans="1:27" x14ac:dyDescent="0.3">
      <c r="A2039" s="263">
        <v>524420</v>
      </c>
      <c r="B2039" s="268" t="s">
        <v>918</v>
      </c>
      <c r="C2039" s="263" t="s">
        <v>4120</v>
      </c>
      <c r="D2039" s="263" t="s">
        <v>4120</v>
      </c>
      <c r="E2039" s="263" t="s">
        <v>4120</v>
      </c>
      <c r="F2039" s="263" t="s">
        <v>4120</v>
      </c>
      <c r="G2039" s="263" t="s">
        <v>4120</v>
      </c>
      <c r="H2039" s="263" t="s">
        <v>4120</v>
      </c>
      <c r="I2039" s="263" t="s">
        <v>4120</v>
      </c>
      <c r="J2039" s="263" t="s">
        <v>4120</v>
      </c>
      <c r="K2039" s="263" t="s">
        <v>4120</v>
      </c>
      <c r="L2039" s="263" t="s">
        <v>4120</v>
      </c>
      <c r="M2039" s="263" t="s">
        <v>4120</v>
      </c>
      <c r="N2039" s="263" t="s">
        <v>4120</v>
      </c>
      <c r="O2039" s="263" t="s">
        <v>4120</v>
      </c>
      <c r="P2039" s="263" t="s">
        <v>4120</v>
      </c>
      <c r="Q2039" s="263" t="s">
        <v>4120</v>
      </c>
      <c r="R2039" s="263" t="s">
        <v>4120</v>
      </c>
      <c r="S2039" s="263" t="s">
        <v>4120</v>
      </c>
      <c r="T2039" s="263" t="s">
        <v>4120</v>
      </c>
      <c r="U2039" s="263" t="s">
        <v>4120</v>
      </c>
      <c r="V2039" s="263" t="s">
        <v>4120</v>
      </c>
      <c r="W2039" s="263" t="s">
        <v>4120</v>
      </c>
      <c r="X2039" s="263" t="s">
        <v>4120</v>
      </c>
      <c r="Y2039" s="263" t="s">
        <v>4120</v>
      </c>
      <c r="Z2039" s="263" t="s">
        <v>4120</v>
      </c>
      <c r="AA2039" s="263" t="s">
        <v>4120</v>
      </c>
    </row>
    <row r="2040" spans="1:27" x14ac:dyDescent="0.3">
      <c r="A2040" s="263">
        <v>524434</v>
      </c>
      <c r="B2040" s="268" t="s">
        <v>918</v>
      </c>
      <c r="C2040" s="263" t="s">
        <v>4120</v>
      </c>
      <c r="D2040" s="263" t="s">
        <v>4120</v>
      </c>
      <c r="E2040" s="263" t="s">
        <v>4120</v>
      </c>
      <c r="F2040" s="263" t="s">
        <v>4120</v>
      </c>
      <c r="G2040" s="263" t="s">
        <v>4120</v>
      </c>
      <c r="H2040" s="263" t="s">
        <v>4120</v>
      </c>
      <c r="I2040" s="263" t="s">
        <v>4120</v>
      </c>
      <c r="J2040" s="263" t="s">
        <v>4120</v>
      </c>
      <c r="K2040" s="263" t="s">
        <v>4120</v>
      </c>
      <c r="L2040" s="263" t="s">
        <v>4120</v>
      </c>
      <c r="M2040" s="263" t="s">
        <v>4120</v>
      </c>
      <c r="N2040" s="263" t="s">
        <v>4120</v>
      </c>
      <c r="O2040" s="263" t="s">
        <v>4120</v>
      </c>
      <c r="P2040" s="263" t="s">
        <v>4120</v>
      </c>
      <c r="Q2040" s="263" t="s">
        <v>4120</v>
      </c>
      <c r="R2040" s="263" t="s">
        <v>4120</v>
      </c>
      <c r="S2040" s="263" t="s">
        <v>4120</v>
      </c>
      <c r="T2040" s="263" t="s">
        <v>4120</v>
      </c>
      <c r="U2040" s="263" t="s">
        <v>4120</v>
      </c>
      <c r="V2040" s="263" t="s">
        <v>4120</v>
      </c>
      <c r="W2040" s="263" t="s">
        <v>4120</v>
      </c>
      <c r="X2040" s="263" t="s">
        <v>4120</v>
      </c>
      <c r="Y2040" s="263" t="s">
        <v>4120</v>
      </c>
      <c r="Z2040" s="263" t="s">
        <v>4120</v>
      </c>
      <c r="AA2040" s="263" t="s">
        <v>4120</v>
      </c>
    </row>
    <row r="2041" spans="1:27" x14ac:dyDescent="0.3">
      <c r="A2041" s="263">
        <v>524437</v>
      </c>
      <c r="B2041" s="268" t="s">
        <v>918</v>
      </c>
      <c r="C2041" s="263" t="s">
        <v>4120</v>
      </c>
      <c r="D2041" s="263" t="s">
        <v>4120</v>
      </c>
      <c r="E2041" s="263" t="s">
        <v>4120</v>
      </c>
      <c r="F2041" s="263" t="s">
        <v>4120</v>
      </c>
      <c r="G2041" s="263" t="s">
        <v>4120</v>
      </c>
      <c r="H2041" s="263" t="s">
        <v>4120</v>
      </c>
      <c r="I2041" s="263" t="s">
        <v>4120</v>
      </c>
      <c r="J2041" s="263" t="s">
        <v>4120</v>
      </c>
      <c r="K2041" s="263" t="s">
        <v>4120</v>
      </c>
      <c r="L2041" s="263" t="s">
        <v>4120</v>
      </c>
      <c r="M2041" s="263" t="s">
        <v>4120</v>
      </c>
      <c r="N2041" s="263" t="s">
        <v>4120</v>
      </c>
      <c r="O2041" s="263" t="s">
        <v>4120</v>
      </c>
      <c r="P2041" s="263" t="s">
        <v>4120</v>
      </c>
      <c r="Q2041" s="263" t="s">
        <v>4120</v>
      </c>
      <c r="R2041" s="263" t="s">
        <v>4120</v>
      </c>
      <c r="S2041" s="263" t="s">
        <v>4120</v>
      </c>
      <c r="T2041" s="263" t="s">
        <v>4120</v>
      </c>
      <c r="U2041" s="263" t="s">
        <v>4120</v>
      </c>
      <c r="V2041" s="263" t="s">
        <v>4120</v>
      </c>
      <c r="W2041" s="263" t="s">
        <v>4120</v>
      </c>
      <c r="X2041" s="263" t="s">
        <v>4120</v>
      </c>
      <c r="Y2041" s="263" t="s">
        <v>4120</v>
      </c>
      <c r="Z2041" s="263" t="s">
        <v>4120</v>
      </c>
      <c r="AA2041" s="263" t="s">
        <v>4120</v>
      </c>
    </row>
    <row r="2042" spans="1:27" x14ac:dyDescent="0.3">
      <c r="A2042" s="263">
        <v>524446</v>
      </c>
      <c r="B2042" s="268" t="s">
        <v>918</v>
      </c>
      <c r="C2042" s="263" t="s">
        <v>4120</v>
      </c>
      <c r="D2042" s="263" t="s">
        <v>4120</v>
      </c>
      <c r="E2042" s="263" t="s">
        <v>4120</v>
      </c>
      <c r="F2042" s="263" t="s">
        <v>4120</v>
      </c>
      <c r="G2042" s="263" t="s">
        <v>4120</v>
      </c>
      <c r="H2042" s="263" t="s">
        <v>4120</v>
      </c>
      <c r="I2042" s="263" t="s">
        <v>4120</v>
      </c>
      <c r="J2042" s="263" t="s">
        <v>4120</v>
      </c>
      <c r="K2042" s="263" t="s">
        <v>4120</v>
      </c>
      <c r="L2042" s="263" t="s">
        <v>4120</v>
      </c>
      <c r="M2042" s="263" t="s">
        <v>4120</v>
      </c>
      <c r="N2042" s="263" t="s">
        <v>4120</v>
      </c>
      <c r="O2042" s="263" t="s">
        <v>4120</v>
      </c>
      <c r="P2042" s="263" t="s">
        <v>4120</v>
      </c>
      <c r="Q2042" s="263" t="s">
        <v>4120</v>
      </c>
      <c r="R2042" s="263" t="s">
        <v>4120</v>
      </c>
      <c r="S2042" s="263" t="s">
        <v>4120</v>
      </c>
      <c r="T2042" s="263" t="s">
        <v>4120</v>
      </c>
      <c r="U2042" s="263" t="s">
        <v>4120</v>
      </c>
      <c r="V2042" s="263" t="s">
        <v>4120</v>
      </c>
      <c r="W2042" s="263" t="s">
        <v>4120</v>
      </c>
      <c r="X2042" s="263" t="s">
        <v>4120</v>
      </c>
      <c r="Y2042" s="263" t="s">
        <v>4120</v>
      </c>
      <c r="Z2042" s="263" t="s">
        <v>4120</v>
      </c>
      <c r="AA2042" s="263" t="s">
        <v>4120</v>
      </c>
    </row>
    <row r="2043" spans="1:27" x14ac:dyDescent="0.3">
      <c r="A2043" s="263">
        <v>524447</v>
      </c>
      <c r="B2043" s="268" t="s">
        <v>918</v>
      </c>
      <c r="C2043" s="263" t="s">
        <v>4120</v>
      </c>
      <c r="D2043" s="263" t="s">
        <v>4120</v>
      </c>
      <c r="E2043" s="263" t="s">
        <v>4120</v>
      </c>
      <c r="F2043" s="263" t="s">
        <v>4120</v>
      </c>
      <c r="G2043" s="263" t="s">
        <v>4120</v>
      </c>
      <c r="H2043" s="263" t="s">
        <v>4120</v>
      </c>
      <c r="I2043" s="263" t="s">
        <v>4120</v>
      </c>
      <c r="J2043" s="263" t="s">
        <v>4120</v>
      </c>
      <c r="K2043" s="263" t="s">
        <v>4120</v>
      </c>
      <c r="L2043" s="263" t="s">
        <v>4120</v>
      </c>
      <c r="M2043" s="263" t="s">
        <v>4120</v>
      </c>
      <c r="N2043" s="263" t="s">
        <v>4120</v>
      </c>
      <c r="O2043" s="263" t="s">
        <v>4120</v>
      </c>
      <c r="P2043" s="263" t="s">
        <v>4120</v>
      </c>
      <c r="Q2043" s="263" t="s">
        <v>4120</v>
      </c>
      <c r="R2043" s="263" t="s">
        <v>4120</v>
      </c>
      <c r="S2043" s="263" t="s">
        <v>4120</v>
      </c>
      <c r="T2043" s="263" t="s">
        <v>4120</v>
      </c>
      <c r="U2043" s="263" t="s">
        <v>4120</v>
      </c>
      <c r="V2043" s="263" t="s">
        <v>4120</v>
      </c>
      <c r="W2043" s="263" t="s">
        <v>4120</v>
      </c>
      <c r="X2043" s="263" t="s">
        <v>4120</v>
      </c>
      <c r="Y2043" s="263" t="s">
        <v>4120</v>
      </c>
      <c r="Z2043" s="263" t="s">
        <v>4120</v>
      </c>
      <c r="AA2043" s="263" t="s">
        <v>4120</v>
      </c>
    </row>
    <row r="2044" spans="1:27" x14ac:dyDescent="0.3">
      <c r="A2044" s="263">
        <v>524451</v>
      </c>
      <c r="B2044" s="268" t="s">
        <v>918</v>
      </c>
      <c r="C2044" s="263" t="s">
        <v>4120</v>
      </c>
      <c r="D2044" s="263" t="s">
        <v>4120</v>
      </c>
      <c r="E2044" s="263" t="s">
        <v>4120</v>
      </c>
      <c r="F2044" s="263" t="s">
        <v>4120</v>
      </c>
      <c r="G2044" s="263" t="s">
        <v>4120</v>
      </c>
      <c r="H2044" s="263" t="s">
        <v>4120</v>
      </c>
      <c r="I2044" s="263" t="s">
        <v>4120</v>
      </c>
      <c r="J2044" s="263" t="s">
        <v>4120</v>
      </c>
      <c r="K2044" s="263" t="s">
        <v>4120</v>
      </c>
      <c r="L2044" s="263" t="s">
        <v>4120</v>
      </c>
      <c r="M2044" s="263" t="s">
        <v>4120</v>
      </c>
      <c r="N2044" s="263" t="s">
        <v>4120</v>
      </c>
      <c r="O2044" s="263" t="s">
        <v>4120</v>
      </c>
      <c r="P2044" s="263" t="s">
        <v>4120</v>
      </c>
      <c r="Q2044" s="263" t="s">
        <v>4120</v>
      </c>
      <c r="R2044" s="263" t="s">
        <v>4120</v>
      </c>
      <c r="S2044" s="263" t="s">
        <v>4120</v>
      </c>
      <c r="T2044" s="263" t="s">
        <v>4120</v>
      </c>
      <c r="U2044" s="263" t="s">
        <v>4120</v>
      </c>
      <c r="V2044" s="263" t="s">
        <v>4120</v>
      </c>
      <c r="W2044" s="263" t="s">
        <v>4120</v>
      </c>
      <c r="X2044" s="263" t="s">
        <v>4120</v>
      </c>
      <c r="Y2044" s="263" t="s">
        <v>4120</v>
      </c>
      <c r="Z2044" s="263" t="s">
        <v>4120</v>
      </c>
      <c r="AA2044" s="263" t="s">
        <v>4120</v>
      </c>
    </row>
    <row r="2045" spans="1:27" x14ac:dyDescent="0.3">
      <c r="A2045" s="263">
        <v>524453</v>
      </c>
      <c r="B2045" s="268" t="s">
        <v>918</v>
      </c>
      <c r="C2045" s="263" t="s">
        <v>4120</v>
      </c>
      <c r="D2045" s="263" t="s">
        <v>4120</v>
      </c>
      <c r="E2045" s="263" t="s">
        <v>4120</v>
      </c>
      <c r="F2045" s="263" t="s">
        <v>4120</v>
      </c>
      <c r="G2045" s="263" t="s">
        <v>4120</v>
      </c>
      <c r="H2045" s="263" t="s">
        <v>4120</v>
      </c>
      <c r="I2045" s="263" t="s">
        <v>4120</v>
      </c>
      <c r="J2045" s="263" t="s">
        <v>4120</v>
      </c>
      <c r="K2045" s="263" t="s">
        <v>4120</v>
      </c>
      <c r="L2045" s="263" t="s">
        <v>4120</v>
      </c>
      <c r="M2045" s="263" t="s">
        <v>4120</v>
      </c>
      <c r="N2045" s="263" t="s">
        <v>4120</v>
      </c>
      <c r="O2045" s="263" t="s">
        <v>4120</v>
      </c>
      <c r="P2045" s="263" t="s">
        <v>4120</v>
      </c>
      <c r="Q2045" s="263" t="s">
        <v>4120</v>
      </c>
      <c r="R2045" s="263" t="s">
        <v>4120</v>
      </c>
      <c r="S2045" s="263" t="s">
        <v>4120</v>
      </c>
      <c r="T2045" s="263" t="s">
        <v>4120</v>
      </c>
      <c r="U2045" s="263" t="s">
        <v>4120</v>
      </c>
      <c r="V2045" s="263" t="s">
        <v>4120</v>
      </c>
      <c r="W2045" s="263" t="s">
        <v>4120</v>
      </c>
      <c r="X2045" s="263" t="s">
        <v>4120</v>
      </c>
      <c r="Y2045" s="263" t="s">
        <v>4120</v>
      </c>
      <c r="Z2045" s="263" t="s">
        <v>4120</v>
      </c>
      <c r="AA2045" s="263" t="s">
        <v>4120</v>
      </c>
    </row>
    <row r="2046" spans="1:27" x14ac:dyDescent="0.3">
      <c r="A2046" s="263">
        <v>524462</v>
      </c>
      <c r="B2046" s="268" t="s">
        <v>918</v>
      </c>
      <c r="C2046" s="263" t="s">
        <v>4120</v>
      </c>
      <c r="D2046" s="263" t="s">
        <v>4120</v>
      </c>
      <c r="E2046" s="263" t="s">
        <v>4120</v>
      </c>
      <c r="F2046" s="263" t="s">
        <v>4120</v>
      </c>
      <c r="G2046" s="263" t="s">
        <v>4120</v>
      </c>
      <c r="H2046" s="263" t="s">
        <v>4120</v>
      </c>
      <c r="I2046" s="263" t="s">
        <v>4120</v>
      </c>
      <c r="J2046" s="263" t="s">
        <v>4120</v>
      </c>
      <c r="K2046" s="263" t="s">
        <v>4120</v>
      </c>
      <c r="L2046" s="263" t="s">
        <v>4120</v>
      </c>
      <c r="M2046" s="263" t="s">
        <v>4120</v>
      </c>
      <c r="N2046" s="263" t="s">
        <v>4120</v>
      </c>
      <c r="O2046" s="263" t="s">
        <v>4120</v>
      </c>
      <c r="P2046" s="263" t="s">
        <v>4120</v>
      </c>
      <c r="Q2046" s="263" t="s">
        <v>4120</v>
      </c>
      <c r="R2046" s="263" t="s">
        <v>4120</v>
      </c>
      <c r="S2046" s="263" t="s">
        <v>4120</v>
      </c>
      <c r="T2046" s="263" t="s">
        <v>4120</v>
      </c>
      <c r="U2046" s="263" t="s">
        <v>4120</v>
      </c>
      <c r="V2046" s="263" t="s">
        <v>4120</v>
      </c>
      <c r="W2046" s="263" t="s">
        <v>4120</v>
      </c>
      <c r="X2046" s="263" t="s">
        <v>4120</v>
      </c>
      <c r="Y2046" s="263" t="s">
        <v>4120</v>
      </c>
      <c r="Z2046" s="263" t="s">
        <v>4120</v>
      </c>
      <c r="AA2046" s="263" t="s">
        <v>4120</v>
      </c>
    </row>
    <row r="2047" spans="1:27" x14ac:dyDescent="0.3">
      <c r="A2047" s="263">
        <v>524478</v>
      </c>
      <c r="B2047" s="268" t="s">
        <v>918</v>
      </c>
      <c r="C2047" s="263" t="s">
        <v>4120</v>
      </c>
      <c r="D2047" s="263" t="s">
        <v>4120</v>
      </c>
      <c r="E2047" s="263" t="s">
        <v>4120</v>
      </c>
      <c r="F2047" s="263" t="s">
        <v>4120</v>
      </c>
      <c r="G2047" s="263" t="s">
        <v>4120</v>
      </c>
      <c r="H2047" s="263" t="s">
        <v>4120</v>
      </c>
      <c r="I2047" s="263" t="s">
        <v>4120</v>
      </c>
      <c r="J2047" s="263" t="s">
        <v>4120</v>
      </c>
      <c r="K2047" s="263" t="s">
        <v>4120</v>
      </c>
      <c r="L2047" s="263" t="s">
        <v>4120</v>
      </c>
      <c r="M2047" s="263" t="s">
        <v>4120</v>
      </c>
      <c r="N2047" s="263" t="s">
        <v>4120</v>
      </c>
      <c r="O2047" s="263" t="s">
        <v>4120</v>
      </c>
      <c r="P2047" s="263" t="s">
        <v>4120</v>
      </c>
      <c r="Q2047" s="263" t="s">
        <v>4120</v>
      </c>
      <c r="R2047" s="263" t="s">
        <v>4120</v>
      </c>
      <c r="S2047" s="263" t="s">
        <v>4120</v>
      </c>
      <c r="T2047" s="263" t="s">
        <v>4120</v>
      </c>
      <c r="U2047" s="263" t="s">
        <v>4120</v>
      </c>
      <c r="V2047" s="263" t="s">
        <v>4120</v>
      </c>
      <c r="W2047" s="263" t="s">
        <v>4120</v>
      </c>
      <c r="X2047" s="263" t="s">
        <v>4120</v>
      </c>
      <c r="Y2047" s="263" t="s">
        <v>4120</v>
      </c>
      <c r="Z2047" s="263" t="s">
        <v>4120</v>
      </c>
      <c r="AA2047" s="263" t="s">
        <v>4120</v>
      </c>
    </row>
    <row r="2048" spans="1:27" x14ac:dyDescent="0.3">
      <c r="A2048" s="263">
        <v>524489</v>
      </c>
      <c r="B2048" s="268" t="s">
        <v>918</v>
      </c>
      <c r="C2048" s="263" t="s">
        <v>4120</v>
      </c>
      <c r="D2048" s="263" t="s">
        <v>4120</v>
      </c>
      <c r="E2048" s="263" t="s">
        <v>4120</v>
      </c>
      <c r="F2048" s="263" t="s">
        <v>4120</v>
      </c>
      <c r="G2048" s="263" t="s">
        <v>4120</v>
      </c>
      <c r="H2048" s="263" t="s">
        <v>4120</v>
      </c>
      <c r="I2048" s="263" t="s">
        <v>4120</v>
      </c>
      <c r="J2048" s="263" t="s">
        <v>4120</v>
      </c>
      <c r="K2048" s="263" t="s">
        <v>4120</v>
      </c>
      <c r="L2048" s="263" t="s">
        <v>4120</v>
      </c>
      <c r="M2048" s="263" t="s">
        <v>4120</v>
      </c>
      <c r="N2048" s="263" t="s">
        <v>4120</v>
      </c>
      <c r="O2048" s="263" t="s">
        <v>4120</v>
      </c>
      <c r="P2048" s="263" t="s">
        <v>4120</v>
      </c>
      <c r="Q2048" s="263" t="s">
        <v>4120</v>
      </c>
      <c r="R2048" s="263" t="s">
        <v>4120</v>
      </c>
      <c r="S2048" s="263" t="s">
        <v>4120</v>
      </c>
      <c r="T2048" s="263" t="s">
        <v>4120</v>
      </c>
      <c r="U2048" s="263" t="s">
        <v>4120</v>
      </c>
      <c r="V2048" s="263" t="s">
        <v>4120</v>
      </c>
      <c r="W2048" s="263" t="s">
        <v>4120</v>
      </c>
      <c r="X2048" s="263" t="s">
        <v>4120</v>
      </c>
      <c r="Y2048" s="263" t="s">
        <v>4120</v>
      </c>
      <c r="Z2048" s="263" t="s">
        <v>4120</v>
      </c>
      <c r="AA2048" s="263" t="s">
        <v>4120</v>
      </c>
    </row>
    <row r="2049" spans="1:27" x14ac:dyDescent="0.3">
      <c r="A2049" s="263">
        <v>524498</v>
      </c>
      <c r="B2049" s="268" t="s">
        <v>918</v>
      </c>
      <c r="C2049" s="263" t="s">
        <v>4120</v>
      </c>
      <c r="D2049" s="263" t="s">
        <v>4120</v>
      </c>
      <c r="E2049" s="263" t="s">
        <v>4120</v>
      </c>
      <c r="F2049" s="263" t="s">
        <v>4120</v>
      </c>
      <c r="G2049" s="263" t="s">
        <v>4120</v>
      </c>
      <c r="H2049" s="263" t="s">
        <v>4120</v>
      </c>
      <c r="I2049" s="263" t="s">
        <v>4120</v>
      </c>
      <c r="J2049" s="263" t="s">
        <v>4120</v>
      </c>
      <c r="K2049" s="263" t="s">
        <v>4120</v>
      </c>
      <c r="L2049" s="263" t="s">
        <v>4120</v>
      </c>
      <c r="M2049" s="263" t="s">
        <v>4120</v>
      </c>
      <c r="N2049" s="263" t="s">
        <v>4120</v>
      </c>
      <c r="O2049" s="263" t="s">
        <v>4120</v>
      </c>
      <c r="P2049" s="263" t="s">
        <v>4120</v>
      </c>
      <c r="Q2049" s="263" t="s">
        <v>4120</v>
      </c>
      <c r="R2049" s="263" t="s">
        <v>4120</v>
      </c>
      <c r="S2049" s="263" t="s">
        <v>4120</v>
      </c>
      <c r="T2049" s="263" t="s">
        <v>4120</v>
      </c>
      <c r="U2049" s="263" t="s">
        <v>4120</v>
      </c>
      <c r="V2049" s="263" t="s">
        <v>4120</v>
      </c>
      <c r="W2049" s="263" t="s">
        <v>4120</v>
      </c>
      <c r="X2049" s="263" t="s">
        <v>4120</v>
      </c>
      <c r="Y2049" s="263" t="s">
        <v>4120</v>
      </c>
      <c r="Z2049" s="263" t="s">
        <v>4120</v>
      </c>
      <c r="AA2049" s="263" t="s">
        <v>4120</v>
      </c>
    </row>
    <row r="2050" spans="1:27" x14ac:dyDescent="0.3">
      <c r="A2050" s="263">
        <v>524503</v>
      </c>
      <c r="B2050" s="268" t="s">
        <v>918</v>
      </c>
      <c r="C2050" s="263" t="s">
        <v>4120</v>
      </c>
      <c r="D2050" s="263" t="s">
        <v>4120</v>
      </c>
      <c r="E2050" s="263" t="s">
        <v>4120</v>
      </c>
      <c r="F2050" s="263" t="s">
        <v>4120</v>
      </c>
      <c r="G2050" s="263" t="s">
        <v>4120</v>
      </c>
      <c r="H2050" s="263" t="s">
        <v>4120</v>
      </c>
      <c r="I2050" s="263" t="s">
        <v>4120</v>
      </c>
      <c r="J2050" s="263" t="s">
        <v>4120</v>
      </c>
      <c r="K2050" s="263" t="s">
        <v>4120</v>
      </c>
      <c r="L2050" s="263" t="s">
        <v>4120</v>
      </c>
      <c r="M2050" s="263" t="s">
        <v>4120</v>
      </c>
      <c r="N2050" s="263" t="s">
        <v>4120</v>
      </c>
      <c r="O2050" s="263" t="s">
        <v>4120</v>
      </c>
      <c r="P2050" s="263" t="s">
        <v>4120</v>
      </c>
      <c r="Q2050" s="263" t="s">
        <v>4120</v>
      </c>
      <c r="R2050" s="263" t="s">
        <v>4120</v>
      </c>
      <c r="S2050" s="263" t="s">
        <v>4120</v>
      </c>
      <c r="T2050" s="263" t="s">
        <v>4120</v>
      </c>
      <c r="U2050" s="263" t="s">
        <v>4120</v>
      </c>
      <c r="V2050" s="263" t="s">
        <v>4120</v>
      </c>
      <c r="W2050" s="263" t="s">
        <v>4120</v>
      </c>
      <c r="X2050" s="263" t="s">
        <v>4120</v>
      </c>
      <c r="Y2050" s="263" t="s">
        <v>4120</v>
      </c>
      <c r="Z2050" s="263" t="s">
        <v>4120</v>
      </c>
      <c r="AA2050" s="263" t="s">
        <v>4120</v>
      </c>
    </row>
    <row r="2051" spans="1:27" x14ac:dyDescent="0.3">
      <c r="A2051" s="263">
        <v>524557</v>
      </c>
      <c r="B2051" s="268" t="s">
        <v>918</v>
      </c>
      <c r="C2051" s="263" t="s">
        <v>4120</v>
      </c>
      <c r="D2051" s="263" t="s">
        <v>4120</v>
      </c>
      <c r="E2051" s="263" t="s">
        <v>4120</v>
      </c>
      <c r="F2051" s="263" t="s">
        <v>4120</v>
      </c>
      <c r="G2051" s="263" t="s">
        <v>4120</v>
      </c>
      <c r="H2051" s="263" t="s">
        <v>4120</v>
      </c>
      <c r="I2051" s="263" t="s">
        <v>4120</v>
      </c>
      <c r="J2051" s="263" t="s">
        <v>4120</v>
      </c>
      <c r="K2051" s="263" t="s">
        <v>4120</v>
      </c>
      <c r="L2051" s="263" t="s">
        <v>4120</v>
      </c>
      <c r="M2051" s="263" t="s">
        <v>4120</v>
      </c>
      <c r="N2051" s="263" t="s">
        <v>4120</v>
      </c>
      <c r="O2051" s="263" t="s">
        <v>4120</v>
      </c>
      <c r="P2051" s="263" t="s">
        <v>4120</v>
      </c>
      <c r="Q2051" s="263" t="s">
        <v>4120</v>
      </c>
      <c r="R2051" s="263" t="s">
        <v>4120</v>
      </c>
      <c r="S2051" s="263" t="s">
        <v>4120</v>
      </c>
      <c r="T2051" s="263" t="s">
        <v>4120</v>
      </c>
      <c r="U2051" s="263" t="s">
        <v>4120</v>
      </c>
      <c r="V2051" s="263" t="s">
        <v>4120</v>
      </c>
      <c r="W2051" s="263" t="s">
        <v>4120</v>
      </c>
      <c r="X2051" s="263" t="s">
        <v>4120</v>
      </c>
      <c r="Y2051" s="263" t="s">
        <v>4120</v>
      </c>
      <c r="Z2051" s="263" t="s">
        <v>4120</v>
      </c>
      <c r="AA2051" s="263" t="s">
        <v>4120</v>
      </c>
    </row>
    <row r="2052" spans="1:27" x14ac:dyDescent="0.3">
      <c r="A2052" s="263">
        <v>524562</v>
      </c>
      <c r="B2052" s="268" t="s">
        <v>918</v>
      </c>
      <c r="C2052" s="263" t="s">
        <v>4120</v>
      </c>
      <c r="D2052" s="263" t="s">
        <v>4120</v>
      </c>
      <c r="E2052" s="263" t="s">
        <v>4120</v>
      </c>
      <c r="F2052" s="263" t="s">
        <v>4120</v>
      </c>
      <c r="G2052" s="263" t="s">
        <v>4120</v>
      </c>
      <c r="H2052" s="263" t="s">
        <v>4120</v>
      </c>
      <c r="I2052" s="263" t="s">
        <v>4120</v>
      </c>
      <c r="J2052" s="263" t="s">
        <v>4120</v>
      </c>
      <c r="K2052" s="263" t="s">
        <v>4120</v>
      </c>
      <c r="L2052" s="263" t="s">
        <v>4120</v>
      </c>
      <c r="M2052" s="263" t="s">
        <v>4120</v>
      </c>
      <c r="N2052" s="263" t="s">
        <v>4120</v>
      </c>
      <c r="O2052" s="263" t="s">
        <v>4120</v>
      </c>
      <c r="P2052" s="263" t="s">
        <v>4120</v>
      </c>
      <c r="Q2052" s="263" t="s">
        <v>4120</v>
      </c>
      <c r="R2052" s="263" t="s">
        <v>4120</v>
      </c>
      <c r="S2052" s="263" t="s">
        <v>4120</v>
      </c>
      <c r="T2052" s="263" t="s">
        <v>4120</v>
      </c>
      <c r="U2052" s="263" t="s">
        <v>4120</v>
      </c>
      <c r="V2052" s="263" t="s">
        <v>4120</v>
      </c>
      <c r="W2052" s="263" t="s">
        <v>4120</v>
      </c>
      <c r="X2052" s="263" t="s">
        <v>4120</v>
      </c>
      <c r="Y2052" s="263" t="s">
        <v>4120</v>
      </c>
      <c r="Z2052" s="263" t="s">
        <v>4120</v>
      </c>
      <c r="AA2052" s="263" t="s">
        <v>4120</v>
      </c>
    </row>
    <row r="2053" spans="1:27" x14ac:dyDescent="0.3">
      <c r="A2053" s="263">
        <v>524592</v>
      </c>
      <c r="B2053" s="268" t="s">
        <v>918</v>
      </c>
      <c r="C2053" s="263" t="s">
        <v>4120</v>
      </c>
      <c r="D2053" s="263" t="s">
        <v>4120</v>
      </c>
      <c r="E2053" s="263" t="s">
        <v>4120</v>
      </c>
      <c r="F2053" s="263" t="s">
        <v>4120</v>
      </c>
      <c r="G2053" s="263" t="s">
        <v>4120</v>
      </c>
      <c r="H2053" s="263" t="s">
        <v>4120</v>
      </c>
      <c r="I2053" s="263" t="s">
        <v>4120</v>
      </c>
      <c r="J2053" s="263" t="s">
        <v>4120</v>
      </c>
      <c r="K2053" s="263" t="s">
        <v>4120</v>
      </c>
      <c r="L2053" s="263" t="s">
        <v>4120</v>
      </c>
      <c r="M2053" s="263" t="s">
        <v>4120</v>
      </c>
      <c r="N2053" s="263" t="s">
        <v>4120</v>
      </c>
      <c r="O2053" s="263" t="s">
        <v>4120</v>
      </c>
      <c r="P2053" s="263" t="s">
        <v>4120</v>
      </c>
      <c r="Q2053" s="263" t="s">
        <v>4120</v>
      </c>
      <c r="R2053" s="263" t="s">
        <v>4120</v>
      </c>
      <c r="S2053" s="263" t="s">
        <v>4120</v>
      </c>
      <c r="T2053" s="263" t="s">
        <v>4120</v>
      </c>
      <c r="U2053" s="263" t="s">
        <v>4120</v>
      </c>
      <c r="V2053" s="263" t="s">
        <v>4120</v>
      </c>
      <c r="W2053" s="263" t="s">
        <v>4120</v>
      </c>
      <c r="X2053" s="263" t="s">
        <v>4120</v>
      </c>
      <c r="Y2053" s="263" t="s">
        <v>4120</v>
      </c>
      <c r="Z2053" s="263" t="s">
        <v>4120</v>
      </c>
      <c r="AA2053" s="263" t="s">
        <v>4120</v>
      </c>
    </row>
    <row r="2054" spans="1:27" x14ac:dyDescent="0.3">
      <c r="A2054" s="263">
        <v>524601</v>
      </c>
      <c r="B2054" s="268" t="s">
        <v>918</v>
      </c>
      <c r="C2054" s="263" t="s">
        <v>4120</v>
      </c>
      <c r="D2054" s="263" t="s">
        <v>4120</v>
      </c>
      <c r="E2054" s="263" t="s">
        <v>4120</v>
      </c>
      <c r="F2054" s="263" t="s">
        <v>4120</v>
      </c>
      <c r="G2054" s="263" t="s">
        <v>4120</v>
      </c>
      <c r="H2054" s="263" t="s">
        <v>4120</v>
      </c>
      <c r="I2054" s="263" t="s">
        <v>4120</v>
      </c>
      <c r="J2054" s="263" t="s">
        <v>4120</v>
      </c>
      <c r="K2054" s="263" t="s">
        <v>4120</v>
      </c>
      <c r="L2054" s="263" t="s">
        <v>4120</v>
      </c>
      <c r="M2054" s="263" t="s">
        <v>4120</v>
      </c>
      <c r="N2054" s="263" t="s">
        <v>4120</v>
      </c>
      <c r="O2054" s="263" t="s">
        <v>4120</v>
      </c>
      <c r="P2054" s="263" t="s">
        <v>4120</v>
      </c>
      <c r="Q2054" s="263" t="s">
        <v>4120</v>
      </c>
      <c r="R2054" s="263" t="s">
        <v>4120</v>
      </c>
      <c r="S2054" s="263" t="s">
        <v>4120</v>
      </c>
      <c r="T2054" s="263" t="s">
        <v>4120</v>
      </c>
      <c r="U2054" s="263" t="s">
        <v>4120</v>
      </c>
      <c r="V2054" s="263" t="s">
        <v>4120</v>
      </c>
      <c r="W2054" s="263" t="s">
        <v>4120</v>
      </c>
      <c r="X2054" s="263" t="s">
        <v>4120</v>
      </c>
      <c r="Y2054" s="263" t="s">
        <v>4120</v>
      </c>
      <c r="Z2054" s="263" t="s">
        <v>4120</v>
      </c>
      <c r="AA2054" s="263" t="s">
        <v>4120</v>
      </c>
    </row>
    <row r="2055" spans="1:27" x14ac:dyDescent="0.3">
      <c r="A2055" s="263">
        <v>524605</v>
      </c>
      <c r="B2055" s="268" t="s">
        <v>918</v>
      </c>
      <c r="C2055" s="263" t="s">
        <v>4120</v>
      </c>
      <c r="D2055" s="263" t="s">
        <v>4120</v>
      </c>
      <c r="E2055" s="263" t="s">
        <v>4120</v>
      </c>
      <c r="F2055" s="263" t="s">
        <v>4120</v>
      </c>
      <c r="G2055" s="263" t="s">
        <v>4120</v>
      </c>
      <c r="H2055" s="263" t="s">
        <v>4120</v>
      </c>
      <c r="I2055" s="263" t="s">
        <v>4120</v>
      </c>
      <c r="J2055" s="263" t="s">
        <v>4120</v>
      </c>
      <c r="K2055" s="263" t="s">
        <v>4120</v>
      </c>
      <c r="L2055" s="263" t="s">
        <v>4120</v>
      </c>
      <c r="M2055" s="263" t="s">
        <v>4120</v>
      </c>
      <c r="N2055" s="263" t="s">
        <v>4120</v>
      </c>
      <c r="O2055" s="263" t="s">
        <v>4120</v>
      </c>
      <c r="P2055" s="263" t="s">
        <v>4120</v>
      </c>
      <c r="Q2055" s="263" t="s">
        <v>4120</v>
      </c>
      <c r="R2055" s="263" t="s">
        <v>4120</v>
      </c>
      <c r="S2055" s="263" t="s">
        <v>4120</v>
      </c>
      <c r="T2055" s="263" t="s">
        <v>4120</v>
      </c>
      <c r="U2055" s="263" t="s">
        <v>4120</v>
      </c>
      <c r="V2055" s="263" t="s">
        <v>4120</v>
      </c>
      <c r="W2055" s="263" t="s">
        <v>4120</v>
      </c>
      <c r="X2055" s="263" t="s">
        <v>4120</v>
      </c>
      <c r="Y2055" s="263" t="s">
        <v>4120</v>
      </c>
      <c r="Z2055" s="263" t="s">
        <v>4120</v>
      </c>
      <c r="AA2055" s="263" t="s">
        <v>4120</v>
      </c>
    </row>
    <row r="2056" spans="1:27" x14ac:dyDescent="0.3">
      <c r="A2056" s="263">
        <v>524610</v>
      </c>
      <c r="B2056" s="268" t="s">
        <v>918</v>
      </c>
      <c r="C2056" s="263" t="s">
        <v>4120</v>
      </c>
      <c r="D2056" s="263" t="s">
        <v>4120</v>
      </c>
      <c r="E2056" s="263" t="s">
        <v>4120</v>
      </c>
      <c r="F2056" s="263" t="s">
        <v>4120</v>
      </c>
      <c r="G2056" s="263" t="s">
        <v>4120</v>
      </c>
      <c r="H2056" s="263" t="s">
        <v>4120</v>
      </c>
      <c r="I2056" s="263" t="s">
        <v>4120</v>
      </c>
      <c r="J2056" s="263" t="s">
        <v>4120</v>
      </c>
      <c r="K2056" s="263" t="s">
        <v>4120</v>
      </c>
      <c r="L2056" s="263" t="s">
        <v>4120</v>
      </c>
      <c r="M2056" s="263" t="s">
        <v>4120</v>
      </c>
      <c r="N2056" s="263" t="s">
        <v>4120</v>
      </c>
      <c r="O2056" s="263" t="s">
        <v>4120</v>
      </c>
      <c r="P2056" s="263" t="s">
        <v>4120</v>
      </c>
      <c r="Q2056" s="263" t="s">
        <v>4120</v>
      </c>
      <c r="R2056" s="263" t="s">
        <v>4120</v>
      </c>
      <c r="S2056" s="263" t="s">
        <v>4120</v>
      </c>
      <c r="T2056" s="263" t="s">
        <v>4120</v>
      </c>
      <c r="U2056" s="263" t="s">
        <v>4120</v>
      </c>
      <c r="V2056" s="263" t="s">
        <v>4120</v>
      </c>
      <c r="W2056" s="263" t="s">
        <v>4120</v>
      </c>
      <c r="X2056" s="263" t="s">
        <v>4120</v>
      </c>
      <c r="Y2056" s="263" t="s">
        <v>4120</v>
      </c>
      <c r="Z2056" s="263" t="s">
        <v>4120</v>
      </c>
      <c r="AA2056" s="263" t="s">
        <v>4120</v>
      </c>
    </row>
    <row r="2057" spans="1:27" x14ac:dyDescent="0.3">
      <c r="A2057" s="263">
        <v>524614</v>
      </c>
      <c r="B2057" s="268" t="s">
        <v>918</v>
      </c>
      <c r="C2057" s="263" t="s">
        <v>4120</v>
      </c>
      <c r="D2057" s="263" t="s">
        <v>4120</v>
      </c>
      <c r="E2057" s="263" t="s">
        <v>4120</v>
      </c>
      <c r="F2057" s="263" t="s">
        <v>4120</v>
      </c>
      <c r="G2057" s="263" t="s">
        <v>4120</v>
      </c>
      <c r="H2057" s="263" t="s">
        <v>4120</v>
      </c>
      <c r="I2057" s="263" t="s">
        <v>4120</v>
      </c>
      <c r="J2057" s="263" t="s">
        <v>4120</v>
      </c>
      <c r="K2057" s="263" t="s">
        <v>4120</v>
      </c>
      <c r="L2057" s="263" t="s">
        <v>4120</v>
      </c>
      <c r="M2057" s="263" t="s">
        <v>4120</v>
      </c>
      <c r="N2057" s="263" t="s">
        <v>4120</v>
      </c>
      <c r="O2057" s="263" t="s">
        <v>4120</v>
      </c>
      <c r="P2057" s="263" t="s">
        <v>4120</v>
      </c>
      <c r="Q2057" s="263" t="s">
        <v>4120</v>
      </c>
      <c r="R2057" s="263" t="s">
        <v>4120</v>
      </c>
      <c r="S2057" s="263" t="s">
        <v>4120</v>
      </c>
      <c r="T2057" s="263" t="s">
        <v>4120</v>
      </c>
      <c r="U2057" s="263" t="s">
        <v>4120</v>
      </c>
      <c r="V2057" s="263" t="s">
        <v>4120</v>
      </c>
      <c r="W2057" s="263" t="s">
        <v>4120</v>
      </c>
      <c r="X2057" s="263" t="s">
        <v>4120</v>
      </c>
      <c r="Y2057" s="263" t="s">
        <v>4120</v>
      </c>
      <c r="Z2057" s="263" t="s">
        <v>4120</v>
      </c>
      <c r="AA2057" s="263" t="s">
        <v>4120</v>
      </c>
    </row>
    <row r="2058" spans="1:27" x14ac:dyDescent="0.3">
      <c r="A2058" s="263">
        <v>524630</v>
      </c>
      <c r="B2058" s="268" t="s">
        <v>918</v>
      </c>
      <c r="C2058" s="263" t="s">
        <v>4120</v>
      </c>
      <c r="D2058" s="263" t="s">
        <v>4120</v>
      </c>
      <c r="E2058" s="263" t="s">
        <v>4120</v>
      </c>
      <c r="F2058" s="263" t="s">
        <v>4120</v>
      </c>
      <c r="G2058" s="263" t="s">
        <v>4120</v>
      </c>
      <c r="H2058" s="263" t="s">
        <v>4120</v>
      </c>
      <c r="I2058" s="263" t="s">
        <v>4120</v>
      </c>
      <c r="J2058" s="263" t="s">
        <v>4120</v>
      </c>
      <c r="K2058" s="263" t="s">
        <v>4120</v>
      </c>
      <c r="L2058" s="263" t="s">
        <v>4120</v>
      </c>
      <c r="M2058" s="263" t="s">
        <v>4120</v>
      </c>
      <c r="N2058" s="263" t="s">
        <v>4120</v>
      </c>
      <c r="O2058" s="263" t="s">
        <v>4120</v>
      </c>
      <c r="P2058" s="263" t="s">
        <v>4120</v>
      </c>
      <c r="Q2058" s="263" t="s">
        <v>4120</v>
      </c>
      <c r="R2058" s="263" t="s">
        <v>4120</v>
      </c>
      <c r="S2058" s="263" t="s">
        <v>4120</v>
      </c>
      <c r="T2058" s="263" t="s">
        <v>4120</v>
      </c>
      <c r="U2058" s="263" t="s">
        <v>4120</v>
      </c>
      <c r="V2058" s="263" t="s">
        <v>4120</v>
      </c>
      <c r="W2058" s="263" t="s">
        <v>4120</v>
      </c>
      <c r="X2058" s="263" t="s">
        <v>4120</v>
      </c>
      <c r="Y2058" s="263" t="s">
        <v>4120</v>
      </c>
      <c r="Z2058" s="263" t="s">
        <v>4120</v>
      </c>
      <c r="AA2058" s="263" t="s">
        <v>4120</v>
      </c>
    </row>
    <row r="2059" spans="1:27" x14ac:dyDescent="0.3">
      <c r="A2059" s="263">
        <v>524653</v>
      </c>
      <c r="B2059" s="268" t="s">
        <v>918</v>
      </c>
      <c r="C2059" s="263" t="s">
        <v>4120</v>
      </c>
      <c r="D2059" s="263" t="s">
        <v>4120</v>
      </c>
      <c r="E2059" s="263" t="s">
        <v>4120</v>
      </c>
      <c r="F2059" s="263" t="s">
        <v>4120</v>
      </c>
      <c r="G2059" s="263" t="s">
        <v>4120</v>
      </c>
      <c r="H2059" s="263" t="s">
        <v>4120</v>
      </c>
      <c r="I2059" s="263" t="s">
        <v>4120</v>
      </c>
      <c r="J2059" s="263" t="s">
        <v>4120</v>
      </c>
      <c r="K2059" s="263" t="s">
        <v>4120</v>
      </c>
      <c r="L2059" s="263" t="s">
        <v>4120</v>
      </c>
      <c r="M2059" s="263" t="s">
        <v>4120</v>
      </c>
      <c r="N2059" s="263" t="s">
        <v>4120</v>
      </c>
      <c r="O2059" s="263" t="s">
        <v>4120</v>
      </c>
      <c r="P2059" s="263" t="s">
        <v>4120</v>
      </c>
      <c r="Q2059" s="263" t="s">
        <v>4120</v>
      </c>
      <c r="R2059" s="263" t="s">
        <v>4120</v>
      </c>
      <c r="S2059" s="263" t="s">
        <v>4120</v>
      </c>
      <c r="T2059" s="263" t="s">
        <v>4120</v>
      </c>
      <c r="U2059" s="263" t="s">
        <v>4120</v>
      </c>
      <c r="V2059" s="263" t="s">
        <v>4120</v>
      </c>
      <c r="W2059" s="263" t="s">
        <v>4120</v>
      </c>
      <c r="X2059" s="263" t="s">
        <v>4120</v>
      </c>
      <c r="Y2059" s="263" t="s">
        <v>4120</v>
      </c>
      <c r="Z2059" s="263" t="s">
        <v>4120</v>
      </c>
      <c r="AA2059" s="263" t="s">
        <v>4120</v>
      </c>
    </row>
    <row r="2060" spans="1:27" x14ac:dyDescent="0.3">
      <c r="A2060" s="263">
        <v>524660</v>
      </c>
      <c r="B2060" s="268" t="s">
        <v>918</v>
      </c>
      <c r="C2060" s="263" t="s">
        <v>4120</v>
      </c>
      <c r="D2060" s="263" t="s">
        <v>4120</v>
      </c>
      <c r="E2060" s="263" t="s">
        <v>4120</v>
      </c>
      <c r="F2060" s="263" t="s">
        <v>4120</v>
      </c>
      <c r="G2060" s="263" t="s">
        <v>4120</v>
      </c>
      <c r="H2060" s="263" t="s">
        <v>4120</v>
      </c>
      <c r="I2060" s="263" t="s">
        <v>4120</v>
      </c>
      <c r="J2060" s="263" t="s">
        <v>4120</v>
      </c>
      <c r="K2060" s="263" t="s">
        <v>4120</v>
      </c>
      <c r="L2060" s="263" t="s">
        <v>4120</v>
      </c>
      <c r="M2060" s="263" t="s">
        <v>4120</v>
      </c>
      <c r="N2060" s="263" t="s">
        <v>4120</v>
      </c>
      <c r="O2060" s="263" t="s">
        <v>4120</v>
      </c>
      <c r="P2060" s="263" t="s">
        <v>4120</v>
      </c>
      <c r="Q2060" s="263" t="s">
        <v>4120</v>
      </c>
      <c r="R2060" s="263" t="s">
        <v>4120</v>
      </c>
      <c r="S2060" s="263" t="s">
        <v>4120</v>
      </c>
      <c r="T2060" s="263" t="s">
        <v>4120</v>
      </c>
      <c r="U2060" s="263" t="s">
        <v>4120</v>
      </c>
      <c r="V2060" s="263" t="s">
        <v>4120</v>
      </c>
      <c r="W2060" s="263" t="s">
        <v>4120</v>
      </c>
      <c r="X2060" s="263" t="s">
        <v>4120</v>
      </c>
      <c r="Y2060" s="263" t="s">
        <v>4120</v>
      </c>
      <c r="Z2060" s="263" t="s">
        <v>4120</v>
      </c>
      <c r="AA2060" s="263" t="s">
        <v>4120</v>
      </c>
    </row>
    <row r="2061" spans="1:27" x14ac:dyDescent="0.3">
      <c r="A2061" s="263">
        <v>524684</v>
      </c>
      <c r="B2061" s="268" t="s">
        <v>918</v>
      </c>
      <c r="C2061" s="263" t="s">
        <v>4120</v>
      </c>
      <c r="D2061" s="263" t="s">
        <v>4120</v>
      </c>
      <c r="E2061" s="263" t="s">
        <v>4120</v>
      </c>
      <c r="F2061" s="263" t="s">
        <v>4120</v>
      </c>
      <c r="G2061" s="263" t="s">
        <v>4120</v>
      </c>
      <c r="H2061" s="263" t="s">
        <v>4120</v>
      </c>
      <c r="I2061" s="263" t="s">
        <v>4120</v>
      </c>
      <c r="J2061" s="263" t="s">
        <v>4120</v>
      </c>
      <c r="K2061" s="263" t="s">
        <v>4120</v>
      </c>
      <c r="L2061" s="263" t="s">
        <v>4120</v>
      </c>
      <c r="M2061" s="263" t="s">
        <v>4120</v>
      </c>
      <c r="N2061" s="263" t="s">
        <v>4120</v>
      </c>
      <c r="O2061" s="263" t="s">
        <v>4120</v>
      </c>
      <c r="P2061" s="263" t="s">
        <v>4120</v>
      </c>
      <c r="Q2061" s="263" t="s">
        <v>4120</v>
      </c>
      <c r="R2061" s="263" t="s">
        <v>4120</v>
      </c>
      <c r="S2061" s="263" t="s">
        <v>4120</v>
      </c>
      <c r="T2061" s="263" t="s">
        <v>4120</v>
      </c>
      <c r="U2061" s="263" t="s">
        <v>4120</v>
      </c>
      <c r="V2061" s="263" t="s">
        <v>4120</v>
      </c>
      <c r="W2061" s="263" t="s">
        <v>4120</v>
      </c>
      <c r="X2061" s="263" t="s">
        <v>4120</v>
      </c>
      <c r="Y2061" s="263" t="s">
        <v>4120</v>
      </c>
      <c r="Z2061" s="263" t="s">
        <v>4120</v>
      </c>
      <c r="AA2061" s="263" t="s">
        <v>4120</v>
      </c>
    </row>
    <row r="2062" spans="1:27" x14ac:dyDescent="0.3">
      <c r="A2062" s="263">
        <v>524714</v>
      </c>
      <c r="B2062" s="268" t="s">
        <v>918</v>
      </c>
      <c r="C2062" s="263" t="s">
        <v>4120</v>
      </c>
      <c r="D2062" s="263" t="s">
        <v>4120</v>
      </c>
      <c r="E2062" s="263" t="s">
        <v>4120</v>
      </c>
      <c r="F2062" s="263" t="s">
        <v>4120</v>
      </c>
      <c r="G2062" s="263" t="s">
        <v>4120</v>
      </c>
      <c r="H2062" s="263" t="s">
        <v>4120</v>
      </c>
      <c r="I2062" s="263" t="s">
        <v>4120</v>
      </c>
      <c r="J2062" s="263" t="s">
        <v>4120</v>
      </c>
      <c r="K2062" s="263" t="s">
        <v>4120</v>
      </c>
      <c r="L2062" s="263" t="s">
        <v>4120</v>
      </c>
      <c r="M2062" s="263" t="s">
        <v>4120</v>
      </c>
      <c r="N2062" s="263" t="s">
        <v>4120</v>
      </c>
      <c r="O2062" s="263" t="s">
        <v>4120</v>
      </c>
      <c r="P2062" s="263" t="s">
        <v>4120</v>
      </c>
      <c r="Q2062" s="263" t="s">
        <v>4120</v>
      </c>
      <c r="R2062" s="263" t="s">
        <v>4120</v>
      </c>
      <c r="S2062" s="263" t="s">
        <v>4120</v>
      </c>
      <c r="T2062" s="263" t="s">
        <v>4120</v>
      </c>
      <c r="U2062" s="263" t="s">
        <v>4120</v>
      </c>
      <c r="V2062" s="263" t="s">
        <v>4120</v>
      </c>
      <c r="W2062" s="263" t="s">
        <v>4120</v>
      </c>
      <c r="X2062" s="263" t="s">
        <v>4120</v>
      </c>
      <c r="Y2062" s="263" t="s">
        <v>4120</v>
      </c>
      <c r="Z2062" s="263" t="s">
        <v>4120</v>
      </c>
      <c r="AA2062" s="263" t="s">
        <v>4120</v>
      </c>
    </row>
    <row r="2063" spans="1:27" x14ac:dyDescent="0.3">
      <c r="A2063" s="263">
        <v>524723</v>
      </c>
      <c r="B2063" s="268" t="s">
        <v>918</v>
      </c>
      <c r="C2063" s="263" t="s">
        <v>4120</v>
      </c>
      <c r="D2063" s="263" t="s">
        <v>4120</v>
      </c>
      <c r="E2063" s="263" t="s">
        <v>4120</v>
      </c>
      <c r="F2063" s="263" t="s">
        <v>4120</v>
      </c>
      <c r="G2063" s="263" t="s">
        <v>4120</v>
      </c>
      <c r="H2063" s="263" t="s">
        <v>4120</v>
      </c>
      <c r="I2063" s="263" t="s">
        <v>4120</v>
      </c>
      <c r="J2063" s="263" t="s">
        <v>4120</v>
      </c>
      <c r="K2063" s="263" t="s">
        <v>4120</v>
      </c>
      <c r="L2063" s="263" t="s">
        <v>4120</v>
      </c>
      <c r="M2063" s="263" t="s">
        <v>4120</v>
      </c>
      <c r="N2063" s="263" t="s">
        <v>4120</v>
      </c>
      <c r="O2063" s="263" t="s">
        <v>4120</v>
      </c>
      <c r="P2063" s="263" t="s">
        <v>4120</v>
      </c>
      <c r="Q2063" s="263" t="s">
        <v>4120</v>
      </c>
      <c r="R2063" s="263" t="s">
        <v>4120</v>
      </c>
      <c r="S2063" s="263" t="s">
        <v>4120</v>
      </c>
      <c r="T2063" s="263" t="s">
        <v>4120</v>
      </c>
      <c r="U2063" s="263" t="s">
        <v>4120</v>
      </c>
      <c r="V2063" s="263" t="s">
        <v>4120</v>
      </c>
      <c r="W2063" s="263" t="s">
        <v>4120</v>
      </c>
      <c r="X2063" s="263" t="s">
        <v>4120</v>
      </c>
      <c r="Y2063" s="263" t="s">
        <v>4120</v>
      </c>
      <c r="Z2063" s="263" t="s">
        <v>4120</v>
      </c>
      <c r="AA2063" s="263" t="s">
        <v>4120</v>
      </c>
    </row>
    <row r="2064" spans="1:27" x14ac:dyDescent="0.3">
      <c r="A2064" s="263">
        <v>524726</v>
      </c>
      <c r="B2064" s="268" t="s">
        <v>918</v>
      </c>
      <c r="C2064" s="263" t="s">
        <v>4120</v>
      </c>
      <c r="D2064" s="263" t="s">
        <v>4120</v>
      </c>
      <c r="E2064" s="263" t="s">
        <v>4120</v>
      </c>
      <c r="F2064" s="263" t="s">
        <v>4120</v>
      </c>
      <c r="G2064" s="263" t="s">
        <v>4120</v>
      </c>
      <c r="H2064" s="263" t="s">
        <v>4120</v>
      </c>
      <c r="I2064" s="263" t="s">
        <v>4120</v>
      </c>
      <c r="J2064" s="263" t="s">
        <v>4120</v>
      </c>
      <c r="K2064" s="263" t="s">
        <v>4120</v>
      </c>
      <c r="L2064" s="263" t="s">
        <v>4120</v>
      </c>
      <c r="M2064" s="263" t="s">
        <v>4120</v>
      </c>
      <c r="N2064" s="263" t="s">
        <v>4120</v>
      </c>
      <c r="O2064" s="263" t="s">
        <v>4120</v>
      </c>
      <c r="P2064" s="263" t="s">
        <v>4120</v>
      </c>
      <c r="Q2064" s="263" t="s">
        <v>4120</v>
      </c>
      <c r="R2064" s="263" t="s">
        <v>4120</v>
      </c>
      <c r="S2064" s="263" t="s">
        <v>4120</v>
      </c>
      <c r="T2064" s="263" t="s">
        <v>4120</v>
      </c>
      <c r="U2064" s="263" t="s">
        <v>4120</v>
      </c>
      <c r="V2064" s="263" t="s">
        <v>4120</v>
      </c>
      <c r="W2064" s="263" t="s">
        <v>4120</v>
      </c>
      <c r="X2064" s="263" t="s">
        <v>4120</v>
      </c>
      <c r="Y2064" s="263" t="s">
        <v>4120</v>
      </c>
      <c r="Z2064" s="263" t="s">
        <v>4120</v>
      </c>
      <c r="AA2064" s="263" t="s">
        <v>4120</v>
      </c>
    </row>
    <row r="2065" spans="1:27" x14ac:dyDescent="0.3">
      <c r="A2065" s="263">
        <v>524732</v>
      </c>
      <c r="B2065" s="268" t="s">
        <v>918</v>
      </c>
      <c r="C2065" s="263" t="s">
        <v>4120</v>
      </c>
      <c r="D2065" s="263" t="s">
        <v>4120</v>
      </c>
      <c r="E2065" s="263" t="s">
        <v>4120</v>
      </c>
      <c r="F2065" s="263" t="s">
        <v>4120</v>
      </c>
      <c r="G2065" s="263" t="s">
        <v>4120</v>
      </c>
      <c r="H2065" s="263" t="s">
        <v>4120</v>
      </c>
      <c r="I2065" s="263" t="s">
        <v>4120</v>
      </c>
      <c r="J2065" s="263" t="s">
        <v>4120</v>
      </c>
      <c r="K2065" s="263" t="s">
        <v>4120</v>
      </c>
      <c r="L2065" s="263" t="s">
        <v>4120</v>
      </c>
      <c r="M2065" s="263" t="s">
        <v>4120</v>
      </c>
      <c r="N2065" s="263" t="s">
        <v>4120</v>
      </c>
      <c r="O2065" s="263" t="s">
        <v>4120</v>
      </c>
      <c r="P2065" s="263" t="s">
        <v>4120</v>
      </c>
      <c r="Q2065" s="263" t="s">
        <v>4120</v>
      </c>
      <c r="R2065" s="263" t="s">
        <v>4120</v>
      </c>
      <c r="S2065" s="263" t="s">
        <v>4120</v>
      </c>
      <c r="T2065" s="263" t="s">
        <v>4120</v>
      </c>
      <c r="U2065" s="263" t="s">
        <v>4120</v>
      </c>
      <c r="V2065" s="263" t="s">
        <v>4120</v>
      </c>
      <c r="W2065" s="263" t="s">
        <v>4120</v>
      </c>
      <c r="X2065" s="263" t="s">
        <v>4120</v>
      </c>
      <c r="Y2065" s="263" t="s">
        <v>4120</v>
      </c>
      <c r="Z2065" s="263" t="s">
        <v>4120</v>
      </c>
      <c r="AA2065" s="263" t="s">
        <v>4120</v>
      </c>
    </row>
    <row r="2066" spans="1:27" x14ac:dyDescent="0.3">
      <c r="A2066" s="263">
        <v>524737</v>
      </c>
      <c r="B2066" s="268" t="s">
        <v>918</v>
      </c>
      <c r="C2066" s="263" t="s">
        <v>4120</v>
      </c>
      <c r="D2066" s="263" t="s">
        <v>4120</v>
      </c>
      <c r="E2066" s="263" t="s">
        <v>4120</v>
      </c>
      <c r="F2066" s="263" t="s">
        <v>4120</v>
      </c>
      <c r="G2066" s="263" t="s">
        <v>4120</v>
      </c>
      <c r="H2066" s="263" t="s">
        <v>4120</v>
      </c>
      <c r="I2066" s="263" t="s">
        <v>4120</v>
      </c>
      <c r="J2066" s="263" t="s">
        <v>4120</v>
      </c>
      <c r="K2066" s="263" t="s">
        <v>4120</v>
      </c>
      <c r="L2066" s="263" t="s">
        <v>4120</v>
      </c>
      <c r="M2066" s="263" t="s">
        <v>4120</v>
      </c>
      <c r="N2066" s="263" t="s">
        <v>4120</v>
      </c>
      <c r="O2066" s="263" t="s">
        <v>4120</v>
      </c>
      <c r="P2066" s="263" t="s">
        <v>4120</v>
      </c>
      <c r="Q2066" s="263" t="s">
        <v>4120</v>
      </c>
      <c r="R2066" s="263" t="s">
        <v>4120</v>
      </c>
      <c r="S2066" s="263" t="s">
        <v>4120</v>
      </c>
      <c r="T2066" s="263" t="s">
        <v>4120</v>
      </c>
      <c r="U2066" s="263" t="s">
        <v>4120</v>
      </c>
      <c r="V2066" s="263" t="s">
        <v>4120</v>
      </c>
      <c r="W2066" s="263" t="s">
        <v>4120</v>
      </c>
      <c r="X2066" s="263" t="s">
        <v>4120</v>
      </c>
      <c r="Y2066" s="263" t="s">
        <v>4120</v>
      </c>
      <c r="Z2066" s="263" t="s">
        <v>4120</v>
      </c>
      <c r="AA2066" s="263" t="s">
        <v>4120</v>
      </c>
    </row>
    <row r="2067" spans="1:27" x14ac:dyDescent="0.3">
      <c r="A2067" s="263">
        <v>524752</v>
      </c>
      <c r="B2067" s="268" t="s">
        <v>918</v>
      </c>
      <c r="C2067" s="263" t="s">
        <v>4120</v>
      </c>
      <c r="D2067" s="263" t="s">
        <v>4120</v>
      </c>
      <c r="E2067" s="263" t="s">
        <v>4120</v>
      </c>
      <c r="F2067" s="263" t="s">
        <v>4120</v>
      </c>
      <c r="G2067" s="263" t="s">
        <v>4120</v>
      </c>
      <c r="H2067" s="263" t="s">
        <v>4120</v>
      </c>
      <c r="I2067" s="263" t="s">
        <v>4120</v>
      </c>
      <c r="J2067" s="263" t="s">
        <v>4120</v>
      </c>
      <c r="K2067" s="263" t="s">
        <v>4120</v>
      </c>
      <c r="L2067" s="263" t="s">
        <v>4120</v>
      </c>
      <c r="M2067" s="263" t="s">
        <v>4120</v>
      </c>
      <c r="N2067" s="263" t="s">
        <v>4120</v>
      </c>
      <c r="O2067" s="263" t="s">
        <v>4120</v>
      </c>
      <c r="P2067" s="263" t="s">
        <v>4120</v>
      </c>
      <c r="Q2067" s="263" t="s">
        <v>4120</v>
      </c>
      <c r="R2067" s="263" t="s">
        <v>4120</v>
      </c>
      <c r="S2067" s="263" t="s">
        <v>4120</v>
      </c>
      <c r="T2067" s="263" t="s">
        <v>4120</v>
      </c>
      <c r="U2067" s="263" t="s">
        <v>4120</v>
      </c>
      <c r="V2067" s="263" t="s">
        <v>4120</v>
      </c>
      <c r="W2067" s="263" t="s">
        <v>4120</v>
      </c>
      <c r="X2067" s="263" t="s">
        <v>4120</v>
      </c>
      <c r="Y2067" s="263" t="s">
        <v>4120</v>
      </c>
      <c r="Z2067" s="263" t="s">
        <v>4120</v>
      </c>
      <c r="AA2067" s="263" t="s">
        <v>4120</v>
      </c>
    </row>
    <row r="2068" spans="1:27" x14ac:dyDescent="0.3">
      <c r="A2068" s="263">
        <v>524834</v>
      </c>
      <c r="B2068" s="268" t="s">
        <v>918</v>
      </c>
      <c r="C2068" s="263" t="s">
        <v>4120</v>
      </c>
      <c r="D2068" s="263" t="s">
        <v>4120</v>
      </c>
      <c r="E2068" s="263" t="s">
        <v>4120</v>
      </c>
      <c r="F2068" s="263" t="s">
        <v>4120</v>
      </c>
      <c r="G2068" s="263" t="s">
        <v>4120</v>
      </c>
      <c r="H2068" s="263" t="s">
        <v>4120</v>
      </c>
      <c r="I2068" s="263" t="s">
        <v>4120</v>
      </c>
      <c r="J2068" s="263" t="s">
        <v>4120</v>
      </c>
      <c r="K2068" s="263" t="s">
        <v>4120</v>
      </c>
      <c r="L2068" s="263" t="s">
        <v>4120</v>
      </c>
      <c r="M2068" s="263" t="s">
        <v>4120</v>
      </c>
      <c r="N2068" s="263" t="s">
        <v>4120</v>
      </c>
      <c r="O2068" s="263" t="s">
        <v>4120</v>
      </c>
      <c r="P2068" s="263" t="s">
        <v>4120</v>
      </c>
      <c r="Q2068" s="263" t="s">
        <v>4120</v>
      </c>
      <c r="R2068" s="263" t="s">
        <v>4120</v>
      </c>
      <c r="S2068" s="263" t="s">
        <v>4120</v>
      </c>
      <c r="T2068" s="263" t="s">
        <v>4120</v>
      </c>
      <c r="U2068" s="263" t="s">
        <v>4120</v>
      </c>
      <c r="V2068" s="263" t="s">
        <v>4120</v>
      </c>
      <c r="W2068" s="263" t="s">
        <v>4120</v>
      </c>
      <c r="X2068" s="263" t="s">
        <v>4120</v>
      </c>
      <c r="Y2068" s="263" t="s">
        <v>4120</v>
      </c>
      <c r="Z2068" s="263" t="s">
        <v>4120</v>
      </c>
      <c r="AA2068" s="263" t="s">
        <v>4120</v>
      </c>
    </row>
    <row r="2069" spans="1:27" x14ac:dyDescent="0.3">
      <c r="A2069" s="263">
        <v>524843</v>
      </c>
      <c r="B2069" s="268" t="s">
        <v>918</v>
      </c>
      <c r="C2069" s="263" t="s">
        <v>4120</v>
      </c>
      <c r="D2069" s="263" t="s">
        <v>4120</v>
      </c>
      <c r="E2069" s="263" t="s">
        <v>4120</v>
      </c>
      <c r="F2069" s="263" t="s">
        <v>4120</v>
      </c>
      <c r="G2069" s="263" t="s">
        <v>4120</v>
      </c>
      <c r="H2069" s="263" t="s">
        <v>4120</v>
      </c>
      <c r="I2069" s="263" t="s">
        <v>4120</v>
      </c>
      <c r="J2069" s="263" t="s">
        <v>4120</v>
      </c>
      <c r="K2069" s="263" t="s">
        <v>4120</v>
      </c>
      <c r="L2069" s="263" t="s">
        <v>4120</v>
      </c>
      <c r="M2069" s="263" t="s">
        <v>4120</v>
      </c>
      <c r="N2069" s="263" t="s">
        <v>4120</v>
      </c>
      <c r="O2069" s="263" t="s">
        <v>4120</v>
      </c>
      <c r="P2069" s="263" t="s">
        <v>4120</v>
      </c>
      <c r="Q2069" s="263" t="s">
        <v>4120</v>
      </c>
      <c r="R2069" s="263" t="s">
        <v>4120</v>
      </c>
      <c r="S2069" s="263" t="s">
        <v>4120</v>
      </c>
      <c r="T2069" s="263" t="s">
        <v>4120</v>
      </c>
      <c r="U2069" s="263" t="s">
        <v>4120</v>
      </c>
      <c r="V2069" s="263" t="s">
        <v>4120</v>
      </c>
      <c r="W2069" s="263" t="s">
        <v>4120</v>
      </c>
      <c r="X2069" s="263" t="s">
        <v>4120</v>
      </c>
      <c r="Y2069" s="263" t="s">
        <v>4120</v>
      </c>
      <c r="Z2069" s="263" t="s">
        <v>4120</v>
      </c>
      <c r="AA2069" s="263" t="s">
        <v>4120</v>
      </c>
    </row>
    <row r="2070" spans="1:27" x14ac:dyDescent="0.3">
      <c r="A2070" s="263">
        <v>524844</v>
      </c>
      <c r="B2070" s="268" t="s">
        <v>918</v>
      </c>
      <c r="C2070" s="263" t="s">
        <v>4120</v>
      </c>
      <c r="D2070" s="263" t="s">
        <v>4120</v>
      </c>
      <c r="E2070" s="263" t="s">
        <v>4120</v>
      </c>
      <c r="F2070" s="263" t="s">
        <v>4120</v>
      </c>
      <c r="G2070" s="263" t="s">
        <v>4120</v>
      </c>
      <c r="H2070" s="263" t="s">
        <v>4120</v>
      </c>
      <c r="I2070" s="263" t="s">
        <v>4120</v>
      </c>
      <c r="J2070" s="263" t="s">
        <v>4120</v>
      </c>
      <c r="K2070" s="263" t="s">
        <v>4120</v>
      </c>
      <c r="L2070" s="263" t="s">
        <v>4120</v>
      </c>
      <c r="M2070" s="263" t="s">
        <v>4120</v>
      </c>
      <c r="N2070" s="263" t="s">
        <v>4120</v>
      </c>
      <c r="O2070" s="263" t="s">
        <v>4120</v>
      </c>
      <c r="P2070" s="263" t="s">
        <v>4120</v>
      </c>
      <c r="Q2070" s="263" t="s">
        <v>4120</v>
      </c>
      <c r="R2070" s="263" t="s">
        <v>4120</v>
      </c>
      <c r="S2070" s="263" t="s">
        <v>4120</v>
      </c>
      <c r="T2070" s="263" t="s">
        <v>4120</v>
      </c>
      <c r="U2070" s="263" t="s">
        <v>4120</v>
      </c>
      <c r="V2070" s="263" t="s">
        <v>4120</v>
      </c>
      <c r="W2070" s="263" t="s">
        <v>4120</v>
      </c>
      <c r="X2070" s="263" t="s">
        <v>4120</v>
      </c>
      <c r="Y2070" s="263" t="s">
        <v>4120</v>
      </c>
      <c r="Z2070" s="263" t="s">
        <v>4120</v>
      </c>
      <c r="AA2070" s="263" t="s">
        <v>4120</v>
      </c>
    </row>
    <row r="2071" spans="1:27" x14ac:dyDescent="0.3">
      <c r="A2071" s="263">
        <v>524845</v>
      </c>
      <c r="B2071" s="268" t="s">
        <v>918</v>
      </c>
      <c r="C2071" s="263" t="s">
        <v>4120</v>
      </c>
      <c r="D2071" s="263" t="s">
        <v>4120</v>
      </c>
      <c r="E2071" s="263" t="s">
        <v>4120</v>
      </c>
      <c r="F2071" s="263" t="s">
        <v>4120</v>
      </c>
      <c r="G2071" s="263" t="s">
        <v>4120</v>
      </c>
      <c r="H2071" s="263" t="s">
        <v>4120</v>
      </c>
      <c r="I2071" s="263" t="s">
        <v>4120</v>
      </c>
      <c r="J2071" s="263" t="s">
        <v>4120</v>
      </c>
      <c r="K2071" s="263" t="s">
        <v>4120</v>
      </c>
      <c r="L2071" s="263" t="s">
        <v>4120</v>
      </c>
      <c r="M2071" s="263" t="s">
        <v>4120</v>
      </c>
      <c r="N2071" s="263" t="s">
        <v>4120</v>
      </c>
      <c r="O2071" s="263" t="s">
        <v>4120</v>
      </c>
      <c r="P2071" s="263" t="s">
        <v>4120</v>
      </c>
      <c r="Q2071" s="263" t="s">
        <v>4120</v>
      </c>
      <c r="R2071" s="263" t="s">
        <v>4120</v>
      </c>
      <c r="S2071" s="263" t="s">
        <v>4120</v>
      </c>
      <c r="T2071" s="263" t="s">
        <v>4120</v>
      </c>
      <c r="U2071" s="263" t="s">
        <v>4120</v>
      </c>
      <c r="V2071" s="263" t="s">
        <v>4120</v>
      </c>
      <c r="W2071" s="263" t="s">
        <v>4120</v>
      </c>
      <c r="X2071" s="263" t="s">
        <v>4120</v>
      </c>
      <c r="Y2071" s="263" t="s">
        <v>4120</v>
      </c>
      <c r="Z2071" s="263" t="s">
        <v>4120</v>
      </c>
      <c r="AA2071" s="263" t="s">
        <v>4120</v>
      </c>
    </row>
    <row r="2072" spans="1:27" x14ac:dyDescent="0.3">
      <c r="A2072" s="263">
        <v>524846</v>
      </c>
      <c r="B2072" s="268" t="s">
        <v>918</v>
      </c>
      <c r="C2072" s="263" t="s">
        <v>4120</v>
      </c>
      <c r="D2072" s="263" t="s">
        <v>4120</v>
      </c>
      <c r="E2072" s="263" t="s">
        <v>4120</v>
      </c>
      <c r="F2072" s="263" t="s">
        <v>4120</v>
      </c>
      <c r="G2072" s="263" t="s">
        <v>4120</v>
      </c>
      <c r="H2072" s="263" t="s">
        <v>4120</v>
      </c>
      <c r="I2072" s="263" t="s">
        <v>4120</v>
      </c>
      <c r="J2072" s="263" t="s">
        <v>4120</v>
      </c>
      <c r="K2072" s="263" t="s">
        <v>4120</v>
      </c>
      <c r="L2072" s="263" t="s">
        <v>4120</v>
      </c>
      <c r="M2072" s="263" t="s">
        <v>4120</v>
      </c>
      <c r="N2072" s="263" t="s">
        <v>4120</v>
      </c>
      <c r="O2072" s="263" t="s">
        <v>4120</v>
      </c>
      <c r="P2072" s="263" t="s">
        <v>4120</v>
      </c>
      <c r="Q2072" s="263" t="s">
        <v>4120</v>
      </c>
      <c r="R2072" s="263" t="s">
        <v>4120</v>
      </c>
      <c r="S2072" s="263" t="s">
        <v>4120</v>
      </c>
      <c r="T2072" s="263" t="s">
        <v>4120</v>
      </c>
      <c r="U2072" s="263" t="s">
        <v>4120</v>
      </c>
      <c r="V2072" s="263" t="s">
        <v>4120</v>
      </c>
      <c r="W2072" s="263" t="s">
        <v>4120</v>
      </c>
      <c r="X2072" s="263" t="s">
        <v>4120</v>
      </c>
      <c r="Y2072" s="263" t="s">
        <v>4120</v>
      </c>
      <c r="Z2072" s="263" t="s">
        <v>4120</v>
      </c>
      <c r="AA2072" s="263" t="s">
        <v>4120</v>
      </c>
    </row>
    <row r="2073" spans="1:27" x14ac:dyDescent="0.3">
      <c r="A2073" s="263">
        <v>524848</v>
      </c>
      <c r="B2073" s="268" t="s">
        <v>918</v>
      </c>
      <c r="C2073" s="263" t="s">
        <v>4120</v>
      </c>
      <c r="D2073" s="263" t="s">
        <v>4120</v>
      </c>
      <c r="E2073" s="263" t="s">
        <v>4120</v>
      </c>
      <c r="F2073" s="263" t="s">
        <v>4120</v>
      </c>
      <c r="G2073" s="263" t="s">
        <v>4120</v>
      </c>
      <c r="H2073" s="263" t="s">
        <v>4120</v>
      </c>
      <c r="I2073" s="263" t="s">
        <v>4120</v>
      </c>
      <c r="J2073" s="263" t="s">
        <v>4120</v>
      </c>
      <c r="K2073" s="263" t="s">
        <v>4120</v>
      </c>
      <c r="L2073" s="263" t="s">
        <v>4120</v>
      </c>
      <c r="M2073" s="263" t="s">
        <v>4120</v>
      </c>
      <c r="N2073" s="263" t="s">
        <v>4120</v>
      </c>
      <c r="O2073" s="263" t="s">
        <v>4120</v>
      </c>
      <c r="P2073" s="263" t="s">
        <v>4120</v>
      </c>
      <c r="Q2073" s="263" t="s">
        <v>4120</v>
      </c>
      <c r="R2073" s="263" t="s">
        <v>4120</v>
      </c>
      <c r="S2073" s="263" t="s">
        <v>4120</v>
      </c>
      <c r="T2073" s="263" t="s">
        <v>4120</v>
      </c>
      <c r="U2073" s="263" t="s">
        <v>4120</v>
      </c>
      <c r="V2073" s="263" t="s">
        <v>4120</v>
      </c>
      <c r="W2073" s="263" t="s">
        <v>4120</v>
      </c>
      <c r="X2073" s="263" t="s">
        <v>4120</v>
      </c>
      <c r="Y2073" s="263" t="s">
        <v>4120</v>
      </c>
      <c r="Z2073" s="263" t="s">
        <v>4120</v>
      </c>
      <c r="AA2073" s="263" t="s">
        <v>4120</v>
      </c>
    </row>
    <row r="2074" spans="1:27" x14ac:dyDescent="0.3">
      <c r="A2074" s="263">
        <v>524886</v>
      </c>
      <c r="B2074" s="268" t="s">
        <v>918</v>
      </c>
      <c r="C2074" s="263" t="s">
        <v>4120</v>
      </c>
      <c r="D2074" s="263" t="s">
        <v>4120</v>
      </c>
      <c r="E2074" s="263" t="s">
        <v>4120</v>
      </c>
      <c r="F2074" s="263" t="s">
        <v>4120</v>
      </c>
      <c r="G2074" s="263" t="s">
        <v>4120</v>
      </c>
      <c r="H2074" s="263" t="s">
        <v>4120</v>
      </c>
      <c r="I2074" s="263" t="s">
        <v>4120</v>
      </c>
      <c r="J2074" s="263" t="s">
        <v>4120</v>
      </c>
      <c r="K2074" s="263" t="s">
        <v>4120</v>
      </c>
      <c r="L2074" s="263" t="s">
        <v>4120</v>
      </c>
      <c r="M2074" s="263" t="s">
        <v>4120</v>
      </c>
      <c r="N2074" s="263" t="s">
        <v>4120</v>
      </c>
      <c r="O2074" s="263" t="s">
        <v>4120</v>
      </c>
      <c r="P2074" s="263" t="s">
        <v>4120</v>
      </c>
      <c r="Q2074" s="263" t="s">
        <v>4120</v>
      </c>
      <c r="R2074" s="263" t="s">
        <v>4120</v>
      </c>
      <c r="S2074" s="263" t="s">
        <v>4120</v>
      </c>
      <c r="T2074" s="263" t="s">
        <v>4120</v>
      </c>
      <c r="U2074" s="263" t="s">
        <v>4120</v>
      </c>
      <c r="V2074" s="263" t="s">
        <v>4120</v>
      </c>
      <c r="W2074" s="263" t="s">
        <v>4120</v>
      </c>
      <c r="X2074" s="263" t="s">
        <v>4120</v>
      </c>
      <c r="Y2074" s="263" t="s">
        <v>4120</v>
      </c>
      <c r="Z2074" s="263" t="s">
        <v>4120</v>
      </c>
      <c r="AA2074" s="263" t="s">
        <v>4120</v>
      </c>
    </row>
    <row r="2075" spans="1:27" x14ac:dyDescent="0.3">
      <c r="A2075" s="263">
        <v>524888</v>
      </c>
      <c r="B2075" s="268" t="s">
        <v>918</v>
      </c>
      <c r="C2075" s="263" t="s">
        <v>4120</v>
      </c>
      <c r="D2075" s="263" t="s">
        <v>4120</v>
      </c>
      <c r="E2075" s="263" t="s">
        <v>4120</v>
      </c>
      <c r="F2075" s="263" t="s">
        <v>4120</v>
      </c>
      <c r="G2075" s="263" t="s">
        <v>4120</v>
      </c>
      <c r="H2075" s="263" t="s">
        <v>4120</v>
      </c>
      <c r="I2075" s="263" t="s">
        <v>4120</v>
      </c>
      <c r="J2075" s="263" t="s">
        <v>4120</v>
      </c>
      <c r="K2075" s="263" t="s">
        <v>4120</v>
      </c>
      <c r="L2075" s="263" t="s">
        <v>4120</v>
      </c>
      <c r="M2075" s="263" t="s">
        <v>4120</v>
      </c>
      <c r="N2075" s="263" t="s">
        <v>4120</v>
      </c>
      <c r="O2075" s="263" t="s">
        <v>4120</v>
      </c>
      <c r="P2075" s="263" t="s">
        <v>4120</v>
      </c>
      <c r="Q2075" s="263" t="s">
        <v>4120</v>
      </c>
      <c r="R2075" s="263" t="s">
        <v>4120</v>
      </c>
      <c r="S2075" s="263" t="s">
        <v>4120</v>
      </c>
      <c r="T2075" s="263" t="s">
        <v>4120</v>
      </c>
      <c r="U2075" s="263" t="s">
        <v>4120</v>
      </c>
      <c r="V2075" s="263" t="s">
        <v>4120</v>
      </c>
      <c r="W2075" s="263" t="s">
        <v>4120</v>
      </c>
      <c r="X2075" s="263" t="s">
        <v>4120</v>
      </c>
      <c r="Y2075" s="263" t="s">
        <v>4120</v>
      </c>
      <c r="Z2075" s="263" t="s">
        <v>4120</v>
      </c>
      <c r="AA2075" s="263" t="s">
        <v>4120</v>
      </c>
    </row>
    <row r="2076" spans="1:27" x14ac:dyDescent="0.3">
      <c r="A2076" s="263">
        <v>524912</v>
      </c>
      <c r="B2076" s="268" t="s">
        <v>918</v>
      </c>
      <c r="C2076" s="263" t="s">
        <v>4120</v>
      </c>
      <c r="D2076" s="263" t="s">
        <v>4120</v>
      </c>
      <c r="E2076" s="263" t="s">
        <v>4120</v>
      </c>
      <c r="F2076" s="263" t="s">
        <v>4120</v>
      </c>
      <c r="G2076" s="263" t="s">
        <v>4120</v>
      </c>
      <c r="H2076" s="263" t="s">
        <v>4120</v>
      </c>
      <c r="I2076" s="263" t="s">
        <v>4120</v>
      </c>
      <c r="J2076" s="263" t="s">
        <v>4120</v>
      </c>
      <c r="K2076" s="263" t="s">
        <v>4120</v>
      </c>
      <c r="L2076" s="263" t="s">
        <v>4120</v>
      </c>
      <c r="M2076" s="263" t="s">
        <v>4120</v>
      </c>
      <c r="N2076" s="263" t="s">
        <v>4120</v>
      </c>
      <c r="O2076" s="263" t="s">
        <v>4120</v>
      </c>
      <c r="P2076" s="263" t="s">
        <v>4120</v>
      </c>
      <c r="Q2076" s="263" t="s">
        <v>4120</v>
      </c>
      <c r="R2076" s="263" t="s">
        <v>4120</v>
      </c>
      <c r="S2076" s="263" t="s">
        <v>4120</v>
      </c>
      <c r="T2076" s="263" t="s">
        <v>4120</v>
      </c>
      <c r="U2076" s="263" t="s">
        <v>4120</v>
      </c>
      <c r="V2076" s="263" t="s">
        <v>4120</v>
      </c>
      <c r="W2076" s="263" t="s">
        <v>4120</v>
      </c>
      <c r="X2076" s="263" t="s">
        <v>4120</v>
      </c>
      <c r="Y2076" s="263" t="s">
        <v>4120</v>
      </c>
      <c r="Z2076" s="263" t="s">
        <v>4120</v>
      </c>
      <c r="AA2076" s="263" t="s">
        <v>4120</v>
      </c>
    </row>
    <row r="2077" spans="1:27" x14ac:dyDescent="0.3">
      <c r="A2077" s="263">
        <v>524936</v>
      </c>
      <c r="B2077" s="268" t="s">
        <v>918</v>
      </c>
      <c r="C2077" s="263" t="s">
        <v>4120</v>
      </c>
      <c r="D2077" s="263" t="s">
        <v>4120</v>
      </c>
      <c r="E2077" s="263" t="s">
        <v>4120</v>
      </c>
      <c r="F2077" s="263" t="s">
        <v>4120</v>
      </c>
      <c r="G2077" s="263" t="s">
        <v>4120</v>
      </c>
      <c r="H2077" s="263" t="s">
        <v>4120</v>
      </c>
      <c r="I2077" s="263" t="s">
        <v>4120</v>
      </c>
      <c r="J2077" s="263" t="s">
        <v>4120</v>
      </c>
      <c r="K2077" s="263" t="s">
        <v>4120</v>
      </c>
      <c r="L2077" s="263" t="s">
        <v>4120</v>
      </c>
      <c r="M2077" s="263" t="s">
        <v>4120</v>
      </c>
      <c r="N2077" s="263" t="s">
        <v>4120</v>
      </c>
      <c r="O2077" s="263" t="s">
        <v>4120</v>
      </c>
      <c r="P2077" s="263" t="s">
        <v>4120</v>
      </c>
      <c r="Q2077" s="263" t="s">
        <v>4120</v>
      </c>
      <c r="R2077" s="263" t="s">
        <v>4120</v>
      </c>
      <c r="S2077" s="263" t="s">
        <v>4120</v>
      </c>
      <c r="T2077" s="263" t="s">
        <v>4120</v>
      </c>
      <c r="U2077" s="263" t="s">
        <v>4120</v>
      </c>
      <c r="V2077" s="263" t="s">
        <v>4120</v>
      </c>
      <c r="W2077" s="263" t="s">
        <v>4120</v>
      </c>
      <c r="X2077" s="263" t="s">
        <v>4120</v>
      </c>
      <c r="Y2077" s="263" t="s">
        <v>4120</v>
      </c>
      <c r="Z2077" s="263" t="s">
        <v>4120</v>
      </c>
      <c r="AA2077" s="263" t="s">
        <v>4120</v>
      </c>
    </row>
    <row r="2078" spans="1:27" x14ac:dyDescent="0.3">
      <c r="A2078" s="263">
        <v>524969</v>
      </c>
      <c r="B2078" s="268" t="s">
        <v>918</v>
      </c>
      <c r="C2078" s="263" t="s">
        <v>4120</v>
      </c>
      <c r="D2078" s="263" t="s">
        <v>4120</v>
      </c>
      <c r="E2078" s="263" t="s">
        <v>4120</v>
      </c>
      <c r="F2078" s="263" t="s">
        <v>4120</v>
      </c>
      <c r="G2078" s="263" t="s">
        <v>4120</v>
      </c>
      <c r="H2078" s="263" t="s">
        <v>4120</v>
      </c>
      <c r="I2078" s="263" t="s">
        <v>4120</v>
      </c>
      <c r="J2078" s="263" t="s">
        <v>4120</v>
      </c>
      <c r="K2078" s="263" t="s">
        <v>4120</v>
      </c>
      <c r="L2078" s="263" t="s">
        <v>4120</v>
      </c>
      <c r="M2078" s="263" t="s">
        <v>4120</v>
      </c>
      <c r="N2078" s="263" t="s">
        <v>4120</v>
      </c>
      <c r="O2078" s="263" t="s">
        <v>4120</v>
      </c>
      <c r="P2078" s="263" t="s">
        <v>4120</v>
      </c>
      <c r="Q2078" s="263" t="s">
        <v>4120</v>
      </c>
      <c r="R2078" s="263" t="s">
        <v>4120</v>
      </c>
      <c r="S2078" s="263" t="s">
        <v>4120</v>
      </c>
      <c r="T2078" s="263" t="s">
        <v>4120</v>
      </c>
      <c r="U2078" s="263" t="s">
        <v>4120</v>
      </c>
      <c r="V2078" s="263" t="s">
        <v>4120</v>
      </c>
      <c r="W2078" s="263" t="s">
        <v>4120</v>
      </c>
      <c r="X2078" s="263" t="s">
        <v>4120</v>
      </c>
      <c r="Y2078" s="263" t="s">
        <v>4120</v>
      </c>
      <c r="Z2078" s="263" t="s">
        <v>4120</v>
      </c>
      <c r="AA2078" s="263" t="s">
        <v>4120</v>
      </c>
    </row>
    <row r="2079" spans="1:27" x14ac:dyDescent="0.3">
      <c r="A2079" s="263">
        <v>524977</v>
      </c>
      <c r="B2079" s="268" t="s">
        <v>918</v>
      </c>
      <c r="C2079" s="263" t="s">
        <v>4120</v>
      </c>
      <c r="D2079" s="263" t="s">
        <v>4120</v>
      </c>
      <c r="E2079" s="263" t="s">
        <v>4120</v>
      </c>
      <c r="F2079" s="263" t="s">
        <v>4120</v>
      </c>
      <c r="G2079" s="263" t="s">
        <v>4120</v>
      </c>
      <c r="H2079" s="263" t="s">
        <v>4120</v>
      </c>
      <c r="I2079" s="263" t="s">
        <v>4120</v>
      </c>
      <c r="J2079" s="263" t="s">
        <v>4120</v>
      </c>
      <c r="K2079" s="263" t="s">
        <v>4120</v>
      </c>
      <c r="L2079" s="263" t="s">
        <v>4120</v>
      </c>
      <c r="M2079" s="263" t="s">
        <v>4120</v>
      </c>
      <c r="N2079" s="263" t="s">
        <v>4120</v>
      </c>
      <c r="O2079" s="263" t="s">
        <v>4120</v>
      </c>
      <c r="P2079" s="263" t="s">
        <v>4120</v>
      </c>
      <c r="Q2079" s="263" t="s">
        <v>4120</v>
      </c>
      <c r="R2079" s="263" t="s">
        <v>4120</v>
      </c>
      <c r="S2079" s="263" t="s">
        <v>4120</v>
      </c>
      <c r="T2079" s="263" t="s">
        <v>4120</v>
      </c>
      <c r="U2079" s="263" t="s">
        <v>4120</v>
      </c>
      <c r="V2079" s="263" t="s">
        <v>4120</v>
      </c>
      <c r="W2079" s="263" t="s">
        <v>4120</v>
      </c>
      <c r="X2079" s="263" t="s">
        <v>4120</v>
      </c>
      <c r="Y2079" s="263" t="s">
        <v>4120</v>
      </c>
      <c r="Z2079" s="263" t="s">
        <v>4120</v>
      </c>
      <c r="AA2079" s="263" t="s">
        <v>4120</v>
      </c>
    </row>
    <row r="2080" spans="1:27" x14ac:dyDescent="0.3">
      <c r="A2080" s="263">
        <v>524978</v>
      </c>
      <c r="B2080" s="268" t="s">
        <v>918</v>
      </c>
      <c r="C2080" s="263" t="s">
        <v>4120</v>
      </c>
      <c r="D2080" s="263" t="s">
        <v>4120</v>
      </c>
      <c r="E2080" s="263" t="s">
        <v>4120</v>
      </c>
      <c r="F2080" s="263" t="s">
        <v>4120</v>
      </c>
      <c r="G2080" s="263" t="s">
        <v>4120</v>
      </c>
      <c r="H2080" s="263" t="s">
        <v>4120</v>
      </c>
      <c r="I2080" s="263" t="s">
        <v>4120</v>
      </c>
      <c r="J2080" s="263" t="s">
        <v>4120</v>
      </c>
      <c r="K2080" s="263" t="s">
        <v>4120</v>
      </c>
      <c r="L2080" s="263" t="s">
        <v>4120</v>
      </c>
      <c r="M2080" s="263" t="s">
        <v>4120</v>
      </c>
      <c r="N2080" s="263" t="s">
        <v>4120</v>
      </c>
      <c r="O2080" s="263" t="s">
        <v>4120</v>
      </c>
      <c r="P2080" s="263" t="s">
        <v>4120</v>
      </c>
      <c r="Q2080" s="263" t="s">
        <v>4120</v>
      </c>
      <c r="R2080" s="263" t="s">
        <v>4120</v>
      </c>
      <c r="S2080" s="263" t="s">
        <v>4120</v>
      </c>
      <c r="T2080" s="263" t="s">
        <v>4120</v>
      </c>
      <c r="U2080" s="263" t="s">
        <v>4120</v>
      </c>
      <c r="V2080" s="263" t="s">
        <v>4120</v>
      </c>
      <c r="W2080" s="263" t="s">
        <v>4120</v>
      </c>
      <c r="X2080" s="263" t="s">
        <v>4120</v>
      </c>
      <c r="Y2080" s="263" t="s">
        <v>4120</v>
      </c>
      <c r="Z2080" s="263" t="s">
        <v>4120</v>
      </c>
      <c r="AA2080" s="263" t="s">
        <v>4120</v>
      </c>
    </row>
    <row r="2081" spans="1:27" x14ac:dyDescent="0.3">
      <c r="A2081" s="263">
        <v>525012</v>
      </c>
      <c r="B2081" s="268" t="s">
        <v>918</v>
      </c>
      <c r="C2081" s="263" t="s">
        <v>4120</v>
      </c>
      <c r="D2081" s="263" t="s">
        <v>4120</v>
      </c>
      <c r="E2081" s="263" t="s">
        <v>4120</v>
      </c>
      <c r="F2081" s="263" t="s">
        <v>4120</v>
      </c>
      <c r="G2081" s="263" t="s">
        <v>4120</v>
      </c>
      <c r="H2081" s="263" t="s">
        <v>4120</v>
      </c>
      <c r="I2081" s="263" t="s">
        <v>4120</v>
      </c>
      <c r="J2081" s="263" t="s">
        <v>4120</v>
      </c>
      <c r="K2081" s="263" t="s">
        <v>4120</v>
      </c>
      <c r="L2081" s="263" t="s">
        <v>4120</v>
      </c>
      <c r="M2081" s="263" t="s">
        <v>4120</v>
      </c>
      <c r="N2081" s="263" t="s">
        <v>4120</v>
      </c>
      <c r="O2081" s="263" t="s">
        <v>4120</v>
      </c>
      <c r="P2081" s="263" t="s">
        <v>4120</v>
      </c>
      <c r="Q2081" s="263" t="s">
        <v>4120</v>
      </c>
      <c r="R2081" s="263" t="s">
        <v>4120</v>
      </c>
      <c r="S2081" s="263" t="s">
        <v>4120</v>
      </c>
      <c r="T2081" s="263" t="s">
        <v>4120</v>
      </c>
      <c r="U2081" s="263" t="s">
        <v>4120</v>
      </c>
      <c r="V2081" s="263" t="s">
        <v>4120</v>
      </c>
      <c r="W2081" s="263" t="s">
        <v>4120</v>
      </c>
      <c r="X2081" s="263" t="s">
        <v>4120</v>
      </c>
      <c r="Y2081" s="263" t="s">
        <v>4120</v>
      </c>
      <c r="Z2081" s="263" t="s">
        <v>4120</v>
      </c>
      <c r="AA2081" s="263" t="s">
        <v>4120</v>
      </c>
    </row>
    <row r="2082" spans="1:27" x14ac:dyDescent="0.3">
      <c r="A2082" s="263">
        <v>525020</v>
      </c>
      <c r="B2082" s="268" t="s">
        <v>918</v>
      </c>
      <c r="C2082" s="263" t="s">
        <v>4120</v>
      </c>
      <c r="D2082" s="263" t="s">
        <v>4120</v>
      </c>
      <c r="E2082" s="263" t="s">
        <v>4120</v>
      </c>
      <c r="F2082" s="263" t="s">
        <v>4120</v>
      </c>
      <c r="G2082" s="263" t="s">
        <v>4120</v>
      </c>
      <c r="H2082" s="263" t="s">
        <v>4120</v>
      </c>
      <c r="I2082" s="263" t="s">
        <v>4120</v>
      </c>
      <c r="J2082" s="263" t="s">
        <v>4120</v>
      </c>
      <c r="K2082" s="263" t="s">
        <v>4120</v>
      </c>
      <c r="L2082" s="263" t="s">
        <v>4120</v>
      </c>
      <c r="M2082" s="263" t="s">
        <v>4120</v>
      </c>
      <c r="N2082" s="263" t="s">
        <v>4120</v>
      </c>
      <c r="O2082" s="263" t="s">
        <v>4120</v>
      </c>
      <c r="P2082" s="263" t="s">
        <v>4120</v>
      </c>
      <c r="Q2082" s="263" t="s">
        <v>4120</v>
      </c>
      <c r="R2082" s="263" t="s">
        <v>4120</v>
      </c>
      <c r="S2082" s="263" t="s">
        <v>4120</v>
      </c>
      <c r="T2082" s="263" t="s">
        <v>4120</v>
      </c>
      <c r="U2082" s="263" t="s">
        <v>4120</v>
      </c>
      <c r="V2082" s="263" t="s">
        <v>4120</v>
      </c>
      <c r="W2082" s="263" t="s">
        <v>4120</v>
      </c>
      <c r="X2082" s="263" t="s">
        <v>4120</v>
      </c>
      <c r="Y2082" s="263" t="s">
        <v>4120</v>
      </c>
      <c r="Z2082" s="263" t="s">
        <v>4120</v>
      </c>
      <c r="AA2082" s="263" t="s">
        <v>4120</v>
      </c>
    </row>
    <row r="2083" spans="1:27" x14ac:dyDescent="0.3">
      <c r="A2083" s="263">
        <v>525042</v>
      </c>
      <c r="B2083" s="268" t="s">
        <v>918</v>
      </c>
      <c r="C2083" s="263" t="s">
        <v>4120</v>
      </c>
      <c r="D2083" s="263" t="s">
        <v>4120</v>
      </c>
      <c r="E2083" s="263" t="s">
        <v>4120</v>
      </c>
      <c r="F2083" s="263" t="s">
        <v>4120</v>
      </c>
      <c r="G2083" s="263" t="s">
        <v>4120</v>
      </c>
      <c r="H2083" s="263" t="s">
        <v>4120</v>
      </c>
      <c r="I2083" s="263" t="s">
        <v>4120</v>
      </c>
      <c r="J2083" s="263" t="s">
        <v>4120</v>
      </c>
      <c r="K2083" s="263" t="s">
        <v>4120</v>
      </c>
      <c r="L2083" s="263" t="s">
        <v>4120</v>
      </c>
      <c r="M2083" s="263" t="s">
        <v>4120</v>
      </c>
      <c r="N2083" s="263" t="s">
        <v>4120</v>
      </c>
      <c r="O2083" s="263" t="s">
        <v>4120</v>
      </c>
      <c r="P2083" s="263" t="s">
        <v>4120</v>
      </c>
      <c r="Q2083" s="263" t="s">
        <v>4120</v>
      </c>
      <c r="R2083" s="263" t="s">
        <v>4120</v>
      </c>
      <c r="S2083" s="263" t="s">
        <v>4120</v>
      </c>
      <c r="T2083" s="263" t="s">
        <v>4120</v>
      </c>
      <c r="U2083" s="263" t="s">
        <v>4120</v>
      </c>
      <c r="V2083" s="263" t="s">
        <v>4120</v>
      </c>
      <c r="W2083" s="263" t="s">
        <v>4120</v>
      </c>
      <c r="X2083" s="263" t="s">
        <v>4120</v>
      </c>
      <c r="Y2083" s="263" t="s">
        <v>4120</v>
      </c>
      <c r="Z2083" s="263" t="s">
        <v>4120</v>
      </c>
      <c r="AA2083" s="263" t="s">
        <v>4120</v>
      </c>
    </row>
    <row r="2084" spans="1:27" x14ac:dyDescent="0.3">
      <c r="A2084" s="263">
        <v>525096</v>
      </c>
      <c r="B2084" s="268" t="s">
        <v>918</v>
      </c>
      <c r="C2084" s="263" t="s">
        <v>4120</v>
      </c>
      <c r="D2084" s="263" t="s">
        <v>4120</v>
      </c>
      <c r="E2084" s="263" t="s">
        <v>4120</v>
      </c>
      <c r="F2084" s="263" t="s">
        <v>4120</v>
      </c>
      <c r="G2084" s="263" t="s">
        <v>4120</v>
      </c>
      <c r="H2084" s="263" t="s">
        <v>4120</v>
      </c>
      <c r="I2084" s="263" t="s">
        <v>4120</v>
      </c>
      <c r="J2084" s="263" t="s">
        <v>4120</v>
      </c>
      <c r="K2084" s="263" t="s">
        <v>4120</v>
      </c>
      <c r="L2084" s="263" t="s">
        <v>4120</v>
      </c>
      <c r="M2084" s="263" t="s">
        <v>4120</v>
      </c>
      <c r="N2084" s="263" t="s">
        <v>4120</v>
      </c>
      <c r="O2084" s="263" t="s">
        <v>4120</v>
      </c>
      <c r="P2084" s="263" t="s">
        <v>4120</v>
      </c>
      <c r="Q2084" s="263" t="s">
        <v>4120</v>
      </c>
      <c r="R2084" s="263" t="s">
        <v>4120</v>
      </c>
      <c r="S2084" s="263" t="s">
        <v>4120</v>
      </c>
      <c r="T2084" s="263" t="s">
        <v>4120</v>
      </c>
      <c r="U2084" s="263" t="s">
        <v>4120</v>
      </c>
      <c r="V2084" s="263" t="s">
        <v>4120</v>
      </c>
      <c r="W2084" s="263" t="s">
        <v>4120</v>
      </c>
      <c r="X2084" s="263" t="s">
        <v>4120</v>
      </c>
      <c r="Y2084" s="263" t="s">
        <v>4120</v>
      </c>
      <c r="Z2084" s="263" t="s">
        <v>4120</v>
      </c>
      <c r="AA2084" s="263" t="s">
        <v>4120</v>
      </c>
    </row>
    <row r="2085" spans="1:27" x14ac:dyDescent="0.3">
      <c r="A2085" s="263">
        <v>525101</v>
      </c>
      <c r="B2085" s="268" t="s">
        <v>918</v>
      </c>
      <c r="C2085" s="263" t="s">
        <v>4120</v>
      </c>
      <c r="D2085" s="263" t="s">
        <v>4120</v>
      </c>
      <c r="E2085" s="263" t="s">
        <v>4120</v>
      </c>
      <c r="F2085" s="263" t="s">
        <v>4120</v>
      </c>
      <c r="G2085" s="263" t="s">
        <v>4120</v>
      </c>
      <c r="H2085" s="263" t="s">
        <v>4120</v>
      </c>
      <c r="I2085" s="263" t="s">
        <v>4120</v>
      </c>
      <c r="J2085" s="263" t="s">
        <v>4120</v>
      </c>
      <c r="K2085" s="263" t="s">
        <v>4120</v>
      </c>
      <c r="L2085" s="263" t="s">
        <v>4120</v>
      </c>
      <c r="M2085" s="263" t="s">
        <v>4120</v>
      </c>
      <c r="N2085" s="263" t="s">
        <v>4120</v>
      </c>
      <c r="O2085" s="263" t="s">
        <v>4120</v>
      </c>
      <c r="P2085" s="263" t="s">
        <v>4120</v>
      </c>
      <c r="Q2085" s="263" t="s">
        <v>4120</v>
      </c>
      <c r="R2085" s="263" t="s">
        <v>4120</v>
      </c>
      <c r="S2085" s="263" t="s">
        <v>4120</v>
      </c>
      <c r="T2085" s="263" t="s">
        <v>4120</v>
      </c>
      <c r="U2085" s="263" t="s">
        <v>4120</v>
      </c>
      <c r="V2085" s="263" t="s">
        <v>4120</v>
      </c>
      <c r="W2085" s="263" t="s">
        <v>4120</v>
      </c>
      <c r="X2085" s="263" t="s">
        <v>4120</v>
      </c>
      <c r="Y2085" s="263" t="s">
        <v>4120</v>
      </c>
      <c r="Z2085" s="263" t="s">
        <v>4120</v>
      </c>
      <c r="AA2085" s="263" t="s">
        <v>4120</v>
      </c>
    </row>
    <row r="2086" spans="1:27" x14ac:dyDescent="0.3">
      <c r="A2086" s="263">
        <v>525104</v>
      </c>
      <c r="B2086" s="268" t="s">
        <v>918</v>
      </c>
      <c r="C2086" s="263" t="s">
        <v>4120</v>
      </c>
      <c r="D2086" s="263" t="s">
        <v>4120</v>
      </c>
      <c r="E2086" s="263" t="s">
        <v>4120</v>
      </c>
      <c r="F2086" s="263" t="s">
        <v>4120</v>
      </c>
      <c r="G2086" s="263" t="s">
        <v>4120</v>
      </c>
      <c r="H2086" s="263" t="s">
        <v>4120</v>
      </c>
      <c r="I2086" s="263" t="s">
        <v>4120</v>
      </c>
      <c r="J2086" s="263" t="s">
        <v>4120</v>
      </c>
      <c r="K2086" s="263" t="s">
        <v>4120</v>
      </c>
      <c r="L2086" s="263" t="s">
        <v>4120</v>
      </c>
      <c r="M2086" s="263" t="s">
        <v>4120</v>
      </c>
      <c r="N2086" s="263" t="s">
        <v>4120</v>
      </c>
      <c r="O2086" s="263" t="s">
        <v>4120</v>
      </c>
      <c r="P2086" s="263" t="s">
        <v>4120</v>
      </c>
      <c r="Q2086" s="263" t="s">
        <v>4120</v>
      </c>
      <c r="R2086" s="263" t="s">
        <v>4120</v>
      </c>
      <c r="S2086" s="263" t="s">
        <v>4120</v>
      </c>
      <c r="T2086" s="263" t="s">
        <v>4120</v>
      </c>
      <c r="U2086" s="263" t="s">
        <v>4120</v>
      </c>
      <c r="V2086" s="263" t="s">
        <v>4120</v>
      </c>
      <c r="W2086" s="263" t="s">
        <v>4120</v>
      </c>
      <c r="X2086" s="263" t="s">
        <v>4120</v>
      </c>
      <c r="Y2086" s="263" t="s">
        <v>4120</v>
      </c>
      <c r="Z2086" s="263" t="s">
        <v>4120</v>
      </c>
      <c r="AA2086" s="263" t="s">
        <v>4120</v>
      </c>
    </row>
    <row r="2087" spans="1:27" x14ac:dyDescent="0.3">
      <c r="A2087" s="263">
        <v>525121</v>
      </c>
      <c r="B2087" s="268" t="s">
        <v>918</v>
      </c>
      <c r="C2087" s="263" t="s">
        <v>4120</v>
      </c>
      <c r="D2087" s="263" t="s">
        <v>4120</v>
      </c>
      <c r="E2087" s="263" t="s">
        <v>4120</v>
      </c>
      <c r="F2087" s="263" t="s">
        <v>4120</v>
      </c>
      <c r="G2087" s="263" t="s">
        <v>4120</v>
      </c>
      <c r="H2087" s="263" t="s">
        <v>4120</v>
      </c>
      <c r="I2087" s="263" t="s">
        <v>4120</v>
      </c>
      <c r="J2087" s="263" t="s">
        <v>4120</v>
      </c>
      <c r="K2087" s="263" t="s">
        <v>4120</v>
      </c>
      <c r="L2087" s="263" t="s">
        <v>4120</v>
      </c>
      <c r="M2087" s="263" t="s">
        <v>4120</v>
      </c>
      <c r="N2087" s="263" t="s">
        <v>4120</v>
      </c>
      <c r="O2087" s="263" t="s">
        <v>4120</v>
      </c>
      <c r="P2087" s="263" t="s">
        <v>4120</v>
      </c>
      <c r="Q2087" s="263" t="s">
        <v>4120</v>
      </c>
      <c r="R2087" s="263" t="s">
        <v>4120</v>
      </c>
      <c r="S2087" s="263" t="s">
        <v>4120</v>
      </c>
      <c r="T2087" s="263" t="s">
        <v>4120</v>
      </c>
      <c r="U2087" s="263" t="s">
        <v>4120</v>
      </c>
      <c r="V2087" s="263" t="s">
        <v>4120</v>
      </c>
      <c r="W2087" s="263" t="s">
        <v>4120</v>
      </c>
      <c r="X2087" s="263" t="s">
        <v>4120</v>
      </c>
      <c r="Y2087" s="263" t="s">
        <v>4120</v>
      </c>
      <c r="Z2087" s="263" t="s">
        <v>4120</v>
      </c>
      <c r="AA2087" s="263" t="s">
        <v>4120</v>
      </c>
    </row>
    <row r="2088" spans="1:27" x14ac:dyDescent="0.3">
      <c r="A2088" s="263">
        <v>525148</v>
      </c>
      <c r="B2088" s="268" t="s">
        <v>918</v>
      </c>
      <c r="C2088" s="263" t="s">
        <v>4120</v>
      </c>
      <c r="D2088" s="263" t="s">
        <v>4120</v>
      </c>
      <c r="E2088" s="263" t="s">
        <v>4120</v>
      </c>
      <c r="F2088" s="263" t="s">
        <v>4120</v>
      </c>
      <c r="G2088" s="263" t="s">
        <v>4120</v>
      </c>
      <c r="H2088" s="263" t="s">
        <v>4120</v>
      </c>
      <c r="I2088" s="263" t="s">
        <v>4120</v>
      </c>
      <c r="J2088" s="263" t="s">
        <v>4120</v>
      </c>
      <c r="K2088" s="263" t="s">
        <v>4120</v>
      </c>
      <c r="L2088" s="263" t="s">
        <v>4120</v>
      </c>
      <c r="M2088" s="263" t="s">
        <v>4120</v>
      </c>
      <c r="N2088" s="263" t="s">
        <v>4120</v>
      </c>
      <c r="O2088" s="263" t="s">
        <v>4120</v>
      </c>
      <c r="P2088" s="263" t="s">
        <v>4120</v>
      </c>
      <c r="Q2088" s="263" t="s">
        <v>4120</v>
      </c>
      <c r="R2088" s="263" t="s">
        <v>4120</v>
      </c>
      <c r="S2088" s="263" t="s">
        <v>4120</v>
      </c>
      <c r="T2088" s="263" t="s">
        <v>4120</v>
      </c>
      <c r="U2088" s="263" t="s">
        <v>4120</v>
      </c>
      <c r="V2088" s="263" t="s">
        <v>4120</v>
      </c>
      <c r="W2088" s="263" t="s">
        <v>4120</v>
      </c>
      <c r="X2088" s="263" t="s">
        <v>4120</v>
      </c>
      <c r="Y2088" s="263" t="s">
        <v>4120</v>
      </c>
      <c r="Z2088" s="263" t="s">
        <v>4120</v>
      </c>
      <c r="AA2088" s="263" t="s">
        <v>4120</v>
      </c>
    </row>
    <row r="2089" spans="1:27" x14ac:dyDescent="0.3">
      <c r="A2089" s="263">
        <v>525151</v>
      </c>
      <c r="B2089" s="268" t="s">
        <v>918</v>
      </c>
      <c r="C2089" s="263" t="s">
        <v>4120</v>
      </c>
      <c r="D2089" s="263" t="s">
        <v>4120</v>
      </c>
      <c r="E2089" s="263" t="s">
        <v>4120</v>
      </c>
      <c r="F2089" s="263" t="s">
        <v>4120</v>
      </c>
      <c r="G2089" s="263" t="s">
        <v>4120</v>
      </c>
      <c r="H2089" s="263" t="s">
        <v>4120</v>
      </c>
      <c r="I2089" s="263" t="s">
        <v>4120</v>
      </c>
      <c r="J2089" s="263" t="s">
        <v>4120</v>
      </c>
      <c r="K2089" s="263" t="s">
        <v>4120</v>
      </c>
      <c r="L2089" s="263" t="s">
        <v>4120</v>
      </c>
      <c r="M2089" s="263" t="s">
        <v>4120</v>
      </c>
      <c r="N2089" s="263" t="s">
        <v>4120</v>
      </c>
      <c r="O2089" s="263" t="s">
        <v>4120</v>
      </c>
      <c r="P2089" s="263" t="s">
        <v>4120</v>
      </c>
      <c r="Q2089" s="263" t="s">
        <v>4120</v>
      </c>
      <c r="R2089" s="263" t="s">
        <v>4120</v>
      </c>
      <c r="S2089" s="263" t="s">
        <v>4120</v>
      </c>
      <c r="T2089" s="263" t="s">
        <v>4120</v>
      </c>
      <c r="U2089" s="263" t="s">
        <v>4120</v>
      </c>
      <c r="V2089" s="263" t="s">
        <v>4120</v>
      </c>
      <c r="W2089" s="263" t="s">
        <v>4120</v>
      </c>
      <c r="X2089" s="263" t="s">
        <v>4120</v>
      </c>
      <c r="Y2089" s="263" t="s">
        <v>4120</v>
      </c>
      <c r="Z2089" s="263" t="s">
        <v>4120</v>
      </c>
      <c r="AA2089" s="263" t="s">
        <v>4120</v>
      </c>
    </row>
    <row r="2090" spans="1:27" x14ac:dyDescent="0.3">
      <c r="A2090" s="263">
        <v>525158</v>
      </c>
      <c r="B2090" s="268" t="s">
        <v>918</v>
      </c>
      <c r="C2090" s="263" t="s">
        <v>4120</v>
      </c>
      <c r="D2090" s="263" t="s">
        <v>4120</v>
      </c>
      <c r="E2090" s="263" t="s">
        <v>4120</v>
      </c>
      <c r="F2090" s="263" t="s">
        <v>4120</v>
      </c>
      <c r="G2090" s="263" t="s">
        <v>4120</v>
      </c>
      <c r="H2090" s="263" t="s">
        <v>4120</v>
      </c>
      <c r="I2090" s="263" t="s">
        <v>4120</v>
      </c>
      <c r="J2090" s="263" t="s">
        <v>4120</v>
      </c>
      <c r="K2090" s="263" t="s">
        <v>4120</v>
      </c>
      <c r="L2090" s="263" t="s">
        <v>4120</v>
      </c>
      <c r="M2090" s="263" t="s">
        <v>4120</v>
      </c>
      <c r="N2090" s="263" t="s">
        <v>4120</v>
      </c>
      <c r="O2090" s="263" t="s">
        <v>4120</v>
      </c>
      <c r="P2090" s="263" t="s">
        <v>4120</v>
      </c>
      <c r="Q2090" s="263" t="s">
        <v>4120</v>
      </c>
      <c r="R2090" s="263" t="s">
        <v>4120</v>
      </c>
      <c r="S2090" s="263" t="s">
        <v>4120</v>
      </c>
      <c r="T2090" s="263" t="s">
        <v>4120</v>
      </c>
      <c r="U2090" s="263" t="s">
        <v>4120</v>
      </c>
      <c r="V2090" s="263" t="s">
        <v>4120</v>
      </c>
      <c r="W2090" s="263" t="s">
        <v>4120</v>
      </c>
      <c r="X2090" s="263" t="s">
        <v>4120</v>
      </c>
      <c r="Y2090" s="263" t="s">
        <v>4120</v>
      </c>
      <c r="Z2090" s="263" t="s">
        <v>4120</v>
      </c>
      <c r="AA2090" s="263" t="s">
        <v>4120</v>
      </c>
    </row>
    <row r="2091" spans="1:27" x14ac:dyDescent="0.3">
      <c r="A2091" s="263">
        <v>525184</v>
      </c>
      <c r="B2091" s="268" t="s">
        <v>918</v>
      </c>
      <c r="C2091" s="263" t="s">
        <v>4120</v>
      </c>
      <c r="D2091" s="263" t="s">
        <v>4120</v>
      </c>
      <c r="E2091" s="263" t="s">
        <v>4120</v>
      </c>
      <c r="F2091" s="263" t="s">
        <v>4120</v>
      </c>
      <c r="G2091" s="263" t="s">
        <v>4120</v>
      </c>
      <c r="H2091" s="263" t="s">
        <v>4120</v>
      </c>
      <c r="I2091" s="263" t="s">
        <v>4120</v>
      </c>
      <c r="J2091" s="263" t="s">
        <v>4120</v>
      </c>
      <c r="K2091" s="263" t="s">
        <v>4120</v>
      </c>
      <c r="L2091" s="263" t="s">
        <v>4120</v>
      </c>
      <c r="M2091" s="263" t="s">
        <v>4120</v>
      </c>
      <c r="N2091" s="263" t="s">
        <v>4120</v>
      </c>
      <c r="O2091" s="263" t="s">
        <v>4120</v>
      </c>
      <c r="P2091" s="263" t="s">
        <v>4120</v>
      </c>
      <c r="Q2091" s="263" t="s">
        <v>4120</v>
      </c>
      <c r="R2091" s="263" t="s">
        <v>4120</v>
      </c>
      <c r="S2091" s="263" t="s">
        <v>4120</v>
      </c>
      <c r="T2091" s="263" t="s">
        <v>4120</v>
      </c>
      <c r="U2091" s="263" t="s">
        <v>4120</v>
      </c>
      <c r="V2091" s="263" t="s">
        <v>4120</v>
      </c>
      <c r="W2091" s="263" t="s">
        <v>4120</v>
      </c>
      <c r="X2091" s="263" t="s">
        <v>4120</v>
      </c>
      <c r="Y2091" s="263" t="s">
        <v>4120</v>
      </c>
      <c r="Z2091" s="263" t="s">
        <v>4120</v>
      </c>
      <c r="AA2091" s="263" t="s">
        <v>4120</v>
      </c>
    </row>
    <row r="2092" spans="1:27" x14ac:dyDescent="0.3">
      <c r="A2092" s="263">
        <v>525196</v>
      </c>
      <c r="B2092" s="268" t="s">
        <v>918</v>
      </c>
      <c r="C2092" s="263" t="s">
        <v>4120</v>
      </c>
      <c r="D2092" s="263" t="s">
        <v>4120</v>
      </c>
      <c r="E2092" s="263" t="s">
        <v>4120</v>
      </c>
      <c r="F2092" s="263" t="s">
        <v>4120</v>
      </c>
      <c r="G2092" s="263" t="s">
        <v>4120</v>
      </c>
      <c r="H2092" s="263" t="s">
        <v>4120</v>
      </c>
      <c r="I2092" s="263" t="s">
        <v>4120</v>
      </c>
      <c r="J2092" s="263" t="s">
        <v>4120</v>
      </c>
      <c r="K2092" s="263" t="s">
        <v>4120</v>
      </c>
      <c r="L2092" s="263" t="s">
        <v>4120</v>
      </c>
      <c r="M2092" s="263" t="s">
        <v>4120</v>
      </c>
      <c r="N2092" s="263" t="s">
        <v>4120</v>
      </c>
      <c r="O2092" s="263" t="s">
        <v>4120</v>
      </c>
      <c r="P2092" s="263" t="s">
        <v>4120</v>
      </c>
      <c r="Q2092" s="263" t="s">
        <v>4120</v>
      </c>
      <c r="R2092" s="263" t="s">
        <v>4120</v>
      </c>
      <c r="S2092" s="263" t="s">
        <v>4120</v>
      </c>
      <c r="T2092" s="263" t="s">
        <v>4120</v>
      </c>
      <c r="U2092" s="263" t="s">
        <v>4120</v>
      </c>
      <c r="V2092" s="263" t="s">
        <v>4120</v>
      </c>
      <c r="W2092" s="263" t="s">
        <v>4120</v>
      </c>
      <c r="X2092" s="263" t="s">
        <v>4120</v>
      </c>
      <c r="Y2092" s="263" t="s">
        <v>4120</v>
      </c>
      <c r="Z2092" s="263" t="s">
        <v>4120</v>
      </c>
      <c r="AA2092" s="263" t="s">
        <v>4120</v>
      </c>
    </row>
    <row r="2093" spans="1:27" x14ac:dyDescent="0.3">
      <c r="A2093" s="263">
        <v>525202</v>
      </c>
      <c r="B2093" s="268" t="s">
        <v>918</v>
      </c>
      <c r="C2093" s="263" t="s">
        <v>4120</v>
      </c>
      <c r="D2093" s="263" t="s">
        <v>4120</v>
      </c>
      <c r="E2093" s="263" t="s">
        <v>4120</v>
      </c>
      <c r="F2093" s="263" t="s">
        <v>4120</v>
      </c>
      <c r="G2093" s="263" t="s">
        <v>4120</v>
      </c>
      <c r="H2093" s="263" t="s">
        <v>4120</v>
      </c>
      <c r="I2093" s="263" t="s">
        <v>4120</v>
      </c>
      <c r="J2093" s="263" t="s">
        <v>4120</v>
      </c>
      <c r="K2093" s="263" t="s">
        <v>4120</v>
      </c>
      <c r="L2093" s="263" t="s">
        <v>4120</v>
      </c>
      <c r="M2093" s="263" t="s">
        <v>4120</v>
      </c>
      <c r="N2093" s="263" t="s">
        <v>4120</v>
      </c>
      <c r="O2093" s="263" t="s">
        <v>4120</v>
      </c>
      <c r="P2093" s="263" t="s">
        <v>4120</v>
      </c>
      <c r="Q2093" s="263" t="s">
        <v>4120</v>
      </c>
      <c r="R2093" s="263" t="s">
        <v>4120</v>
      </c>
      <c r="S2093" s="263" t="s">
        <v>4120</v>
      </c>
      <c r="T2093" s="263" t="s">
        <v>4120</v>
      </c>
      <c r="U2093" s="263" t="s">
        <v>4120</v>
      </c>
      <c r="V2093" s="263" t="s">
        <v>4120</v>
      </c>
      <c r="W2093" s="263" t="s">
        <v>4120</v>
      </c>
      <c r="X2093" s="263" t="s">
        <v>4120</v>
      </c>
      <c r="Y2093" s="263" t="s">
        <v>4120</v>
      </c>
      <c r="Z2093" s="263" t="s">
        <v>4120</v>
      </c>
      <c r="AA2093" s="263" t="s">
        <v>4120</v>
      </c>
    </row>
    <row r="2094" spans="1:27" x14ac:dyDescent="0.3">
      <c r="A2094" s="263">
        <v>525213</v>
      </c>
      <c r="B2094" s="268" t="s">
        <v>918</v>
      </c>
      <c r="C2094" s="263" t="s">
        <v>4120</v>
      </c>
      <c r="D2094" s="263" t="s">
        <v>4120</v>
      </c>
      <c r="E2094" s="263" t="s">
        <v>4120</v>
      </c>
      <c r="F2094" s="263" t="s">
        <v>4120</v>
      </c>
      <c r="G2094" s="263" t="s">
        <v>4120</v>
      </c>
      <c r="H2094" s="263" t="s">
        <v>4120</v>
      </c>
      <c r="I2094" s="263" t="s">
        <v>4120</v>
      </c>
      <c r="J2094" s="263" t="s">
        <v>4120</v>
      </c>
      <c r="K2094" s="263" t="s">
        <v>4120</v>
      </c>
      <c r="L2094" s="263" t="s">
        <v>4120</v>
      </c>
      <c r="M2094" s="263" t="s">
        <v>4120</v>
      </c>
      <c r="N2094" s="263" t="s">
        <v>4120</v>
      </c>
      <c r="O2094" s="263" t="s">
        <v>4120</v>
      </c>
      <c r="P2094" s="263" t="s">
        <v>4120</v>
      </c>
      <c r="Q2094" s="263" t="s">
        <v>4120</v>
      </c>
      <c r="R2094" s="263" t="s">
        <v>4120</v>
      </c>
      <c r="S2094" s="263" t="s">
        <v>4120</v>
      </c>
      <c r="T2094" s="263" t="s">
        <v>4120</v>
      </c>
      <c r="U2094" s="263" t="s">
        <v>4120</v>
      </c>
      <c r="V2094" s="263" t="s">
        <v>4120</v>
      </c>
      <c r="W2094" s="263" t="s">
        <v>4120</v>
      </c>
      <c r="X2094" s="263" t="s">
        <v>4120</v>
      </c>
      <c r="Y2094" s="263" t="s">
        <v>4120</v>
      </c>
      <c r="Z2094" s="263" t="s">
        <v>4120</v>
      </c>
      <c r="AA2094" s="263" t="s">
        <v>4120</v>
      </c>
    </row>
    <row r="2095" spans="1:27" x14ac:dyDescent="0.3">
      <c r="A2095" s="263">
        <v>525223</v>
      </c>
      <c r="B2095" s="268" t="s">
        <v>918</v>
      </c>
      <c r="C2095" s="263" t="s">
        <v>4120</v>
      </c>
      <c r="D2095" s="263" t="s">
        <v>4120</v>
      </c>
      <c r="E2095" s="263" t="s">
        <v>4120</v>
      </c>
      <c r="F2095" s="263" t="s">
        <v>4120</v>
      </c>
      <c r="G2095" s="263" t="s">
        <v>4120</v>
      </c>
      <c r="H2095" s="263" t="s">
        <v>4120</v>
      </c>
      <c r="I2095" s="263" t="s">
        <v>4120</v>
      </c>
      <c r="J2095" s="263" t="s">
        <v>4120</v>
      </c>
      <c r="K2095" s="263" t="s">
        <v>4120</v>
      </c>
      <c r="L2095" s="263" t="s">
        <v>4120</v>
      </c>
      <c r="M2095" s="263" t="s">
        <v>4120</v>
      </c>
      <c r="N2095" s="263" t="s">
        <v>4120</v>
      </c>
      <c r="O2095" s="263" t="s">
        <v>4120</v>
      </c>
      <c r="P2095" s="263" t="s">
        <v>4120</v>
      </c>
      <c r="Q2095" s="263" t="s">
        <v>4120</v>
      </c>
      <c r="R2095" s="263" t="s">
        <v>4120</v>
      </c>
      <c r="S2095" s="263" t="s">
        <v>4120</v>
      </c>
      <c r="T2095" s="263" t="s">
        <v>4120</v>
      </c>
      <c r="U2095" s="263" t="s">
        <v>4120</v>
      </c>
      <c r="V2095" s="263" t="s">
        <v>4120</v>
      </c>
      <c r="W2095" s="263" t="s">
        <v>4120</v>
      </c>
      <c r="X2095" s="263" t="s">
        <v>4120</v>
      </c>
      <c r="Y2095" s="263" t="s">
        <v>4120</v>
      </c>
      <c r="Z2095" s="263" t="s">
        <v>4120</v>
      </c>
      <c r="AA2095" s="263" t="s">
        <v>4120</v>
      </c>
    </row>
    <row r="2096" spans="1:27" x14ac:dyDescent="0.3">
      <c r="A2096" s="263">
        <v>525227</v>
      </c>
      <c r="B2096" s="268" t="s">
        <v>918</v>
      </c>
      <c r="C2096" s="263" t="s">
        <v>4120</v>
      </c>
      <c r="D2096" s="263" t="s">
        <v>4120</v>
      </c>
      <c r="E2096" s="263" t="s">
        <v>4120</v>
      </c>
      <c r="F2096" s="263" t="s">
        <v>4120</v>
      </c>
      <c r="G2096" s="263" t="s">
        <v>4120</v>
      </c>
      <c r="H2096" s="263" t="s">
        <v>4120</v>
      </c>
      <c r="I2096" s="263" t="s">
        <v>4120</v>
      </c>
      <c r="J2096" s="263" t="s">
        <v>4120</v>
      </c>
      <c r="K2096" s="263" t="s">
        <v>4120</v>
      </c>
      <c r="L2096" s="263" t="s">
        <v>4120</v>
      </c>
      <c r="M2096" s="263" t="s">
        <v>4120</v>
      </c>
      <c r="N2096" s="263" t="s">
        <v>4120</v>
      </c>
      <c r="O2096" s="263" t="s">
        <v>4120</v>
      </c>
      <c r="P2096" s="263" t="s">
        <v>4120</v>
      </c>
      <c r="Q2096" s="263" t="s">
        <v>4120</v>
      </c>
      <c r="R2096" s="263" t="s">
        <v>4120</v>
      </c>
      <c r="S2096" s="263" t="s">
        <v>4120</v>
      </c>
      <c r="T2096" s="263" t="s">
        <v>4120</v>
      </c>
      <c r="U2096" s="263" t="s">
        <v>4120</v>
      </c>
      <c r="V2096" s="263" t="s">
        <v>4120</v>
      </c>
      <c r="W2096" s="263" t="s">
        <v>4120</v>
      </c>
      <c r="X2096" s="263" t="s">
        <v>4120</v>
      </c>
      <c r="Y2096" s="263" t="s">
        <v>4120</v>
      </c>
      <c r="Z2096" s="263" t="s">
        <v>4120</v>
      </c>
      <c r="AA2096" s="263" t="s">
        <v>4120</v>
      </c>
    </row>
    <row r="2097" spans="1:27" x14ac:dyDescent="0.3">
      <c r="A2097" s="263">
        <v>525228</v>
      </c>
      <c r="B2097" s="268" t="s">
        <v>918</v>
      </c>
      <c r="C2097" s="263" t="s">
        <v>4120</v>
      </c>
      <c r="D2097" s="263" t="s">
        <v>4120</v>
      </c>
      <c r="E2097" s="263" t="s">
        <v>4120</v>
      </c>
      <c r="F2097" s="263" t="s">
        <v>4120</v>
      </c>
      <c r="G2097" s="263" t="s">
        <v>4120</v>
      </c>
      <c r="H2097" s="263" t="s">
        <v>4120</v>
      </c>
      <c r="I2097" s="263" t="s">
        <v>4120</v>
      </c>
      <c r="J2097" s="263" t="s">
        <v>4120</v>
      </c>
      <c r="K2097" s="263" t="s">
        <v>4120</v>
      </c>
      <c r="L2097" s="263" t="s">
        <v>4120</v>
      </c>
      <c r="M2097" s="263" t="s">
        <v>4120</v>
      </c>
      <c r="N2097" s="263" t="s">
        <v>4120</v>
      </c>
      <c r="O2097" s="263" t="s">
        <v>4120</v>
      </c>
      <c r="P2097" s="263" t="s">
        <v>4120</v>
      </c>
      <c r="Q2097" s="263" t="s">
        <v>4120</v>
      </c>
      <c r="R2097" s="263" t="s">
        <v>4120</v>
      </c>
      <c r="S2097" s="263" t="s">
        <v>4120</v>
      </c>
      <c r="T2097" s="263" t="s">
        <v>4120</v>
      </c>
      <c r="U2097" s="263" t="s">
        <v>4120</v>
      </c>
      <c r="V2097" s="263" t="s">
        <v>4120</v>
      </c>
      <c r="W2097" s="263" t="s">
        <v>4120</v>
      </c>
      <c r="X2097" s="263" t="s">
        <v>4120</v>
      </c>
      <c r="Y2097" s="263" t="s">
        <v>4120</v>
      </c>
      <c r="Z2097" s="263" t="s">
        <v>4120</v>
      </c>
      <c r="AA2097" s="263" t="s">
        <v>4120</v>
      </c>
    </row>
    <row r="2098" spans="1:27" x14ac:dyDescent="0.3">
      <c r="A2098" s="263">
        <v>525247</v>
      </c>
      <c r="B2098" s="268" t="s">
        <v>918</v>
      </c>
      <c r="C2098" s="263" t="s">
        <v>4120</v>
      </c>
      <c r="D2098" s="263" t="s">
        <v>4120</v>
      </c>
      <c r="E2098" s="263" t="s">
        <v>4120</v>
      </c>
      <c r="F2098" s="263" t="s">
        <v>4120</v>
      </c>
      <c r="G2098" s="263" t="s">
        <v>4120</v>
      </c>
      <c r="H2098" s="263" t="s">
        <v>4120</v>
      </c>
      <c r="I2098" s="263" t="s">
        <v>4120</v>
      </c>
      <c r="J2098" s="263" t="s">
        <v>4120</v>
      </c>
      <c r="K2098" s="263" t="s">
        <v>4120</v>
      </c>
      <c r="L2098" s="263" t="s">
        <v>4120</v>
      </c>
      <c r="M2098" s="263" t="s">
        <v>4120</v>
      </c>
      <c r="N2098" s="263" t="s">
        <v>4120</v>
      </c>
      <c r="O2098" s="263" t="s">
        <v>4120</v>
      </c>
      <c r="P2098" s="263" t="s">
        <v>4120</v>
      </c>
      <c r="Q2098" s="263" t="s">
        <v>4120</v>
      </c>
      <c r="R2098" s="263" t="s">
        <v>4120</v>
      </c>
      <c r="S2098" s="263" t="s">
        <v>4120</v>
      </c>
      <c r="T2098" s="263" t="s">
        <v>4120</v>
      </c>
      <c r="U2098" s="263" t="s">
        <v>4120</v>
      </c>
      <c r="V2098" s="263" t="s">
        <v>4120</v>
      </c>
      <c r="W2098" s="263" t="s">
        <v>4120</v>
      </c>
      <c r="X2098" s="263" t="s">
        <v>4120</v>
      </c>
      <c r="Y2098" s="263" t="s">
        <v>4120</v>
      </c>
      <c r="Z2098" s="263" t="s">
        <v>4120</v>
      </c>
      <c r="AA2098" s="263" t="s">
        <v>4120</v>
      </c>
    </row>
    <row r="2099" spans="1:27" x14ac:dyDescent="0.3">
      <c r="A2099" s="263">
        <v>525258</v>
      </c>
      <c r="B2099" s="268" t="s">
        <v>918</v>
      </c>
      <c r="C2099" s="263" t="s">
        <v>4120</v>
      </c>
      <c r="D2099" s="263" t="s">
        <v>4120</v>
      </c>
      <c r="E2099" s="263" t="s">
        <v>4120</v>
      </c>
      <c r="F2099" s="263" t="s">
        <v>4120</v>
      </c>
      <c r="G2099" s="263" t="s">
        <v>4120</v>
      </c>
      <c r="H2099" s="263" t="s">
        <v>4120</v>
      </c>
      <c r="I2099" s="263" t="s">
        <v>4120</v>
      </c>
      <c r="J2099" s="263" t="s">
        <v>4120</v>
      </c>
      <c r="K2099" s="263" t="s">
        <v>4120</v>
      </c>
      <c r="L2099" s="263" t="s">
        <v>4120</v>
      </c>
      <c r="M2099" s="263" t="s">
        <v>4120</v>
      </c>
      <c r="N2099" s="263" t="s">
        <v>4120</v>
      </c>
      <c r="O2099" s="263" t="s">
        <v>4120</v>
      </c>
      <c r="P2099" s="263" t="s">
        <v>4120</v>
      </c>
      <c r="Q2099" s="263" t="s">
        <v>4120</v>
      </c>
      <c r="R2099" s="263" t="s">
        <v>4120</v>
      </c>
      <c r="S2099" s="263" t="s">
        <v>4120</v>
      </c>
      <c r="T2099" s="263" t="s">
        <v>4120</v>
      </c>
      <c r="U2099" s="263" t="s">
        <v>4120</v>
      </c>
      <c r="V2099" s="263" t="s">
        <v>4120</v>
      </c>
      <c r="W2099" s="263" t="s">
        <v>4120</v>
      </c>
      <c r="X2099" s="263" t="s">
        <v>4120</v>
      </c>
      <c r="Y2099" s="263" t="s">
        <v>4120</v>
      </c>
      <c r="Z2099" s="263" t="s">
        <v>4120</v>
      </c>
      <c r="AA2099" s="263" t="s">
        <v>4120</v>
      </c>
    </row>
    <row r="2100" spans="1:27" x14ac:dyDescent="0.3">
      <c r="A2100" s="263">
        <v>525272</v>
      </c>
      <c r="B2100" s="268" t="s">
        <v>918</v>
      </c>
      <c r="C2100" s="263" t="s">
        <v>4120</v>
      </c>
      <c r="D2100" s="263" t="s">
        <v>4120</v>
      </c>
      <c r="E2100" s="263" t="s">
        <v>4120</v>
      </c>
      <c r="F2100" s="263" t="s">
        <v>4120</v>
      </c>
      <c r="G2100" s="263" t="s">
        <v>4120</v>
      </c>
      <c r="H2100" s="263" t="s">
        <v>4120</v>
      </c>
      <c r="I2100" s="263" t="s">
        <v>4120</v>
      </c>
      <c r="J2100" s="263" t="s">
        <v>4120</v>
      </c>
      <c r="K2100" s="263" t="s">
        <v>4120</v>
      </c>
      <c r="L2100" s="263" t="s">
        <v>4120</v>
      </c>
      <c r="M2100" s="263" t="s">
        <v>4120</v>
      </c>
      <c r="N2100" s="263" t="s">
        <v>4120</v>
      </c>
      <c r="O2100" s="263" t="s">
        <v>4120</v>
      </c>
      <c r="P2100" s="263" t="s">
        <v>4120</v>
      </c>
      <c r="Q2100" s="263" t="s">
        <v>4120</v>
      </c>
      <c r="R2100" s="263" t="s">
        <v>4120</v>
      </c>
      <c r="S2100" s="263" t="s">
        <v>4120</v>
      </c>
      <c r="T2100" s="263" t="s">
        <v>4120</v>
      </c>
      <c r="U2100" s="263" t="s">
        <v>4120</v>
      </c>
      <c r="V2100" s="263" t="s">
        <v>4120</v>
      </c>
      <c r="W2100" s="263" t="s">
        <v>4120</v>
      </c>
      <c r="X2100" s="263" t="s">
        <v>4120</v>
      </c>
      <c r="Y2100" s="263" t="s">
        <v>4120</v>
      </c>
      <c r="Z2100" s="263" t="s">
        <v>4120</v>
      </c>
      <c r="AA2100" s="263" t="s">
        <v>4120</v>
      </c>
    </row>
    <row r="2101" spans="1:27" x14ac:dyDescent="0.3">
      <c r="A2101" s="263">
        <v>525275</v>
      </c>
      <c r="B2101" s="268" t="s">
        <v>918</v>
      </c>
      <c r="C2101" s="263" t="s">
        <v>4120</v>
      </c>
      <c r="D2101" s="263" t="s">
        <v>4120</v>
      </c>
      <c r="E2101" s="263" t="s">
        <v>4120</v>
      </c>
      <c r="F2101" s="263" t="s">
        <v>4120</v>
      </c>
      <c r="G2101" s="263" t="s">
        <v>4120</v>
      </c>
      <c r="H2101" s="263" t="s">
        <v>4120</v>
      </c>
      <c r="I2101" s="263" t="s">
        <v>4120</v>
      </c>
      <c r="J2101" s="263" t="s">
        <v>4120</v>
      </c>
      <c r="K2101" s="263" t="s">
        <v>4120</v>
      </c>
      <c r="L2101" s="263" t="s">
        <v>4120</v>
      </c>
      <c r="M2101" s="263" t="s">
        <v>4120</v>
      </c>
      <c r="N2101" s="263" t="s">
        <v>4120</v>
      </c>
      <c r="O2101" s="263" t="s">
        <v>4120</v>
      </c>
      <c r="P2101" s="263" t="s">
        <v>4120</v>
      </c>
      <c r="Q2101" s="263" t="s">
        <v>4120</v>
      </c>
      <c r="R2101" s="263" t="s">
        <v>4120</v>
      </c>
      <c r="S2101" s="263" t="s">
        <v>4120</v>
      </c>
      <c r="T2101" s="263" t="s">
        <v>4120</v>
      </c>
      <c r="U2101" s="263" t="s">
        <v>4120</v>
      </c>
      <c r="V2101" s="263" t="s">
        <v>4120</v>
      </c>
      <c r="W2101" s="263" t="s">
        <v>4120</v>
      </c>
      <c r="X2101" s="263" t="s">
        <v>4120</v>
      </c>
      <c r="Y2101" s="263" t="s">
        <v>4120</v>
      </c>
      <c r="Z2101" s="263" t="s">
        <v>4120</v>
      </c>
      <c r="AA2101" s="263" t="s">
        <v>4120</v>
      </c>
    </row>
    <row r="2102" spans="1:27" x14ac:dyDescent="0.3">
      <c r="A2102" s="263">
        <v>525306</v>
      </c>
      <c r="B2102" s="268" t="s">
        <v>918</v>
      </c>
      <c r="C2102" s="263" t="s">
        <v>4120</v>
      </c>
      <c r="D2102" s="263" t="s">
        <v>4120</v>
      </c>
      <c r="E2102" s="263" t="s">
        <v>4120</v>
      </c>
      <c r="F2102" s="263" t="s">
        <v>4120</v>
      </c>
      <c r="G2102" s="263" t="s">
        <v>4120</v>
      </c>
      <c r="H2102" s="263" t="s">
        <v>4120</v>
      </c>
      <c r="I2102" s="263" t="s">
        <v>4120</v>
      </c>
      <c r="J2102" s="263" t="s">
        <v>4120</v>
      </c>
      <c r="K2102" s="263" t="s">
        <v>4120</v>
      </c>
      <c r="L2102" s="263" t="s">
        <v>4120</v>
      </c>
      <c r="M2102" s="263" t="s">
        <v>4120</v>
      </c>
      <c r="N2102" s="263" t="s">
        <v>4120</v>
      </c>
      <c r="O2102" s="263" t="s">
        <v>4120</v>
      </c>
      <c r="P2102" s="263" t="s">
        <v>4120</v>
      </c>
      <c r="Q2102" s="263" t="s">
        <v>4120</v>
      </c>
      <c r="R2102" s="263" t="s">
        <v>4120</v>
      </c>
      <c r="S2102" s="263" t="s">
        <v>4120</v>
      </c>
      <c r="T2102" s="263" t="s">
        <v>4120</v>
      </c>
      <c r="U2102" s="263" t="s">
        <v>4120</v>
      </c>
      <c r="V2102" s="263" t="s">
        <v>4120</v>
      </c>
      <c r="W2102" s="263" t="s">
        <v>4120</v>
      </c>
      <c r="X2102" s="263" t="s">
        <v>4120</v>
      </c>
      <c r="Y2102" s="263" t="s">
        <v>4120</v>
      </c>
      <c r="Z2102" s="263" t="s">
        <v>4120</v>
      </c>
      <c r="AA2102" s="263" t="s">
        <v>4120</v>
      </c>
    </row>
    <row r="2103" spans="1:27" x14ac:dyDescent="0.3">
      <c r="A2103" s="263">
        <v>525331</v>
      </c>
      <c r="B2103" s="268" t="s">
        <v>918</v>
      </c>
      <c r="C2103" s="263" t="s">
        <v>4120</v>
      </c>
      <c r="D2103" s="263" t="s">
        <v>4120</v>
      </c>
      <c r="E2103" s="263" t="s">
        <v>4120</v>
      </c>
      <c r="F2103" s="263" t="s">
        <v>4120</v>
      </c>
      <c r="G2103" s="263" t="s">
        <v>4120</v>
      </c>
      <c r="H2103" s="263" t="s">
        <v>4120</v>
      </c>
      <c r="I2103" s="263" t="s">
        <v>4120</v>
      </c>
      <c r="J2103" s="263" t="s">
        <v>4120</v>
      </c>
      <c r="K2103" s="263" t="s">
        <v>4120</v>
      </c>
      <c r="L2103" s="263" t="s">
        <v>4120</v>
      </c>
      <c r="M2103" s="263" t="s">
        <v>4120</v>
      </c>
      <c r="N2103" s="263" t="s">
        <v>4120</v>
      </c>
      <c r="O2103" s="263" t="s">
        <v>4120</v>
      </c>
      <c r="P2103" s="263" t="s">
        <v>4120</v>
      </c>
      <c r="Q2103" s="263" t="s">
        <v>4120</v>
      </c>
      <c r="R2103" s="263" t="s">
        <v>4120</v>
      </c>
      <c r="S2103" s="263" t="s">
        <v>4120</v>
      </c>
      <c r="T2103" s="263" t="s">
        <v>4120</v>
      </c>
      <c r="U2103" s="263" t="s">
        <v>4120</v>
      </c>
      <c r="V2103" s="263" t="s">
        <v>4120</v>
      </c>
      <c r="W2103" s="263" t="s">
        <v>4120</v>
      </c>
      <c r="X2103" s="263" t="s">
        <v>4120</v>
      </c>
      <c r="Y2103" s="263" t="s">
        <v>4120</v>
      </c>
      <c r="Z2103" s="263" t="s">
        <v>4120</v>
      </c>
      <c r="AA2103" s="263" t="s">
        <v>4120</v>
      </c>
    </row>
    <row r="2104" spans="1:27" x14ac:dyDescent="0.3">
      <c r="A2104" s="263">
        <v>525334</v>
      </c>
      <c r="B2104" s="268" t="s">
        <v>918</v>
      </c>
      <c r="C2104" s="263" t="s">
        <v>4120</v>
      </c>
      <c r="D2104" s="263" t="s">
        <v>4120</v>
      </c>
      <c r="E2104" s="263" t="s">
        <v>4120</v>
      </c>
      <c r="F2104" s="263" t="s">
        <v>4120</v>
      </c>
      <c r="G2104" s="263" t="s">
        <v>4120</v>
      </c>
      <c r="H2104" s="263" t="s">
        <v>4120</v>
      </c>
      <c r="I2104" s="263" t="s">
        <v>4120</v>
      </c>
      <c r="J2104" s="263" t="s">
        <v>4120</v>
      </c>
      <c r="K2104" s="263" t="s">
        <v>4120</v>
      </c>
      <c r="L2104" s="263" t="s">
        <v>4120</v>
      </c>
      <c r="M2104" s="263" t="s">
        <v>4120</v>
      </c>
      <c r="N2104" s="263" t="s">
        <v>4120</v>
      </c>
      <c r="O2104" s="263" t="s">
        <v>4120</v>
      </c>
      <c r="P2104" s="263" t="s">
        <v>4120</v>
      </c>
      <c r="Q2104" s="263" t="s">
        <v>4120</v>
      </c>
      <c r="R2104" s="263" t="s">
        <v>4120</v>
      </c>
      <c r="S2104" s="263" t="s">
        <v>4120</v>
      </c>
      <c r="T2104" s="263" t="s">
        <v>4120</v>
      </c>
      <c r="U2104" s="263" t="s">
        <v>4120</v>
      </c>
      <c r="V2104" s="263" t="s">
        <v>4120</v>
      </c>
      <c r="W2104" s="263" t="s">
        <v>4120</v>
      </c>
      <c r="X2104" s="263" t="s">
        <v>4120</v>
      </c>
      <c r="Y2104" s="263" t="s">
        <v>4120</v>
      </c>
      <c r="Z2104" s="263" t="s">
        <v>4120</v>
      </c>
      <c r="AA2104" s="263" t="s">
        <v>4120</v>
      </c>
    </row>
    <row r="2105" spans="1:27" x14ac:dyDescent="0.3">
      <c r="A2105" s="263">
        <v>525342</v>
      </c>
      <c r="B2105" s="268" t="s">
        <v>918</v>
      </c>
      <c r="C2105" s="263" t="s">
        <v>4120</v>
      </c>
      <c r="D2105" s="263" t="s">
        <v>4120</v>
      </c>
      <c r="E2105" s="263" t="s">
        <v>4120</v>
      </c>
      <c r="F2105" s="263" t="s">
        <v>4120</v>
      </c>
      <c r="G2105" s="263" t="s">
        <v>4120</v>
      </c>
      <c r="H2105" s="263" t="s">
        <v>4120</v>
      </c>
      <c r="I2105" s="263" t="s">
        <v>4120</v>
      </c>
      <c r="J2105" s="263" t="s">
        <v>4120</v>
      </c>
      <c r="K2105" s="263" t="s">
        <v>4120</v>
      </c>
      <c r="L2105" s="263" t="s">
        <v>4120</v>
      </c>
      <c r="M2105" s="263" t="s">
        <v>4120</v>
      </c>
      <c r="N2105" s="263" t="s">
        <v>4120</v>
      </c>
      <c r="O2105" s="263" t="s">
        <v>4120</v>
      </c>
      <c r="P2105" s="263" t="s">
        <v>4120</v>
      </c>
      <c r="Q2105" s="263" t="s">
        <v>4120</v>
      </c>
      <c r="R2105" s="263" t="s">
        <v>4120</v>
      </c>
      <c r="S2105" s="263" t="s">
        <v>4120</v>
      </c>
      <c r="T2105" s="263" t="s">
        <v>4120</v>
      </c>
      <c r="U2105" s="263" t="s">
        <v>4120</v>
      </c>
      <c r="V2105" s="263" t="s">
        <v>4120</v>
      </c>
      <c r="W2105" s="263" t="s">
        <v>4120</v>
      </c>
      <c r="X2105" s="263" t="s">
        <v>4120</v>
      </c>
      <c r="Y2105" s="263" t="s">
        <v>4120</v>
      </c>
      <c r="Z2105" s="263" t="s">
        <v>4120</v>
      </c>
      <c r="AA2105" s="263" t="s">
        <v>4120</v>
      </c>
    </row>
    <row r="2106" spans="1:27" x14ac:dyDescent="0.3">
      <c r="A2106" s="263">
        <v>525363</v>
      </c>
      <c r="B2106" s="268" t="s">
        <v>918</v>
      </c>
      <c r="C2106" s="263" t="s">
        <v>4120</v>
      </c>
      <c r="D2106" s="263" t="s">
        <v>4120</v>
      </c>
      <c r="E2106" s="263" t="s">
        <v>4120</v>
      </c>
      <c r="F2106" s="263" t="s">
        <v>4120</v>
      </c>
      <c r="G2106" s="263" t="s">
        <v>4120</v>
      </c>
      <c r="H2106" s="263" t="s">
        <v>4120</v>
      </c>
      <c r="I2106" s="263" t="s">
        <v>4120</v>
      </c>
      <c r="J2106" s="263" t="s">
        <v>4120</v>
      </c>
      <c r="K2106" s="263" t="s">
        <v>4120</v>
      </c>
      <c r="L2106" s="263" t="s">
        <v>4120</v>
      </c>
      <c r="M2106" s="263" t="s">
        <v>4120</v>
      </c>
      <c r="N2106" s="263" t="s">
        <v>4120</v>
      </c>
      <c r="O2106" s="263" t="s">
        <v>4120</v>
      </c>
      <c r="P2106" s="263" t="s">
        <v>4120</v>
      </c>
      <c r="Q2106" s="263" t="s">
        <v>4120</v>
      </c>
      <c r="R2106" s="263" t="s">
        <v>4120</v>
      </c>
      <c r="S2106" s="263" t="s">
        <v>4120</v>
      </c>
      <c r="T2106" s="263" t="s">
        <v>4120</v>
      </c>
      <c r="U2106" s="263" t="s">
        <v>4120</v>
      </c>
      <c r="V2106" s="263" t="s">
        <v>4120</v>
      </c>
      <c r="W2106" s="263" t="s">
        <v>4120</v>
      </c>
      <c r="X2106" s="263" t="s">
        <v>4120</v>
      </c>
      <c r="Y2106" s="263" t="s">
        <v>4120</v>
      </c>
      <c r="Z2106" s="263" t="s">
        <v>4120</v>
      </c>
      <c r="AA2106" s="263" t="s">
        <v>4120</v>
      </c>
    </row>
    <row r="2107" spans="1:27" x14ac:dyDescent="0.3">
      <c r="A2107" s="263">
        <v>525371</v>
      </c>
      <c r="B2107" s="268" t="s">
        <v>918</v>
      </c>
      <c r="C2107" s="263" t="s">
        <v>4120</v>
      </c>
      <c r="D2107" s="263" t="s">
        <v>4120</v>
      </c>
      <c r="E2107" s="263" t="s">
        <v>4120</v>
      </c>
      <c r="F2107" s="263" t="s">
        <v>4120</v>
      </c>
      <c r="G2107" s="263" t="s">
        <v>4120</v>
      </c>
      <c r="H2107" s="263" t="s">
        <v>4120</v>
      </c>
      <c r="I2107" s="263" t="s">
        <v>4120</v>
      </c>
      <c r="J2107" s="263" t="s">
        <v>4120</v>
      </c>
      <c r="K2107" s="263" t="s">
        <v>4120</v>
      </c>
      <c r="L2107" s="263" t="s">
        <v>4120</v>
      </c>
      <c r="M2107" s="263" t="s">
        <v>4120</v>
      </c>
      <c r="N2107" s="263" t="s">
        <v>4120</v>
      </c>
      <c r="O2107" s="263" t="s">
        <v>4120</v>
      </c>
      <c r="P2107" s="263" t="s">
        <v>4120</v>
      </c>
      <c r="Q2107" s="263" t="s">
        <v>4120</v>
      </c>
      <c r="R2107" s="263" t="s">
        <v>4120</v>
      </c>
      <c r="S2107" s="263" t="s">
        <v>4120</v>
      </c>
      <c r="T2107" s="263" t="s">
        <v>4120</v>
      </c>
      <c r="U2107" s="263" t="s">
        <v>4120</v>
      </c>
      <c r="V2107" s="263" t="s">
        <v>4120</v>
      </c>
      <c r="W2107" s="263" t="s">
        <v>4120</v>
      </c>
      <c r="X2107" s="263" t="s">
        <v>4120</v>
      </c>
      <c r="Y2107" s="263" t="s">
        <v>4120</v>
      </c>
      <c r="Z2107" s="263" t="s">
        <v>4120</v>
      </c>
      <c r="AA2107" s="263" t="s">
        <v>4120</v>
      </c>
    </row>
    <row r="2108" spans="1:27" x14ac:dyDescent="0.3">
      <c r="A2108" s="263">
        <v>525408</v>
      </c>
      <c r="B2108" s="268" t="s">
        <v>918</v>
      </c>
      <c r="C2108" s="263" t="s">
        <v>4120</v>
      </c>
      <c r="D2108" s="263" t="s">
        <v>4120</v>
      </c>
      <c r="E2108" s="263" t="s">
        <v>4120</v>
      </c>
      <c r="F2108" s="263" t="s">
        <v>4120</v>
      </c>
      <c r="G2108" s="263" t="s">
        <v>4120</v>
      </c>
      <c r="H2108" s="263" t="s">
        <v>4120</v>
      </c>
      <c r="I2108" s="263" t="s">
        <v>4120</v>
      </c>
      <c r="J2108" s="263" t="s">
        <v>4120</v>
      </c>
      <c r="K2108" s="263" t="s">
        <v>4120</v>
      </c>
      <c r="L2108" s="263" t="s">
        <v>4120</v>
      </c>
      <c r="M2108" s="263" t="s">
        <v>4120</v>
      </c>
      <c r="N2108" s="263" t="s">
        <v>4120</v>
      </c>
      <c r="O2108" s="263" t="s">
        <v>4120</v>
      </c>
      <c r="P2108" s="263" t="s">
        <v>4120</v>
      </c>
      <c r="Q2108" s="263" t="s">
        <v>4120</v>
      </c>
      <c r="R2108" s="263" t="s">
        <v>4120</v>
      </c>
      <c r="S2108" s="263" t="s">
        <v>4120</v>
      </c>
      <c r="T2108" s="263" t="s">
        <v>4120</v>
      </c>
      <c r="U2108" s="263" t="s">
        <v>4120</v>
      </c>
      <c r="V2108" s="263" t="s">
        <v>4120</v>
      </c>
      <c r="W2108" s="263" t="s">
        <v>4120</v>
      </c>
      <c r="X2108" s="263" t="s">
        <v>4120</v>
      </c>
      <c r="Y2108" s="263" t="s">
        <v>4120</v>
      </c>
      <c r="Z2108" s="263" t="s">
        <v>4120</v>
      </c>
      <c r="AA2108" s="263" t="s">
        <v>4120</v>
      </c>
    </row>
    <row r="2109" spans="1:27" x14ac:dyDescent="0.3">
      <c r="A2109" s="263">
        <v>525414</v>
      </c>
      <c r="B2109" s="268" t="s">
        <v>918</v>
      </c>
      <c r="C2109" s="263" t="s">
        <v>4120</v>
      </c>
      <c r="D2109" s="263" t="s">
        <v>4120</v>
      </c>
      <c r="E2109" s="263" t="s">
        <v>4120</v>
      </c>
      <c r="F2109" s="263" t="s">
        <v>4120</v>
      </c>
      <c r="G2109" s="263" t="s">
        <v>4120</v>
      </c>
      <c r="H2109" s="263" t="s">
        <v>4120</v>
      </c>
      <c r="I2109" s="263" t="s">
        <v>4120</v>
      </c>
      <c r="J2109" s="263" t="s">
        <v>4120</v>
      </c>
      <c r="K2109" s="263" t="s">
        <v>4120</v>
      </c>
      <c r="L2109" s="263" t="s">
        <v>4120</v>
      </c>
      <c r="M2109" s="263" t="s">
        <v>4120</v>
      </c>
      <c r="N2109" s="263" t="s">
        <v>4120</v>
      </c>
      <c r="O2109" s="263" t="s">
        <v>4120</v>
      </c>
      <c r="P2109" s="263" t="s">
        <v>4120</v>
      </c>
      <c r="Q2109" s="263" t="s">
        <v>4120</v>
      </c>
      <c r="R2109" s="263" t="s">
        <v>4120</v>
      </c>
      <c r="S2109" s="263" t="s">
        <v>4120</v>
      </c>
      <c r="T2109" s="263" t="s">
        <v>4120</v>
      </c>
      <c r="U2109" s="263" t="s">
        <v>4120</v>
      </c>
      <c r="V2109" s="263" t="s">
        <v>4120</v>
      </c>
      <c r="W2109" s="263" t="s">
        <v>4120</v>
      </c>
      <c r="X2109" s="263" t="s">
        <v>4120</v>
      </c>
      <c r="Y2109" s="263" t="s">
        <v>4120</v>
      </c>
      <c r="Z2109" s="263" t="s">
        <v>4120</v>
      </c>
      <c r="AA2109" s="263" t="s">
        <v>4120</v>
      </c>
    </row>
    <row r="2110" spans="1:27" x14ac:dyDescent="0.3">
      <c r="A2110" s="263">
        <v>525431</v>
      </c>
      <c r="B2110" s="268" t="s">
        <v>918</v>
      </c>
      <c r="C2110" s="263" t="s">
        <v>4120</v>
      </c>
      <c r="D2110" s="263" t="s">
        <v>4120</v>
      </c>
      <c r="E2110" s="263" t="s">
        <v>4120</v>
      </c>
      <c r="F2110" s="263" t="s">
        <v>4120</v>
      </c>
      <c r="G2110" s="263" t="s">
        <v>4120</v>
      </c>
      <c r="H2110" s="263" t="s">
        <v>4120</v>
      </c>
      <c r="I2110" s="263" t="s">
        <v>4120</v>
      </c>
      <c r="J2110" s="263" t="s">
        <v>4120</v>
      </c>
      <c r="K2110" s="263" t="s">
        <v>4120</v>
      </c>
      <c r="L2110" s="263" t="s">
        <v>4120</v>
      </c>
      <c r="M2110" s="263" t="s">
        <v>4120</v>
      </c>
      <c r="N2110" s="263" t="s">
        <v>4120</v>
      </c>
      <c r="O2110" s="263" t="s">
        <v>4120</v>
      </c>
      <c r="P2110" s="263" t="s">
        <v>4120</v>
      </c>
      <c r="Q2110" s="263" t="s">
        <v>4120</v>
      </c>
      <c r="R2110" s="263" t="s">
        <v>4120</v>
      </c>
      <c r="S2110" s="263" t="s">
        <v>4120</v>
      </c>
      <c r="T2110" s="263" t="s">
        <v>4120</v>
      </c>
      <c r="U2110" s="263" t="s">
        <v>4120</v>
      </c>
      <c r="V2110" s="263" t="s">
        <v>4120</v>
      </c>
      <c r="W2110" s="263" t="s">
        <v>4120</v>
      </c>
      <c r="X2110" s="263" t="s">
        <v>4120</v>
      </c>
      <c r="Y2110" s="263" t="s">
        <v>4120</v>
      </c>
      <c r="Z2110" s="263" t="s">
        <v>4120</v>
      </c>
      <c r="AA2110" s="263" t="s">
        <v>4120</v>
      </c>
    </row>
    <row r="2111" spans="1:27" x14ac:dyDescent="0.3">
      <c r="A2111" s="263">
        <v>525432</v>
      </c>
      <c r="B2111" s="268" t="s">
        <v>918</v>
      </c>
      <c r="C2111" s="263" t="s">
        <v>4120</v>
      </c>
      <c r="D2111" s="263" t="s">
        <v>4120</v>
      </c>
      <c r="E2111" s="263" t="s">
        <v>4120</v>
      </c>
      <c r="F2111" s="263" t="s">
        <v>4120</v>
      </c>
      <c r="G2111" s="263" t="s">
        <v>4120</v>
      </c>
      <c r="H2111" s="263" t="s">
        <v>4120</v>
      </c>
      <c r="I2111" s="263" t="s">
        <v>4120</v>
      </c>
      <c r="J2111" s="263" t="s">
        <v>4120</v>
      </c>
      <c r="K2111" s="263" t="s">
        <v>4120</v>
      </c>
      <c r="L2111" s="263" t="s">
        <v>4120</v>
      </c>
      <c r="M2111" s="263" t="s">
        <v>4120</v>
      </c>
      <c r="N2111" s="263" t="s">
        <v>4120</v>
      </c>
      <c r="O2111" s="263" t="s">
        <v>4120</v>
      </c>
      <c r="P2111" s="263" t="s">
        <v>4120</v>
      </c>
      <c r="Q2111" s="263" t="s">
        <v>4120</v>
      </c>
      <c r="R2111" s="263" t="s">
        <v>4120</v>
      </c>
      <c r="S2111" s="263" t="s">
        <v>4120</v>
      </c>
      <c r="T2111" s="263" t="s">
        <v>4120</v>
      </c>
      <c r="U2111" s="263" t="s">
        <v>4120</v>
      </c>
      <c r="V2111" s="263" t="s">
        <v>4120</v>
      </c>
      <c r="W2111" s="263" t="s">
        <v>4120</v>
      </c>
      <c r="X2111" s="263" t="s">
        <v>4120</v>
      </c>
      <c r="Y2111" s="263" t="s">
        <v>4120</v>
      </c>
      <c r="Z2111" s="263" t="s">
        <v>4120</v>
      </c>
      <c r="AA2111" s="263" t="s">
        <v>4120</v>
      </c>
    </row>
    <row r="2112" spans="1:27" x14ac:dyDescent="0.3">
      <c r="A2112" s="263">
        <v>525434</v>
      </c>
      <c r="B2112" s="268" t="s">
        <v>918</v>
      </c>
      <c r="C2112" s="263" t="s">
        <v>4120</v>
      </c>
      <c r="D2112" s="263" t="s">
        <v>4120</v>
      </c>
      <c r="E2112" s="263" t="s">
        <v>4120</v>
      </c>
      <c r="F2112" s="263" t="s">
        <v>4120</v>
      </c>
      <c r="G2112" s="263" t="s">
        <v>4120</v>
      </c>
      <c r="H2112" s="263" t="s">
        <v>4120</v>
      </c>
      <c r="I2112" s="263" t="s">
        <v>4120</v>
      </c>
      <c r="J2112" s="263" t="s">
        <v>4120</v>
      </c>
      <c r="K2112" s="263" t="s">
        <v>4120</v>
      </c>
      <c r="L2112" s="263" t="s">
        <v>4120</v>
      </c>
      <c r="M2112" s="263" t="s">
        <v>4120</v>
      </c>
      <c r="N2112" s="263" t="s">
        <v>4120</v>
      </c>
      <c r="O2112" s="263" t="s">
        <v>4120</v>
      </c>
      <c r="P2112" s="263" t="s">
        <v>4120</v>
      </c>
      <c r="Q2112" s="263" t="s">
        <v>4120</v>
      </c>
      <c r="R2112" s="263" t="s">
        <v>4120</v>
      </c>
      <c r="S2112" s="263" t="s">
        <v>4120</v>
      </c>
      <c r="T2112" s="263" t="s">
        <v>4120</v>
      </c>
      <c r="U2112" s="263" t="s">
        <v>4120</v>
      </c>
      <c r="V2112" s="263" t="s">
        <v>4120</v>
      </c>
      <c r="W2112" s="263" t="s">
        <v>4120</v>
      </c>
      <c r="X2112" s="263" t="s">
        <v>4120</v>
      </c>
      <c r="Y2112" s="263" t="s">
        <v>4120</v>
      </c>
      <c r="Z2112" s="263" t="s">
        <v>4120</v>
      </c>
      <c r="AA2112" s="263" t="s">
        <v>4120</v>
      </c>
    </row>
    <row r="2113" spans="1:27" x14ac:dyDescent="0.3">
      <c r="A2113" s="263">
        <v>525444</v>
      </c>
      <c r="B2113" s="268" t="s">
        <v>918</v>
      </c>
      <c r="C2113" s="263" t="s">
        <v>4120</v>
      </c>
      <c r="D2113" s="263" t="s">
        <v>4120</v>
      </c>
      <c r="E2113" s="263" t="s">
        <v>4120</v>
      </c>
      <c r="F2113" s="263" t="s">
        <v>4120</v>
      </c>
      <c r="G2113" s="263" t="s">
        <v>4120</v>
      </c>
      <c r="H2113" s="263" t="s">
        <v>4120</v>
      </c>
      <c r="I2113" s="263" t="s">
        <v>4120</v>
      </c>
      <c r="J2113" s="263" t="s">
        <v>4120</v>
      </c>
      <c r="K2113" s="263" t="s">
        <v>4120</v>
      </c>
      <c r="L2113" s="263" t="s">
        <v>4120</v>
      </c>
      <c r="M2113" s="263" t="s">
        <v>4120</v>
      </c>
      <c r="N2113" s="263" t="s">
        <v>4120</v>
      </c>
      <c r="O2113" s="263" t="s">
        <v>4120</v>
      </c>
      <c r="P2113" s="263" t="s">
        <v>4120</v>
      </c>
      <c r="Q2113" s="263" t="s">
        <v>4120</v>
      </c>
      <c r="R2113" s="263" t="s">
        <v>4120</v>
      </c>
      <c r="S2113" s="263" t="s">
        <v>4120</v>
      </c>
      <c r="T2113" s="263" t="s">
        <v>4120</v>
      </c>
      <c r="U2113" s="263" t="s">
        <v>4120</v>
      </c>
      <c r="V2113" s="263" t="s">
        <v>4120</v>
      </c>
      <c r="W2113" s="263" t="s">
        <v>4120</v>
      </c>
      <c r="X2113" s="263" t="s">
        <v>4120</v>
      </c>
      <c r="Y2113" s="263" t="s">
        <v>4120</v>
      </c>
      <c r="Z2113" s="263" t="s">
        <v>4120</v>
      </c>
      <c r="AA2113" s="263" t="s">
        <v>4120</v>
      </c>
    </row>
    <row r="2114" spans="1:27" x14ac:dyDescent="0.3">
      <c r="A2114" s="263">
        <v>525445</v>
      </c>
      <c r="B2114" s="268" t="s">
        <v>918</v>
      </c>
      <c r="C2114" s="263" t="s">
        <v>4120</v>
      </c>
      <c r="D2114" s="263" t="s">
        <v>4120</v>
      </c>
      <c r="E2114" s="263" t="s">
        <v>4120</v>
      </c>
      <c r="F2114" s="263" t="s">
        <v>4120</v>
      </c>
      <c r="G2114" s="263" t="s">
        <v>4120</v>
      </c>
      <c r="H2114" s="263" t="s">
        <v>4120</v>
      </c>
      <c r="I2114" s="263" t="s">
        <v>4120</v>
      </c>
      <c r="J2114" s="263" t="s">
        <v>4120</v>
      </c>
      <c r="K2114" s="263" t="s">
        <v>4120</v>
      </c>
      <c r="L2114" s="263" t="s">
        <v>4120</v>
      </c>
      <c r="M2114" s="263" t="s">
        <v>4120</v>
      </c>
      <c r="N2114" s="263" t="s">
        <v>4120</v>
      </c>
      <c r="O2114" s="263" t="s">
        <v>4120</v>
      </c>
      <c r="P2114" s="263" t="s">
        <v>4120</v>
      </c>
      <c r="Q2114" s="263" t="s">
        <v>4120</v>
      </c>
      <c r="R2114" s="263" t="s">
        <v>4120</v>
      </c>
      <c r="S2114" s="263" t="s">
        <v>4120</v>
      </c>
      <c r="T2114" s="263" t="s">
        <v>4120</v>
      </c>
      <c r="U2114" s="263" t="s">
        <v>4120</v>
      </c>
      <c r="V2114" s="263" t="s">
        <v>4120</v>
      </c>
      <c r="W2114" s="263" t="s">
        <v>4120</v>
      </c>
      <c r="X2114" s="263" t="s">
        <v>4120</v>
      </c>
      <c r="Y2114" s="263" t="s">
        <v>4120</v>
      </c>
      <c r="Z2114" s="263" t="s">
        <v>4120</v>
      </c>
      <c r="AA2114" s="263" t="s">
        <v>4120</v>
      </c>
    </row>
    <row r="2115" spans="1:27" x14ac:dyDescent="0.3">
      <c r="A2115" s="263">
        <v>525461</v>
      </c>
      <c r="B2115" s="268" t="s">
        <v>918</v>
      </c>
      <c r="C2115" s="263" t="s">
        <v>4120</v>
      </c>
      <c r="D2115" s="263" t="s">
        <v>4120</v>
      </c>
      <c r="E2115" s="263" t="s">
        <v>4120</v>
      </c>
      <c r="F2115" s="263" t="s">
        <v>4120</v>
      </c>
      <c r="G2115" s="263" t="s">
        <v>4120</v>
      </c>
      <c r="H2115" s="263" t="s">
        <v>4120</v>
      </c>
      <c r="I2115" s="263" t="s">
        <v>4120</v>
      </c>
      <c r="J2115" s="263" t="s">
        <v>4120</v>
      </c>
      <c r="K2115" s="263" t="s">
        <v>4120</v>
      </c>
      <c r="L2115" s="263" t="s">
        <v>4120</v>
      </c>
      <c r="M2115" s="263" t="s">
        <v>4120</v>
      </c>
      <c r="N2115" s="263" t="s">
        <v>4120</v>
      </c>
      <c r="O2115" s="263" t="s">
        <v>4120</v>
      </c>
      <c r="P2115" s="263" t="s">
        <v>4120</v>
      </c>
      <c r="Q2115" s="263" t="s">
        <v>4120</v>
      </c>
      <c r="R2115" s="263" t="s">
        <v>4120</v>
      </c>
      <c r="S2115" s="263" t="s">
        <v>4120</v>
      </c>
      <c r="T2115" s="263" t="s">
        <v>4120</v>
      </c>
      <c r="U2115" s="263" t="s">
        <v>4120</v>
      </c>
      <c r="V2115" s="263" t="s">
        <v>4120</v>
      </c>
      <c r="W2115" s="263" t="s">
        <v>4120</v>
      </c>
      <c r="X2115" s="263" t="s">
        <v>4120</v>
      </c>
      <c r="Y2115" s="263" t="s">
        <v>4120</v>
      </c>
      <c r="Z2115" s="263" t="s">
        <v>4120</v>
      </c>
      <c r="AA2115" s="263" t="s">
        <v>4120</v>
      </c>
    </row>
    <row r="2116" spans="1:27" x14ac:dyDescent="0.3">
      <c r="A2116" s="263">
        <v>525468</v>
      </c>
      <c r="B2116" s="268" t="s">
        <v>918</v>
      </c>
      <c r="C2116" s="263" t="s">
        <v>4120</v>
      </c>
      <c r="D2116" s="263" t="s">
        <v>4120</v>
      </c>
      <c r="E2116" s="263" t="s">
        <v>4120</v>
      </c>
      <c r="F2116" s="263" t="s">
        <v>4120</v>
      </c>
      <c r="G2116" s="263" t="s">
        <v>4120</v>
      </c>
      <c r="H2116" s="263" t="s">
        <v>4120</v>
      </c>
      <c r="I2116" s="263" t="s">
        <v>4120</v>
      </c>
      <c r="J2116" s="263" t="s">
        <v>4120</v>
      </c>
      <c r="K2116" s="263" t="s">
        <v>4120</v>
      </c>
      <c r="L2116" s="263" t="s">
        <v>4120</v>
      </c>
      <c r="M2116" s="263" t="s">
        <v>4120</v>
      </c>
      <c r="N2116" s="263" t="s">
        <v>4120</v>
      </c>
      <c r="O2116" s="263" t="s">
        <v>4120</v>
      </c>
      <c r="P2116" s="263" t="s">
        <v>4120</v>
      </c>
      <c r="Q2116" s="263" t="s">
        <v>4120</v>
      </c>
      <c r="R2116" s="263" t="s">
        <v>4120</v>
      </c>
      <c r="S2116" s="263" t="s">
        <v>4120</v>
      </c>
      <c r="T2116" s="263" t="s">
        <v>4120</v>
      </c>
      <c r="U2116" s="263" t="s">
        <v>4120</v>
      </c>
      <c r="V2116" s="263" t="s">
        <v>4120</v>
      </c>
      <c r="W2116" s="263" t="s">
        <v>4120</v>
      </c>
      <c r="X2116" s="263" t="s">
        <v>4120</v>
      </c>
      <c r="Y2116" s="263" t="s">
        <v>4120</v>
      </c>
      <c r="Z2116" s="263" t="s">
        <v>4120</v>
      </c>
      <c r="AA2116" s="263" t="s">
        <v>4120</v>
      </c>
    </row>
    <row r="2117" spans="1:27" x14ac:dyDescent="0.3">
      <c r="A2117" s="263">
        <v>525531</v>
      </c>
      <c r="B2117" s="268" t="s">
        <v>918</v>
      </c>
      <c r="C2117" s="263" t="s">
        <v>4120</v>
      </c>
      <c r="D2117" s="263" t="s">
        <v>4120</v>
      </c>
      <c r="E2117" s="263" t="s">
        <v>4120</v>
      </c>
      <c r="F2117" s="263" t="s">
        <v>4120</v>
      </c>
      <c r="G2117" s="263" t="s">
        <v>4120</v>
      </c>
      <c r="H2117" s="263" t="s">
        <v>4120</v>
      </c>
      <c r="I2117" s="263" t="s">
        <v>4120</v>
      </c>
      <c r="J2117" s="263" t="s">
        <v>4120</v>
      </c>
      <c r="K2117" s="263" t="s">
        <v>4120</v>
      </c>
      <c r="L2117" s="263" t="s">
        <v>4120</v>
      </c>
      <c r="M2117" s="263" t="s">
        <v>4120</v>
      </c>
      <c r="N2117" s="263" t="s">
        <v>4120</v>
      </c>
      <c r="O2117" s="263" t="s">
        <v>4120</v>
      </c>
      <c r="P2117" s="263" t="s">
        <v>4120</v>
      </c>
      <c r="Q2117" s="263" t="s">
        <v>4120</v>
      </c>
      <c r="R2117" s="263" t="s">
        <v>4120</v>
      </c>
      <c r="S2117" s="263" t="s">
        <v>4120</v>
      </c>
      <c r="T2117" s="263" t="s">
        <v>4120</v>
      </c>
      <c r="U2117" s="263" t="s">
        <v>4120</v>
      </c>
      <c r="V2117" s="263" t="s">
        <v>4120</v>
      </c>
      <c r="W2117" s="263" t="s">
        <v>4120</v>
      </c>
      <c r="X2117" s="263" t="s">
        <v>4120</v>
      </c>
      <c r="Y2117" s="263" t="s">
        <v>4120</v>
      </c>
      <c r="Z2117" s="263" t="s">
        <v>4120</v>
      </c>
      <c r="AA2117" s="263" t="s">
        <v>4120</v>
      </c>
    </row>
    <row r="2118" spans="1:27" x14ac:dyDescent="0.3">
      <c r="A2118" s="263">
        <v>525555</v>
      </c>
      <c r="B2118" s="268" t="s">
        <v>918</v>
      </c>
      <c r="C2118" s="263" t="s">
        <v>4120</v>
      </c>
      <c r="D2118" s="263" t="s">
        <v>4120</v>
      </c>
      <c r="E2118" s="263" t="s">
        <v>4120</v>
      </c>
      <c r="F2118" s="263" t="s">
        <v>4120</v>
      </c>
      <c r="G2118" s="263" t="s">
        <v>4120</v>
      </c>
      <c r="H2118" s="263" t="s">
        <v>4120</v>
      </c>
      <c r="I2118" s="263" t="s">
        <v>4120</v>
      </c>
      <c r="J2118" s="263" t="s">
        <v>4120</v>
      </c>
      <c r="K2118" s="263" t="s">
        <v>4120</v>
      </c>
      <c r="L2118" s="263" t="s">
        <v>4120</v>
      </c>
      <c r="M2118" s="263" t="s">
        <v>4120</v>
      </c>
      <c r="N2118" s="263" t="s">
        <v>4120</v>
      </c>
      <c r="O2118" s="263" t="s">
        <v>4120</v>
      </c>
      <c r="P2118" s="263" t="s">
        <v>4120</v>
      </c>
      <c r="Q2118" s="263" t="s">
        <v>4120</v>
      </c>
      <c r="R2118" s="263" t="s">
        <v>4120</v>
      </c>
      <c r="S2118" s="263" t="s">
        <v>4120</v>
      </c>
      <c r="T2118" s="263" t="s">
        <v>4120</v>
      </c>
      <c r="U2118" s="263" t="s">
        <v>4120</v>
      </c>
      <c r="V2118" s="263" t="s">
        <v>4120</v>
      </c>
      <c r="W2118" s="263" t="s">
        <v>4120</v>
      </c>
      <c r="X2118" s="263" t="s">
        <v>4120</v>
      </c>
      <c r="Y2118" s="263" t="s">
        <v>4120</v>
      </c>
      <c r="Z2118" s="263" t="s">
        <v>4120</v>
      </c>
      <c r="AA2118" s="263" t="s">
        <v>4120</v>
      </c>
    </row>
    <row r="2119" spans="1:27" x14ac:dyDescent="0.3">
      <c r="A2119" s="263">
        <v>525609</v>
      </c>
      <c r="B2119" s="268" t="s">
        <v>918</v>
      </c>
      <c r="C2119" s="263" t="s">
        <v>4120</v>
      </c>
      <c r="D2119" s="263" t="s">
        <v>4120</v>
      </c>
      <c r="E2119" s="263" t="s">
        <v>4120</v>
      </c>
      <c r="F2119" s="263" t="s">
        <v>4120</v>
      </c>
      <c r="G2119" s="263" t="s">
        <v>4120</v>
      </c>
      <c r="H2119" s="263" t="s">
        <v>4120</v>
      </c>
      <c r="I2119" s="263" t="s">
        <v>4120</v>
      </c>
      <c r="J2119" s="263" t="s">
        <v>4120</v>
      </c>
      <c r="K2119" s="263" t="s">
        <v>4120</v>
      </c>
      <c r="L2119" s="263" t="s">
        <v>4120</v>
      </c>
      <c r="M2119" s="263" t="s">
        <v>4120</v>
      </c>
      <c r="N2119" s="263" t="s">
        <v>4120</v>
      </c>
      <c r="O2119" s="263" t="s">
        <v>4120</v>
      </c>
      <c r="P2119" s="263" t="s">
        <v>4120</v>
      </c>
      <c r="Q2119" s="263" t="s">
        <v>4120</v>
      </c>
      <c r="R2119" s="263" t="s">
        <v>4120</v>
      </c>
      <c r="S2119" s="263" t="s">
        <v>4120</v>
      </c>
      <c r="T2119" s="263" t="s">
        <v>4120</v>
      </c>
      <c r="U2119" s="263" t="s">
        <v>4120</v>
      </c>
      <c r="V2119" s="263" t="s">
        <v>4120</v>
      </c>
      <c r="W2119" s="263" t="s">
        <v>4120</v>
      </c>
      <c r="X2119" s="263" t="s">
        <v>4120</v>
      </c>
      <c r="Y2119" s="263" t="s">
        <v>4120</v>
      </c>
      <c r="Z2119" s="263" t="s">
        <v>4120</v>
      </c>
      <c r="AA2119" s="263" t="s">
        <v>4120</v>
      </c>
    </row>
    <row r="2120" spans="1:27" x14ac:dyDescent="0.3">
      <c r="A2120" s="263">
        <v>525651</v>
      </c>
      <c r="B2120" s="268" t="s">
        <v>918</v>
      </c>
      <c r="C2120" s="263" t="s">
        <v>4120</v>
      </c>
      <c r="D2120" s="263" t="s">
        <v>4120</v>
      </c>
      <c r="E2120" s="263" t="s">
        <v>4120</v>
      </c>
      <c r="F2120" s="263" t="s">
        <v>4120</v>
      </c>
      <c r="G2120" s="263" t="s">
        <v>4120</v>
      </c>
      <c r="H2120" s="263" t="s">
        <v>4120</v>
      </c>
      <c r="I2120" s="263" t="s">
        <v>4120</v>
      </c>
      <c r="J2120" s="263" t="s">
        <v>4120</v>
      </c>
      <c r="K2120" s="263" t="s">
        <v>4120</v>
      </c>
      <c r="L2120" s="263" t="s">
        <v>4120</v>
      </c>
      <c r="M2120" s="263" t="s">
        <v>4120</v>
      </c>
      <c r="N2120" s="263" t="s">
        <v>4120</v>
      </c>
      <c r="O2120" s="263" t="s">
        <v>4120</v>
      </c>
      <c r="P2120" s="263" t="s">
        <v>4120</v>
      </c>
      <c r="Q2120" s="263" t="s">
        <v>4120</v>
      </c>
      <c r="R2120" s="263" t="s">
        <v>4120</v>
      </c>
      <c r="S2120" s="263" t="s">
        <v>4120</v>
      </c>
      <c r="T2120" s="263" t="s">
        <v>4120</v>
      </c>
      <c r="U2120" s="263" t="s">
        <v>4120</v>
      </c>
      <c r="V2120" s="263" t="s">
        <v>4120</v>
      </c>
      <c r="W2120" s="263" t="s">
        <v>4120</v>
      </c>
      <c r="X2120" s="263" t="s">
        <v>4120</v>
      </c>
      <c r="Y2120" s="263" t="s">
        <v>4120</v>
      </c>
      <c r="Z2120" s="263" t="s">
        <v>4120</v>
      </c>
      <c r="AA2120" s="263" t="s">
        <v>4120</v>
      </c>
    </row>
    <row r="2121" spans="1:27" x14ac:dyDescent="0.3">
      <c r="A2121" s="263">
        <v>526082</v>
      </c>
      <c r="B2121" s="268" t="s">
        <v>918</v>
      </c>
      <c r="C2121" s="263" t="s">
        <v>4120</v>
      </c>
      <c r="D2121" s="263" t="s">
        <v>4120</v>
      </c>
      <c r="E2121" s="263" t="s">
        <v>4120</v>
      </c>
      <c r="F2121" s="263" t="s">
        <v>4120</v>
      </c>
      <c r="G2121" s="263" t="s">
        <v>4120</v>
      </c>
      <c r="H2121" s="263" t="s">
        <v>4120</v>
      </c>
      <c r="I2121" s="263" t="s">
        <v>4120</v>
      </c>
      <c r="J2121" s="263" t="s">
        <v>4120</v>
      </c>
      <c r="K2121" s="263" t="s">
        <v>4120</v>
      </c>
      <c r="L2121" s="263" t="s">
        <v>4120</v>
      </c>
      <c r="M2121" s="263" t="s">
        <v>4120</v>
      </c>
      <c r="N2121" s="263" t="s">
        <v>4120</v>
      </c>
      <c r="O2121" s="263" t="s">
        <v>4120</v>
      </c>
      <c r="P2121" s="263" t="s">
        <v>4120</v>
      </c>
      <c r="Q2121" s="263" t="s">
        <v>4120</v>
      </c>
      <c r="R2121" s="263" t="s">
        <v>4120</v>
      </c>
      <c r="S2121" s="263" t="s">
        <v>4120</v>
      </c>
      <c r="T2121" s="263" t="s">
        <v>4120</v>
      </c>
      <c r="U2121" s="263" t="s">
        <v>4120</v>
      </c>
      <c r="V2121" s="263" t="s">
        <v>4120</v>
      </c>
      <c r="W2121" s="263" t="s">
        <v>4120</v>
      </c>
      <c r="X2121" s="263" t="s">
        <v>4120</v>
      </c>
      <c r="Y2121" s="263" t="s">
        <v>4120</v>
      </c>
      <c r="Z2121" s="263" t="s">
        <v>4120</v>
      </c>
      <c r="AA2121" s="263" t="s">
        <v>4120</v>
      </c>
    </row>
    <row r="2122" spans="1:27" x14ac:dyDescent="0.3">
      <c r="A2122" s="263">
        <v>526341</v>
      </c>
      <c r="B2122" s="268" t="s">
        <v>918</v>
      </c>
      <c r="C2122" s="263" t="s">
        <v>4120</v>
      </c>
      <c r="D2122" s="263" t="s">
        <v>4120</v>
      </c>
      <c r="E2122" s="263" t="s">
        <v>4120</v>
      </c>
      <c r="F2122" s="263" t="s">
        <v>4120</v>
      </c>
      <c r="G2122" s="263" t="s">
        <v>4120</v>
      </c>
      <c r="H2122" s="263" t="s">
        <v>4120</v>
      </c>
      <c r="I2122" s="263" t="s">
        <v>4120</v>
      </c>
      <c r="J2122" s="263" t="s">
        <v>4120</v>
      </c>
      <c r="K2122" s="263" t="s">
        <v>4120</v>
      </c>
      <c r="L2122" s="263" t="s">
        <v>4120</v>
      </c>
      <c r="M2122" s="263" t="s">
        <v>4120</v>
      </c>
      <c r="N2122" s="263" t="s">
        <v>4120</v>
      </c>
      <c r="O2122" s="263" t="s">
        <v>4120</v>
      </c>
      <c r="P2122" s="263" t="s">
        <v>4120</v>
      </c>
      <c r="Q2122" s="263" t="s">
        <v>4120</v>
      </c>
      <c r="R2122" s="263" t="s">
        <v>4120</v>
      </c>
      <c r="S2122" s="263" t="s">
        <v>4120</v>
      </c>
      <c r="T2122" s="263" t="s">
        <v>4120</v>
      </c>
      <c r="U2122" s="263" t="s">
        <v>4120</v>
      </c>
      <c r="V2122" s="263" t="s">
        <v>4120</v>
      </c>
      <c r="W2122" s="263" t="s">
        <v>4120</v>
      </c>
      <c r="X2122" s="263" t="s">
        <v>4120</v>
      </c>
      <c r="Y2122" s="263" t="s">
        <v>4120</v>
      </c>
      <c r="Z2122" s="263" t="s">
        <v>4120</v>
      </c>
      <c r="AA2122" s="263" t="s">
        <v>4120</v>
      </c>
    </row>
    <row r="2123" spans="1:27" x14ac:dyDescent="0.3">
      <c r="A2123" s="263">
        <v>523102</v>
      </c>
      <c r="B2123" s="268" t="s">
        <v>918</v>
      </c>
      <c r="C2123" s="263" t="s">
        <v>4120</v>
      </c>
      <c r="D2123" s="263" t="s">
        <v>4120</v>
      </c>
      <c r="E2123" s="263" t="s">
        <v>4120</v>
      </c>
      <c r="F2123" s="263" t="s">
        <v>4120</v>
      </c>
      <c r="G2123" s="263" t="s">
        <v>4120</v>
      </c>
      <c r="H2123" s="263" t="s">
        <v>4120</v>
      </c>
      <c r="I2123" s="263" t="s">
        <v>4120</v>
      </c>
      <c r="J2123" s="263" t="s">
        <v>4120</v>
      </c>
      <c r="K2123" s="263" t="s">
        <v>4120</v>
      </c>
      <c r="L2123" s="263" t="s">
        <v>4120</v>
      </c>
      <c r="M2123" s="263" t="s">
        <v>4120</v>
      </c>
      <c r="N2123" s="263" t="s">
        <v>4120</v>
      </c>
      <c r="O2123" s="263" t="s">
        <v>4120</v>
      </c>
      <c r="P2123" s="263" t="s">
        <v>4120</v>
      </c>
      <c r="Q2123" s="263" t="s">
        <v>4120</v>
      </c>
      <c r="R2123" s="263" t="s">
        <v>4120</v>
      </c>
      <c r="S2123" s="263" t="s">
        <v>4120</v>
      </c>
      <c r="T2123" s="263" t="s">
        <v>4120</v>
      </c>
      <c r="U2123" s="263" t="s">
        <v>4120</v>
      </c>
      <c r="V2123" s="263" t="s">
        <v>4120</v>
      </c>
      <c r="W2123" s="263" t="s">
        <v>4120</v>
      </c>
      <c r="X2123" s="263" t="s">
        <v>4120</v>
      </c>
      <c r="Y2123" s="263" t="s">
        <v>4120</v>
      </c>
      <c r="Z2123" s="263" t="s">
        <v>4120</v>
      </c>
      <c r="AA2123" s="263" t="s">
        <v>4120</v>
      </c>
    </row>
    <row r="2124" spans="1:27" x14ac:dyDescent="0.3">
      <c r="A2124" s="263">
        <v>523411</v>
      </c>
      <c r="B2124" s="268" t="s">
        <v>918</v>
      </c>
      <c r="C2124" s="263" t="s">
        <v>4120</v>
      </c>
      <c r="D2124" s="263" t="s">
        <v>4120</v>
      </c>
      <c r="E2124" s="263" t="s">
        <v>4120</v>
      </c>
      <c r="F2124" s="263" t="s">
        <v>4120</v>
      </c>
      <c r="G2124" s="263" t="s">
        <v>4120</v>
      </c>
      <c r="H2124" s="263" t="s">
        <v>4120</v>
      </c>
      <c r="I2124" s="263" t="s">
        <v>4120</v>
      </c>
      <c r="J2124" s="263" t="s">
        <v>4120</v>
      </c>
      <c r="K2124" s="263" t="s">
        <v>4120</v>
      </c>
      <c r="L2124" s="263" t="s">
        <v>4120</v>
      </c>
      <c r="M2124" s="263" t="s">
        <v>4120</v>
      </c>
      <c r="N2124" s="263" t="s">
        <v>4120</v>
      </c>
      <c r="O2124" s="263" t="s">
        <v>4120</v>
      </c>
      <c r="P2124" s="263" t="s">
        <v>4120</v>
      </c>
      <c r="Q2124" s="263" t="s">
        <v>4120</v>
      </c>
      <c r="R2124" s="263" t="s">
        <v>4120</v>
      </c>
      <c r="S2124" s="263" t="s">
        <v>4120</v>
      </c>
      <c r="T2124" s="263" t="s">
        <v>4120</v>
      </c>
      <c r="U2124" s="263" t="s">
        <v>4120</v>
      </c>
      <c r="V2124" s="263" t="s">
        <v>4120</v>
      </c>
      <c r="W2124" s="263" t="s">
        <v>4120</v>
      </c>
      <c r="X2124" s="263" t="s">
        <v>4120</v>
      </c>
      <c r="Y2124" s="263" t="s">
        <v>4120</v>
      </c>
      <c r="Z2124" s="263" t="s">
        <v>4120</v>
      </c>
      <c r="AA2124" s="263" t="s">
        <v>4120</v>
      </c>
    </row>
    <row r="2125" spans="1:27" x14ac:dyDescent="0.3">
      <c r="A2125" s="263">
        <v>525003</v>
      </c>
      <c r="B2125" s="268" t="s">
        <v>918</v>
      </c>
      <c r="C2125" s="263" t="s">
        <v>4120</v>
      </c>
      <c r="D2125" s="263" t="s">
        <v>4120</v>
      </c>
      <c r="E2125" s="263" t="s">
        <v>4120</v>
      </c>
      <c r="F2125" s="263" t="s">
        <v>4120</v>
      </c>
      <c r="G2125" s="263" t="s">
        <v>4120</v>
      </c>
      <c r="H2125" s="263" t="s">
        <v>4120</v>
      </c>
      <c r="I2125" s="263" t="s">
        <v>4120</v>
      </c>
      <c r="J2125" s="263" t="s">
        <v>4120</v>
      </c>
      <c r="K2125" s="263" t="s">
        <v>4120</v>
      </c>
      <c r="L2125" s="263" t="s">
        <v>4120</v>
      </c>
      <c r="M2125" s="263" t="s">
        <v>4120</v>
      </c>
      <c r="N2125" s="263" t="s">
        <v>4120</v>
      </c>
      <c r="O2125" s="263" t="s">
        <v>4120</v>
      </c>
      <c r="P2125" s="263" t="s">
        <v>4120</v>
      </c>
      <c r="Q2125" s="263" t="s">
        <v>4120</v>
      </c>
      <c r="R2125" s="263" t="s">
        <v>4120</v>
      </c>
      <c r="S2125" s="263" t="s">
        <v>4120</v>
      </c>
      <c r="T2125" s="263" t="s">
        <v>4120</v>
      </c>
      <c r="U2125" s="263" t="s">
        <v>4120</v>
      </c>
      <c r="V2125" s="263" t="s">
        <v>4120</v>
      </c>
      <c r="W2125" s="263" t="s">
        <v>4120</v>
      </c>
      <c r="X2125" s="263" t="s">
        <v>4120</v>
      </c>
      <c r="Y2125" s="263" t="s">
        <v>4120</v>
      </c>
      <c r="Z2125" s="263" t="s">
        <v>4120</v>
      </c>
      <c r="AA2125" s="263" t="s">
        <v>4120</v>
      </c>
    </row>
    <row r="2126" spans="1:27" x14ac:dyDescent="0.3">
      <c r="A2126" s="263">
        <v>525322</v>
      </c>
      <c r="B2126" s="268" t="s">
        <v>918</v>
      </c>
      <c r="C2126" s="263" t="s">
        <v>4120</v>
      </c>
      <c r="D2126" s="263" t="s">
        <v>4120</v>
      </c>
      <c r="E2126" s="263" t="s">
        <v>4120</v>
      </c>
      <c r="F2126" s="263" t="s">
        <v>4120</v>
      </c>
      <c r="G2126" s="263" t="s">
        <v>4120</v>
      </c>
      <c r="H2126" s="263" t="s">
        <v>4120</v>
      </c>
      <c r="I2126" s="263" t="s">
        <v>4120</v>
      </c>
      <c r="J2126" s="263" t="s">
        <v>4120</v>
      </c>
      <c r="K2126" s="263" t="s">
        <v>4120</v>
      </c>
      <c r="L2126" s="263" t="s">
        <v>4120</v>
      </c>
      <c r="M2126" s="263" t="s">
        <v>4120</v>
      </c>
      <c r="N2126" s="263" t="s">
        <v>4120</v>
      </c>
      <c r="O2126" s="263" t="s">
        <v>4120</v>
      </c>
      <c r="P2126" s="263" t="s">
        <v>4120</v>
      </c>
      <c r="Q2126" s="263" t="s">
        <v>4120</v>
      </c>
      <c r="R2126" s="263" t="s">
        <v>4120</v>
      </c>
      <c r="S2126" s="263" t="s">
        <v>4120</v>
      </c>
      <c r="T2126" s="263" t="s">
        <v>4120</v>
      </c>
      <c r="U2126" s="263" t="s">
        <v>4120</v>
      </c>
      <c r="V2126" s="263" t="s">
        <v>4120</v>
      </c>
      <c r="W2126" s="263" t="s">
        <v>4120</v>
      </c>
      <c r="X2126" s="263" t="s">
        <v>4120</v>
      </c>
      <c r="Y2126" s="263" t="s">
        <v>4120</v>
      </c>
      <c r="Z2126" s="263" t="s">
        <v>4120</v>
      </c>
      <c r="AA2126" s="263" t="s">
        <v>4120</v>
      </c>
    </row>
    <row r="2127" spans="1:27" x14ac:dyDescent="0.3">
      <c r="A2127" s="263">
        <v>525324</v>
      </c>
      <c r="B2127" s="268" t="s">
        <v>918</v>
      </c>
      <c r="C2127" s="263" t="s">
        <v>4120</v>
      </c>
      <c r="D2127" s="263" t="s">
        <v>4120</v>
      </c>
      <c r="E2127" s="263" t="s">
        <v>4120</v>
      </c>
      <c r="F2127" s="263" t="s">
        <v>4120</v>
      </c>
      <c r="G2127" s="263" t="s">
        <v>4120</v>
      </c>
      <c r="H2127" s="263" t="s">
        <v>4120</v>
      </c>
      <c r="I2127" s="263" t="s">
        <v>4120</v>
      </c>
      <c r="J2127" s="263" t="s">
        <v>4120</v>
      </c>
      <c r="K2127" s="263" t="s">
        <v>4120</v>
      </c>
      <c r="L2127" s="263" t="s">
        <v>4120</v>
      </c>
      <c r="M2127" s="263" t="s">
        <v>4120</v>
      </c>
      <c r="N2127" s="263" t="s">
        <v>4120</v>
      </c>
      <c r="O2127" s="263" t="s">
        <v>4120</v>
      </c>
      <c r="P2127" s="263" t="s">
        <v>4120</v>
      </c>
      <c r="Q2127" s="263" t="s">
        <v>4120</v>
      </c>
      <c r="R2127" s="263" t="s">
        <v>4120</v>
      </c>
      <c r="S2127" s="263" t="s">
        <v>4120</v>
      </c>
      <c r="T2127" s="263" t="s">
        <v>4120</v>
      </c>
      <c r="U2127" s="263" t="s">
        <v>4120</v>
      </c>
      <c r="V2127" s="263" t="s">
        <v>4120</v>
      </c>
      <c r="W2127" s="263" t="s">
        <v>4120</v>
      </c>
      <c r="X2127" s="263" t="s">
        <v>4120</v>
      </c>
      <c r="Y2127" s="263" t="s">
        <v>4120</v>
      </c>
      <c r="Z2127" s="263" t="s">
        <v>4120</v>
      </c>
      <c r="AA2127" s="263" t="s">
        <v>4120</v>
      </c>
    </row>
    <row r="2128" spans="1:27" x14ac:dyDescent="0.3">
      <c r="A2128" s="263">
        <v>525715</v>
      </c>
      <c r="B2128" s="268" t="s">
        <v>918</v>
      </c>
      <c r="C2128" s="263" t="s">
        <v>4120</v>
      </c>
      <c r="D2128" s="263" t="s">
        <v>4120</v>
      </c>
      <c r="E2128" s="263" t="s">
        <v>4120</v>
      </c>
      <c r="F2128" s="263" t="s">
        <v>4120</v>
      </c>
      <c r="G2128" s="263" t="s">
        <v>4120</v>
      </c>
      <c r="H2128" s="263" t="s">
        <v>4120</v>
      </c>
      <c r="I2128" s="263" t="s">
        <v>4120</v>
      </c>
      <c r="J2128" s="263" t="s">
        <v>4120</v>
      </c>
      <c r="K2128" s="263" t="s">
        <v>4120</v>
      </c>
      <c r="L2128" s="263" t="s">
        <v>4120</v>
      </c>
      <c r="M2128" s="263" t="s">
        <v>4120</v>
      </c>
      <c r="N2128" s="263" t="s">
        <v>4120</v>
      </c>
      <c r="O2128" s="263" t="s">
        <v>4120</v>
      </c>
      <c r="P2128" s="263" t="s">
        <v>4120</v>
      </c>
      <c r="Q2128" s="263" t="s">
        <v>4120</v>
      </c>
      <c r="R2128" s="263" t="s">
        <v>4120</v>
      </c>
      <c r="S2128" s="263" t="s">
        <v>4120</v>
      </c>
      <c r="T2128" s="263" t="s">
        <v>4120</v>
      </c>
      <c r="U2128" s="263" t="s">
        <v>4120</v>
      </c>
      <c r="V2128" s="263" t="s">
        <v>4120</v>
      </c>
      <c r="W2128" s="263" t="s">
        <v>4120</v>
      </c>
      <c r="X2128" s="263" t="s">
        <v>4120</v>
      </c>
      <c r="Y2128" s="263" t="s">
        <v>4120</v>
      </c>
      <c r="Z2128" s="263" t="s">
        <v>4120</v>
      </c>
      <c r="AA2128" s="263" t="s">
        <v>4120</v>
      </c>
    </row>
    <row r="2129" spans="1:27" x14ac:dyDescent="0.3">
      <c r="A2129" s="263">
        <v>525753</v>
      </c>
      <c r="B2129" s="268" t="s">
        <v>918</v>
      </c>
      <c r="C2129" s="263" t="s">
        <v>4120</v>
      </c>
      <c r="D2129" s="263" t="s">
        <v>4120</v>
      </c>
      <c r="E2129" s="263" t="s">
        <v>4120</v>
      </c>
      <c r="F2129" s="263" t="s">
        <v>4120</v>
      </c>
      <c r="G2129" s="263" t="s">
        <v>4120</v>
      </c>
      <c r="H2129" s="263" t="s">
        <v>4120</v>
      </c>
      <c r="I2129" s="263" t="s">
        <v>4120</v>
      </c>
      <c r="J2129" s="263" t="s">
        <v>4120</v>
      </c>
      <c r="K2129" s="263" t="s">
        <v>4120</v>
      </c>
      <c r="L2129" s="263" t="s">
        <v>4120</v>
      </c>
      <c r="M2129" s="263" t="s">
        <v>4120</v>
      </c>
      <c r="N2129" s="263" t="s">
        <v>4120</v>
      </c>
      <c r="O2129" s="263" t="s">
        <v>4120</v>
      </c>
      <c r="P2129" s="263" t="s">
        <v>4120</v>
      </c>
      <c r="Q2129" s="263" t="s">
        <v>4120</v>
      </c>
      <c r="R2129" s="263" t="s">
        <v>4120</v>
      </c>
      <c r="S2129" s="263" t="s">
        <v>4120</v>
      </c>
      <c r="T2129" s="263" t="s">
        <v>4120</v>
      </c>
      <c r="U2129" s="263" t="s">
        <v>4120</v>
      </c>
      <c r="V2129" s="263" t="s">
        <v>4120</v>
      </c>
      <c r="W2129" s="263" t="s">
        <v>4120</v>
      </c>
      <c r="X2129" s="263" t="s">
        <v>4120</v>
      </c>
      <c r="Y2129" s="263" t="s">
        <v>4120</v>
      </c>
      <c r="Z2129" s="263" t="s">
        <v>4120</v>
      </c>
      <c r="AA2129" s="263" t="s">
        <v>4120</v>
      </c>
    </row>
    <row r="2130" spans="1:27" x14ac:dyDescent="0.3">
      <c r="A2130" s="263">
        <v>525762</v>
      </c>
      <c r="B2130" s="268" t="s">
        <v>918</v>
      </c>
      <c r="C2130" s="263" t="s">
        <v>4120</v>
      </c>
      <c r="D2130" s="263" t="s">
        <v>4120</v>
      </c>
      <c r="E2130" s="263" t="s">
        <v>4120</v>
      </c>
      <c r="F2130" s="263" t="s">
        <v>4120</v>
      </c>
      <c r="G2130" s="263" t="s">
        <v>4120</v>
      </c>
      <c r="H2130" s="263" t="s">
        <v>4120</v>
      </c>
      <c r="I2130" s="263" t="s">
        <v>4120</v>
      </c>
      <c r="J2130" s="263" t="s">
        <v>4120</v>
      </c>
      <c r="K2130" s="263" t="s">
        <v>4120</v>
      </c>
      <c r="L2130" s="263" t="s">
        <v>4120</v>
      </c>
      <c r="M2130" s="263" t="s">
        <v>4120</v>
      </c>
      <c r="N2130" s="263" t="s">
        <v>4120</v>
      </c>
      <c r="O2130" s="263" t="s">
        <v>4120</v>
      </c>
      <c r="P2130" s="263" t="s">
        <v>4120</v>
      </c>
      <c r="Q2130" s="263" t="s">
        <v>4120</v>
      </c>
      <c r="R2130" s="263" t="s">
        <v>4120</v>
      </c>
      <c r="S2130" s="263" t="s">
        <v>4120</v>
      </c>
      <c r="T2130" s="263" t="s">
        <v>4120</v>
      </c>
      <c r="U2130" s="263" t="s">
        <v>4120</v>
      </c>
      <c r="V2130" s="263" t="s">
        <v>4120</v>
      </c>
      <c r="W2130" s="263" t="s">
        <v>4120</v>
      </c>
      <c r="X2130" s="263" t="s">
        <v>4120</v>
      </c>
      <c r="Y2130" s="263" t="s">
        <v>4120</v>
      </c>
      <c r="Z2130" s="263" t="s">
        <v>4120</v>
      </c>
      <c r="AA2130" s="263" t="s">
        <v>4120</v>
      </c>
    </row>
    <row r="2131" spans="1:27" x14ac:dyDescent="0.3">
      <c r="A2131" s="263">
        <v>525769</v>
      </c>
      <c r="B2131" s="268" t="s">
        <v>918</v>
      </c>
      <c r="C2131" s="263" t="s">
        <v>4120</v>
      </c>
      <c r="D2131" s="263" t="s">
        <v>4120</v>
      </c>
      <c r="E2131" s="263" t="s">
        <v>4120</v>
      </c>
      <c r="F2131" s="263" t="s">
        <v>4120</v>
      </c>
      <c r="G2131" s="263" t="s">
        <v>4120</v>
      </c>
      <c r="H2131" s="263" t="s">
        <v>4120</v>
      </c>
      <c r="I2131" s="263" t="s">
        <v>4120</v>
      </c>
      <c r="J2131" s="263" t="s">
        <v>4120</v>
      </c>
      <c r="K2131" s="263" t="s">
        <v>4120</v>
      </c>
      <c r="L2131" s="263" t="s">
        <v>4120</v>
      </c>
      <c r="M2131" s="263" t="s">
        <v>4120</v>
      </c>
      <c r="N2131" s="263" t="s">
        <v>4120</v>
      </c>
      <c r="O2131" s="263" t="s">
        <v>4120</v>
      </c>
      <c r="P2131" s="263" t="s">
        <v>4120</v>
      </c>
      <c r="Q2131" s="263" t="s">
        <v>4120</v>
      </c>
      <c r="R2131" s="263" t="s">
        <v>4120</v>
      </c>
      <c r="S2131" s="263" t="s">
        <v>4120</v>
      </c>
      <c r="T2131" s="263" t="s">
        <v>4120</v>
      </c>
      <c r="U2131" s="263" t="s">
        <v>4120</v>
      </c>
      <c r="V2131" s="263" t="s">
        <v>4120</v>
      </c>
      <c r="W2131" s="263" t="s">
        <v>4120</v>
      </c>
      <c r="X2131" s="263" t="s">
        <v>4120</v>
      </c>
      <c r="Y2131" s="263" t="s">
        <v>4120</v>
      </c>
      <c r="Z2131" s="263" t="s">
        <v>4120</v>
      </c>
      <c r="AA2131" s="263" t="s">
        <v>4120</v>
      </c>
    </row>
    <row r="2132" spans="1:27" x14ac:dyDescent="0.3">
      <c r="A2132" s="263">
        <v>525793</v>
      </c>
      <c r="B2132" s="268" t="s">
        <v>918</v>
      </c>
      <c r="C2132" s="263" t="s">
        <v>4120</v>
      </c>
      <c r="D2132" s="263" t="s">
        <v>4120</v>
      </c>
      <c r="E2132" s="263" t="s">
        <v>4120</v>
      </c>
      <c r="F2132" s="263" t="s">
        <v>4120</v>
      </c>
      <c r="G2132" s="263" t="s">
        <v>4120</v>
      </c>
      <c r="H2132" s="263" t="s">
        <v>4120</v>
      </c>
      <c r="I2132" s="263" t="s">
        <v>4120</v>
      </c>
      <c r="J2132" s="263" t="s">
        <v>4120</v>
      </c>
      <c r="K2132" s="263" t="s">
        <v>4120</v>
      </c>
      <c r="L2132" s="263" t="s">
        <v>4120</v>
      </c>
      <c r="M2132" s="263" t="s">
        <v>4120</v>
      </c>
      <c r="N2132" s="263" t="s">
        <v>4120</v>
      </c>
      <c r="O2132" s="263" t="s">
        <v>4120</v>
      </c>
      <c r="P2132" s="263" t="s">
        <v>4120</v>
      </c>
      <c r="Q2132" s="263" t="s">
        <v>4120</v>
      </c>
      <c r="R2132" s="263" t="s">
        <v>4120</v>
      </c>
      <c r="S2132" s="263" t="s">
        <v>4120</v>
      </c>
      <c r="T2132" s="263" t="s">
        <v>4120</v>
      </c>
      <c r="U2132" s="263" t="s">
        <v>4120</v>
      </c>
      <c r="V2132" s="263" t="s">
        <v>4120</v>
      </c>
      <c r="W2132" s="263" t="s">
        <v>4120</v>
      </c>
      <c r="X2132" s="263" t="s">
        <v>4120</v>
      </c>
      <c r="Y2132" s="263" t="s">
        <v>4120</v>
      </c>
      <c r="Z2132" s="263" t="s">
        <v>4120</v>
      </c>
      <c r="AA2132" s="263" t="s">
        <v>4120</v>
      </c>
    </row>
    <row r="2133" spans="1:27" x14ac:dyDescent="0.3">
      <c r="A2133" s="263">
        <v>525815</v>
      </c>
      <c r="B2133" s="268" t="s">
        <v>918</v>
      </c>
      <c r="C2133" s="263" t="s">
        <v>4120</v>
      </c>
      <c r="D2133" s="263" t="s">
        <v>4120</v>
      </c>
      <c r="E2133" s="263" t="s">
        <v>4120</v>
      </c>
      <c r="F2133" s="263" t="s">
        <v>4120</v>
      </c>
      <c r="G2133" s="263" t="s">
        <v>4120</v>
      </c>
      <c r="H2133" s="263" t="s">
        <v>4120</v>
      </c>
      <c r="I2133" s="263" t="s">
        <v>4120</v>
      </c>
      <c r="J2133" s="263" t="s">
        <v>4120</v>
      </c>
      <c r="K2133" s="263" t="s">
        <v>4120</v>
      </c>
      <c r="L2133" s="263" t="s">
        <v>4120</v>
      </c>
      <c r="M2133" s="263" t="s">
        <v>4120</v>
      </c>
      <c r="N2133" s="263" t="s">
        <v>4120</v>
      </c>
      <c r="O2133" s="263" t="s">
        <v>4120</v>
      </c>
      <c r="P2133" s="263" t="s">
        <v>4120</v>
      </c>
      <c r="Q2133" s="263" t="s">
        <v>4120</v>
      </c>
      <c r="R2133" s="263" t="s">
        <v>4120</v>
      </c>
      <c r="S2133" s="263" t="s">
        <v>4120</v>
      </c>
      <c r="T2133" s="263" t="s">
        <v>4120</v>
      </c>
      <c r="U2133" s="263" t="s">
        <v>4120</v>
      </c>
      <c r="V2133" s="263" t="s">
        <v>4120</v>
      </c>
      <c r="W2133" s="263" t="s">
        <v>4120</v>
      </c>
      <c r="X2133" s="263" t="s">
        <v>4120</v>
      </c>
      <c r="Y2133" s="263" t="s">
        <v>4120</v>
      </c>
      <c r="Z2133" s="263" t="s">
        <v>4120</v>
      </c>
      <c r="AA2133" s="263" t="s">
        <v>4120</v>
      </c>
    </row>
    <row r="2134" spans="1:27" x14ac:dyDescent="0.3">
      <c r="A2134" s="263">
        <v>525818</v>
      </c>
      <c r="B2134" s="268" t="s">
        <v>918</v>
      </c>
      <c r="C2134" s="263" t="s">
        <v>4120</v>
      </c>
      <c r="D2134" s="263" t="s">
        <v>4120</v>
      </c>
      <c r="E2134" s="263" t="s">
        <v>4120</v>
      </c>
      <c r="F2134" s="263" t="s">
        <v>4120</v>
      </c>
      <c r="G2134" s="263" t="s">
        <v>4120</v>
      </c>
      <c r="H2134" s="263" t="s">
        <v>4120</v>
      </c>
      <c r="I2134" s="263" t="s">
        <v>4120</v>
      </c>
      <c r="J2134" s="263" t="s">
        <v>4120</v>
      </c>
      <c r="K2134" s="263" t="s">
        <v>4120</v>
      </c>
      <c r="L2134" s="263" t="s">
        <v>4120</v>
      </c>
      <c r="M2134" s="263" t="s">
        <v>4120</v>
      </c>
      <c r="N2134" s="263" t="s">
        <v>4120</v>
      </c>
      <c r="O2134" s="263" t="s">
        <v>4120</v>
      </c>
      <c r="P2134" s="263" t="s">
        <v>4120</v>
      </c>
      <c r="Q2134" s="263" t="s">
        <v>4120</v>
      </c>
      <c r="R2134" s="263" t="s">
        <v>4120</v>
      </c>
      <c r="S2134" s="263" t="s">
        <v>4120</v>
      </c>
      <c r="T2134" s="263" t="s">
        <v>4120</v>
      </c>
      <c r="U2134" s="263" t="s">
        <v>4120</v>
      </c>
      <c r="V2134" s="263" t="s">
        <v>4120</v>
      </c>
      <c r="W2134" s="263" t="s">
        <v>4120</v>
      </c>
      <c r="X2134" s="263" t="s">
        <v>4120</v>
      </c>
      <c r="Y2134" s="263" t="s">
        <v>4120</v>
      </c>
      <c r="Z2134" s="263" t="s">
        <v>4120</v>
      </c>
      <c r="AA2134" s="263" t="s">
        <v>4120</v>
      </c>
    </row>
    <row r="2135" spans="1:27" x14ac:dyDescent="0.3">
      <c r="A2135" s="263">
        <v>525819</v>
      </c>
      <c r="B2135" s="268" t="s">
        <v>918</v>
      </c>
      <c r="C2135" s="263" t="s">
        <v>4120</v>
      </c>
      <c r="D2135" s="263" t="s">
        <v>4120</v>
      </c>
      <c r="E2135" s="263" t="s">
        <v>4120</v>
      </c>
      <c r="F2135" s="263" t="s">
        <v>4120</v>
      </c>
      <c r="G2135" s="263" t="s">
        <v>4120</v>
      </c>
      <c r="H2135" s="263" t="s">
        <v>4120</v>
      </c>
      <c r="I2135" s="263" t="s">
        <v>4120</v>
      </c>
      <c r="J2135" s="263" t="s">
        <v>4120</v>
      </c>
      <c r="K2135" s="263" t="s">
        <v>4120</v>
      </c>
      <c r="L2135" s="263" t="s">
        <v>4120</v>
      </c>
      <c r="M2135" s="263" t="s">
        <v>4120</v>
      </c>
      <c r="N2135" s="263" t="s">
        <v>4120</v>
      </c>
      <c r="O2135" s="263" t="s">
        <v>4120</v>
      </c>
      <c r="P2135" s="263" t="s">
        <v>4120</v>
      </c>
      <c r="Q2135" s="263" t="s">
        <v>4120</v>
      </c>
      <c r="R2135" s="263" t="s">
        <v>4120</v>
      </c>
      <c r="S2135" s="263" t="s">
        <v>4120</v>
      </c>
      <c r="T2135" s="263" t="s">
        <v>4120</v>
      </c>
      <c r="U2135" s="263" t="s">
        <v>4120</v>
      </c>
      <c r="V2135" s="263" t="s">
        <v>4120</v>
      </c>
      <c r="W2135" s="263" t="s">
        <v>4120</v>
      </c>
      <c r="X2135" s="263" t="s">
        <v>4120</v>
      </c>
      <c r="Y2135" s="263" t="s">
        <v>4120</v>
      </c>
      <c r="Z2135" s="263" t="s">
        <v>4120</v>
      </c>
      <c r="AA2135" s="263" t="s">
        <v>4120</v>
      </c>
    </row>
    <row r="2136" spans="1:27" x14ac:dyDescent="0.3">
      <c r="A2136" s="263">
        <v>525829</v>
      </c>
      <c r="B2136" s="268" t="s">
        <v>918</v>
      </c>
      <c r="C2136" s="263" t="s">
        <v>4120</v>
      </c>
      <c r="D2136" s="263" t="s">
        <v>4120</v>
      </c>
      <c r="E2136" s="263" t="s">
        <v>4120</v>
      </c>
      <c r="F2136" s="263" t="s">
        <v>4120</v>
      </c>
      <c r="G2136" s="263" t="s">
        <v>4120</v>
      </c>
      <c r="H2136" s="263" t="s">
        <v>4120</v>
      </c>
      <c r="I2136" s="263" t="s">
        <v>4120</v>
      </c>
      <c r="J2136" s="263" t="s">
        <v>4120</v>
      </c>
      <c r="K2136" s="263" t="s">
        <v>4120</v>
      </c>
      <c r="L2136" s="263" t="s">
        <v>4120</v>
      </c>
      <c r="M2136" s="263" t="s">
        <v>4120</v>
      </c>
      <c r="N2136" s="263" t="s">
        <v>4120</v>
      </c>
      <c r="O2136" s="263" t="s">
        <v>4120</v>
      </c>
      <c r="P2136" s="263" t="s">
        <v>4120</v>
      </c>
      <c r="Q2136" s="263" t="s">
        <v>4120</v>
      </c>
      <c r="R2136" s="263" t="s">
        <v>4120</v>
      </c>
      <c r="S2136" s="263" t="s">
        <v>4120</v>
      </c>
      <c r="T2136" s="263" t="s">
        <v>4120</v>
      </c>
      <c r="U2136" s="263" t="s">
        <v>4120</v>
      </c>
      <c r="V2136" s="263" t="s">
        <v>4120</v>
      </c>
      <c r="W2136" s="263" t="s">
        <v>4120</v>
      </c>
      <c r="X2136" s="263" t="s">
        <v>4120</v>
      </c>
      <c r="Y2136" s="263" t="s">
        <v>4120</v>
      </c>
      <c r="Z2136" s="263" t="s">
        <v>4120</v>
      </c>
      <c r="AA2136" s="263" t="s">
        <v>4120</v>
      </c>
    </row>
    <row r="2137" spans="1:27" x14ac:dyDescent="0.3">
      <c r="A2137" s="263">
        <v>525855</v>
      </c>
      <c r="B2137" s="268" t="s">
        <v>918</v>
      </c>
      <c r="C2137" s="263" t="s">
        <v>4120</v>
      </c>
      <c r="D2137" s="263" t="s">
        <v>4120</v>
      </c>
      <c r="E2137" s="263" t="s">
        <v>4120</v>
      </c>
      <c r="F2137" s="263" t="s">
        <v>4120</v>
      </c>
      <c r="G2137" s="263" t="s">
        <v>4120</v>
      </c>
      <c r="H2137" s="263" t="s">
        <v>4120</v>
      </c>
      <c r="I2137" s="263" t="s">
        <v>4120</v>
      </c>
      <c r="J2137" s="263" t="s">
        <v>4120</v>
      </c>
      <c r="K2137" s="263" t="s">
        <v>4120</v>
      </c>
      <c r="L2137" s="263" t="s">
        <v>4120</v>
      </c>
      <c r="M2137" s="263" t="s">
        <v>4120</v>
      </c>
      <c r="N2137" s="263" t="s">
        <v>4120</v>
      </c>
      <c r="O2137" s="263" t="s">
        <v>4120</v>
      </c>
      <c r="P2137" s="263" t="s">
        <v>4120</v>
      </c>
      <c r="Q2137" s="263" t="s">
        <v>4120</v>
      </c>
      <c r="R2137" s="263" t="s">
        <v>4120</v>
      </c>
      <c r="S2137" s="263" t="s">
        <v>4120</v>
      </c>
      <c r="T2137" s="263" t="s">
        <v>4120</v>
      </c>
      <c r="U2137" s="263" t="s">
        <v>4120</v>
      </c>
      <c r="V2137" s="263" t="s">
        <v>4120</v>
      </c>
      <c r="W2137" s="263" t="s">
        <v>4120</v>
      </c>
      <c r="X2137" s="263" t="s">
        <v>4120</v>
      </c>
      <c r="Y2137" s="263" t="s">
        <v>4120</v>
      </c>
      <c r="Z2137" s="263" t="s">
        <v>4120</v>
      </c>
      <c r="AA2137" s="263" t="s">
        <v>4120</v>
      </c>
    </row>
    <row r="2138" spans="1:27" x14ac:dyDescent="0.3">
      <c r="A2138" s="263">
        <v>525912</v>
      </c>
      <c r="B2138" s="268" t="s">
        <v>918</v>
      </c>
      <c r="C2138" s="263" t="s">
        <v>4120</v>
      </c>
      <c r="D2138" s="263" t="s">
        <v>4120</v>
      </c>
      <c r="E2138" s="263" t="s">
        <v>4120</v>
      </c>
      <c r="F2138" s="263" t="s">
        <v>4120</v>
      </c>
      <c r="G2138" s="263" t="s">
        <v>4120</v>
      </c>
      <c r="H2138" s="263" t="s">
        <v>4120</v>
      </c>
      <c r="I2138" s="263" t="s">
        <v>4120</v>
      </c>
      <c r="J2138" s="263" t="s">
        <v>4120</v>
      </c>
      <c r="K2138" s="263" t="s">
        <v>4120</v>
      </c>
      <c r="L2138" s="263" t="s">
        <v>4120</v>
      </c>
      <c r="M2138" s="263" t="s">
        <v>4120</v>
      </c>
      <c r="N2138" s="263" t="s">
        <v>4120</v>
      </c>
      <c r="O2138" s="263" t="s">
        <v>4120</v>
      </c>
      <c r="P2138" s="263" t="s">
        <v>4120</v>
      </c>
      <c r="Q2138" s="263" t="s">
        <v>4120</v>
      </c>
      <c r="R2138" s="263" t="s">
        <v>4120</v>
      </c>
      <c r="S2138" s="263" t="s">
        <v>4120</v>
      </c>
      <c r="T2138" s="263" t="s">
        <v>4120</v>
      </c>
      <c r="U2138" s="263" t="s">
        <v>4120</v>
      </c>
      <c r="V2138" s="263" t="s">
        <v>4120</v>
      </c>
      <c r="W2138" s="263" t="s">
        <v>4120</v>
      </c>
      <c r="X2138" s="263" t="s">
        <v>4120</v>
      </c>
      <c r="Y2138" s="263" t="s">
        <v>4120</v>
      </c>
      <c r="Z2138" s="263" t="s">
        <v>4120</v>
      </c>
      <c r="AA2138" s="263" t="s">
        <v>4120</v>
      </c>
    </row>
    <row r="2139" spans="1:27" x14ac:dyDescent="0.3">
      <c r="A2139" s="263">
        <v>525922</v>
      </c>
      <c r="B2139" s="268" t="s">
        <v>918</v>
      </c>
      <c r="C2139" s="263" t="s">
        <v>4120</v>
      </c>
      <c r="D2139" s="263" t="s">
        <v>4120</v>
      </c>
      <c r="E2139" s="263" t="s">
        <v>4120</v>
      </c>
      <c r="F2139" s="263" t="s">
        <v>4120</v>
      </c>
      <c r="G2139" s="263" t="s">
        <v>4120</v>
      </c>
      <c r="H2139" s="263" t="s">
        <v>4120</v>
      </c>
      <c r="I2139" s="263" t="s">
        <v>4120</v>
      </c>
      <c r="J2139" s="263" t="s">
        <v>4120</v>
      </c>
      <c r="K2139" s="263" t="s">
        <v>4120</v>
      </c>
      <c r="L2139" s="263" t="s">
        <v>4120</v>
      </c>
      <c r="M2139" s="263" t="s">
        <v>4120</v>
      </c>
      <c r="N2139" s="263" t="s">
        <v>4120</v>
      </c>
      <c r="O2139" s="263" t="s">
        <v>4120</v>
      </c>
      <c r="P2139" s="263" t="s">
        <v>4120</v>
      </c>
      <c r="Q2139" s="263" t="s">
        <v>4120</v>
      </c>
      <c r="R2139" s="263" t="s">
        <v>4120</v>
      </c>
      <c r="S2139" s="263" t="s">
        <v>4120</v>
      </c>
      <c r="T2139" s="263" t="s">
        <v>4120</v>
      </c>
      <c r="U2139" s="263" t="s">
        <v>4120</v>
      </c>
      <c r="V2139" s="263" t="s">
        <v>4120</v>
      </c>
      <c r="W2139" s="263" t="s">
        <v>4120</v>
      </c>
      <c r="X2139" s="263" t="s">
        <v>4120</v>
      </c>
      <c r="Y2139" s="263" t="s">
        <v>4120</v>
      </c>
      <c r="Z2139" s="263" t="s">
        <v>4120</v>
      </c>
      <c r="AA2139" s="263" t="s">
        <v>4120</v>
      </c>
    </row>
    <row r="2140" spans="1:27" x14ac:dyDescent="0.3">
      <c r="A2140" s="263">
        <v>525927</v>
      </c>
      <c r="B2140" s="268" t="s">
        <v>918</v>
      </c>
      <c r="C2140" s="263" t="s">
        <v>4120</v>
      </c>
      <c r="D2140" s="263" t="s">
        <v>4120</v>
      </c>
      <c r="E2140" s="263" t="s">
        <v>4120</v>
      </c>
      <c r="F2140" s="263" t="s">
        <v>4120</v>
      </c>
      <c r="G2140" s="263" t="s">
        <v>4120</v>
      </c>
      <c r="H2140" s="263" t="s">
        <v>4120</v>
      </c>
      <c r="I2140" s="263" t="s">
        <v>4120</v>
      </c>
      <c r="J2140" s="263" t="s">
        <v>4120</v>
      </c>
      <c r="K2140" s="263" t="s">
        <v>4120</v>
      </c>
      <c r="L2140" s="263" t="s">
        <v>4120</v>
      </c>
      <c r="M2140" s="263" t="s">
        <v>4120</v>
      </c>
      <c r="N2140" s="263" t="s">
        <v>4120</v>
      </c>
      <c r="O2140" s="263" t="s">
        <v>4120</v>
      </c>
      <c r="P2140" s="263" t="s">
        <v>4120</v>
      </c>
      <c r="Q2140" s="263" t="s">
        <v>4120</v>
      </c>
      <c r="R2140" s="263" t="s">
        <v>4120</v>
      </c>
      <c r="S2140" s="263" t="s">
        <v>4120</v>
      </c>
      <c r="T2140" s="263" t="s">
        <v>4120</v>
      </c>
      <c r="U2140" s="263" t="s">
        <v>4120</v>
      </c>
      <c r="V2140" s="263" t="s">
        <v>4120</v>
      </c>
      <c r="W2140" s="263" t="s">
        <v>4120</v>
      </c>
      <c r="X2140" s="263" t="s">
        <v>4120</v>
      </c>
      <c r="Y2140" s="263" t="s">
        <v>4120</v>
      </c>
      <c r="Z2140" s="263" t="s">
        <v>4120</v>
      </c>
      <c r="AA2140" s="263" t="s">
        <v>4120</v>
      </c>
    </row>
    <row r="2141" spans="1:27" x14ac:dyDescent="0.3">
      <c r="A2141" s="263">
        <v>525935</v>
      </c>
      <c r="B2141" s="268" t="s">
        <v>918</v>
      </c>
      <c r="C2141" s="263" t="s">
        <v>4120</v>
      </c>
      <c r="D2141" s="263" t="s">
        <v>4120</v>
      </c>
      <c r="E2141" s="263" t="s">
        <v>4120</v>
      </c>
      <c r="F2141" s="263" t="s">
        <v>4120</v>
      </c>
      <c r="G2141" s="263" t="s">
        <v>4120</v>
      </c>
      <c r="H2141" s="263" t="s">
        <v>4120</v>
      </c>
      <c r="I2141" s="263" t="s">
        <v>4120</v>
      </c>
      <c r="J2141" s="263" t="s">
        <v>4120</v>
      </c>
      <c r="K2141" s="263" t="s">
        <v>4120</v>
      </c>
      <c r="L2141" s="263" t="s">
        <v>4120</v>
      </c>
      <c r="M2141" s="263" t="s">
        <v>4120</v>
      </c>
      <c r="N2141" s="263" t="s">
        <v>4120</v>
      </c>
      <c r="O2141" s="263" t="s">
        <v>4120</v>
      </c>
      <c r="P2141" s="263" t="s">
        <v>4120</v>
      </c>
      <c r="Q2141" s="263" t="s">
        <v>4120</v>
      </c>
      <c r="R2141" s="263" t="s">
        <v>4120</v>
      </c>
      <c r="S2141" s="263" t="s">
        <v>4120</v>
      </c>
      <c r="T2141" s="263" t="s">
        <v>4120</v>
      </c>
      <c r="U2141" s="263" t="s">
        <v>4120</v>
      </c>
      <c r="V2141" s="263" t="s">
        <v>4120</v>
      </c>
      <c r="W2141" s="263" t="s">
        <v>4120</v>
      </c>
      <c r="X2141" s="263" t="s">
        <v>4120</v>
      </c>
      <c r="Y2141" s="263" t="s">
        <v>4120</v>
      </c>
      <c r="Z2141" s="263" t="s">
        <v>4120</v>
      </c>
      <c r="AA2141" s="263" t="s">
        <v>4120</v>
      </c>
    </row>
    <row r="2142" spans="1:27" x14ac:dyDescent="0.3">
      <c r="A2142" s="263">
        <v>525979</v>
      </c>
      <c r="B2142" s="268" t="s">
        <v>918</v>
      </c>
      <c r="C2142" s="263" t="s">
        <v>4120</v>
      </c>
      <c r="D2142" s="263" t="s">
        <v>4120</v>
      </c>
      <c r="E2142" s="263" t="s">
        <v>4120</v>
      </c>
      <c r="F2142" s="263" t="s">
        <v>4120</v>
      </c>
      <c r="G2142" s="263" t="s">
        <v>4120</v>
      </c>
      <c r="H2142" s="263" t="s">
        <v>4120</v>
      </c>
      <c r="I2142" s="263" t="s">
        <v>4120</v>
      </c>
      <c r="J2142" s="263" t="s">
        <v>4120</v>
      </c>
      <c r="K2142" s="263" t="s">
        <v>4120</v>
      </c>
      <c r="L2142" s="263" t="s">
        <v>4120</v>
      </c>
      <c r="M2142" s="263" t="s">
        <v>4120</v>
      </c>
      <c r="N2142" s="263" t="s">
        <v>4120</v>
      </c>
      <c r="O2142" s="263" t="s">
        <v>4120</v>
      </c>
      <c r="P2142" s="263" t="s">
        <v>4120</v>
      </c>
      <c r="Q2142" s="263" t="s">
        <v>4120</v>
      </c>
      <c r="R2142" s="263" t="s">
        <v>4120</v>
      </c>
      <c r="S2142" s="263" t="s">
        <v>4120</v>
      </c>
      <c r="T2142" s="263" t="s">
        <v>4120</v>
      </c>
      <c r="U2142" s="263" t="s">
        <v>4120</v>
      </c>
      <c r="V2142" s="263" t="s">
        <v>4120</v>
      </c>
      <c r="W2142" s="263" t="s">
        <v>4120</v>
      </c>
      <c r="X2142" s="263" t="s">
        <v>4120</v>
      </c>
      <c r="Y2142" s="263" t="s">
        <v>4120</v>
      </c>
      <c r="Z2142" s="263" t="s">
        <v>4120</v>
      </c>
      <c r="AA2142" s="263" t="s">
        <v>4120</v>
      </c>
    </row>
    <row r="2143" spans="1:27" x14ac:dyDescent="0.3">
      <c r="A2143" s="263">
        <v>525981</v>
      </c>
      <c r="B2143" s="268" t="s">
        <v>918</v>
      </c>
      <c r="C2143" s="263" t="s">
        <v>4120</v>
      </c>
      <c r="D2143" s="263" t="s">
        <v>4120</v>
      </c>
      <c r="E2143" s="263" t="s">
        <v>4120</v>
      </c>
      <c r="F2143" s="263" t="s">
        <v>4120</v>
      </c>
      <c r="G2143" s="263" t="s">
        <v>4120</v>
      </c>
      <c r="H2143" s="263" t="s">
        <v>4120</v>
      </c>
      <c r="I2143" s="263" t="s">
        <v>4120</v>
      </c>
      <c r="J2143" s="263" t="s">
        <v>4120</v>
      </c>
      <c r="K2143" s="263" t="s">
        <v>4120</v>
      </c>
      <c r="L2143" s="263" t="s">
        <v>4120</v>
      </c>
      <c r="M2143" s="263" t="s">
        <v>4120</v>
      </c>
      <c r="N2143" s="263" t="s">
        <v>4120</v>
      </c>
      <c r="O2143" s="263" t="s">
        <v>4120</v>
      </c>
      <c r="P2143" s="263" t="s">
        <v>4120</v>
      </c>
      <c r="Q2143" s="263" t="s">
        <v>4120</v>
      </c>
      <c r="R2143" s="263" t="s">
        <v>4120</v>
      </c>
      <c r="S2143" s="263" t="s">
        <v>4120</v>
      </c>
      <c r="T2143" s="263" t="s">
        <v>4120</v>
      </c>
      <c r="U2143" s="263" t="s">
        <v>4120</v>
      </c>
      <c r="V2143" s="263" t="s">
        <v>4120</v>
      </c>
      <c r="W2143" s="263" t="s">
        <v>4120</v>
      </c>
      <c r="X2143" s="263" t="s">
        <v>4120</v>
      </c>
      <c r="Y2143" s="263" t="s">
        <v>4120</v>
      </c>
      <c r="Z2143" s="263" t="s">
        <v>4120</v>
      </c>
      <c r="AA2143" s="263" t="s">
        <v>4120</v>
      </c>
    </row>
    <row r="2144" spans="1:27" x14ac:dyDescent="0.3">
      <c r="A2144" s="263">
        <v>525984</v>
      </c>
      <c r="B2144" s="268" t="s">
        <v>918</v>
      </c>
      <c r="C2144" s="263" t="s">
        <v>4120</v>
      </c>
      <c r="D2144" s="263" t="s">
        <v>4120</v>
      </c>
      <c r="E2144" s="263" t="s">
        <v>4120</v>
      </c>
      <c r="F2144" s="263" t="s">
        <v>4120</v>
      </c>
      <c r="G2144" s="263" t="s">
        <v>4120</v>
      </c>
      <c r="H2144" s="263" t="s">
        <v>4120</v>
      </c>
      <c r="I2144" s="263" t="s">
        <v>4120</v>
      </c>
      <c r="J2144" s="263" t="s">
        <v>4120</v>
      </c>
      <c r="K2144" s="263" t="s">
        <v>4120</v>
      </c>
      <c r="L2144" s="263" t="s">
        <v>4120</v>
      </c>
      <c r="M2144" s="263" t="s">
        <v>4120</v>
      </c>
      <c r="N2144" s="263" t="s">
        <v>4120</v>
      </c>
      <c r="O2144" s="263" t="s">
        <v>4120</v>
      </c>
      <c r="P2144" s="263" t="s">
        <v>4120</v>
      </c>
      <c r="Q2144" s="263" t="s">
        <v>4120</v>
      </c>
      <c r="R2144" s="263" t="s">
        <v>4120</v>
      </c>
      <c r="S2144" s="263" t="s">
        <v>4120</v>
      </c>
      <c r="T2144" s="263" t="s">
        <v>4120</v>
      </c>
      <c r="U2144" s="263" t="s">
        <v>4120</v>
      </c>
      <c r="V2144" s="263" t="s">
        <v>4120</v>
      </c>
      <c r="W2144" s="263" t="s">
        <v>4120</v>
      </c>
      <c r="X2144" s="263" t="s">
        <v>4120</v>
      </c>
      <c r="Y2144" s="263" t="s">
        <v>4120</v>
      </c>
      <c r="Z2144" s="263" t="s">
        <v>4120</v>
      </c>
      <c r="AA2144" s="263" t="s">
        <v>4120</v>
      </c>
    </row>
    <row r="2145" spans="1:27" x14ac:dyDescent="0.3">
      <c r="A2145" s="263">
        <v>526010</v>
      </c>
      <c r="B2145" s="268" t="s">
        <v>918</v>
      </c>
      <c r="C2145" s="263" t="s">
        <v>4120</v>
      </c>
      <c r="D2145" s="263" t="s">
        <v>4120</v>
      </c>
      <c r="E2145" s="263" t="s">
        <v>4120</v>
      </c>
      <c r="F2145" s="263" t="s">
        <v>4120</v>
      </c>
      <c r="G2145" s="263" t="s">
        <v>4120</v>
      </c>
      <c r="H2145" s="263" t="s">
        <v>4120</v>
      </c>
      <c r="I2145" s="263" t="s">
        <v>4120</v>
      </c>
      <c r="J2145" s="263" t="s">
        <v>4120</v>
      </c>
      <c r="K2145" s="263" t="s">
        <v>4120</v>
      </c>
      <c r="L2145" s="263" t="s">
        <v>4120</v>
      </c>
      <c r="M2145" s="263" t="s">
        <v>4120</v>
      </c>
      <c r="N2145" s="263" t="s">
        <v>4120</v>
      </c>
      <c r="O2145" s="263" t="s">
        <v>4120</v>
      </c>
      <c r="P2145" s="263" t="s">
        <v>4120</v>
      </c>
      <c r="Q2145" s="263" t="s">
        <v>4120</v>
      </c>
      <c r="R2145" s="263" t="s">
        <v>4120</v>
      </c>
      <c r="S2145" s="263" t="s">
        <v>4120</v>
      </c>
      <c r="T2145" s="263" t="s">
        <v>4120</v>
      </c>
      <c r="U2145" s="263" t="s">
        <v>4120</v>
      </c>
      <c r="V2145" s="263" t="s">
        <v>4120</v>
      </c>
      <c r="W2145" s="263" t="s">
        <v>4120</v>
      </c>
      <c r="X2145" s="263" t="s">
        <v>4120</v>
      </c>
      <c r="Y2145" s="263" t="s">
        <v>4120</v>
      </c>
      <c r="Z2145" s="263" t="s">
        <v>4120</v>
      </c>
      <c r="AA2145" s="263" t="s">
        <v>4120</v>
      </c>
    </row>
    <row r="2146" spans="1:27" x14ac:dyDescent="0.3">
      <c r="A2146" s="263">
        <v>526011</v>
      </c>
      <c r="B2146" s="268" t="s">
        <v>918</v>
      </c>
      <c r="C2146" s="263" t="s">
        <v>4120</v>
      </c>
      <c r="D2146" s="263" t="s">
        <v>4120</v>
      </c>
      <c r="E2146" s="263" t="s">
        <v>4120</v>
      </c>
      <c r="F2146" s="263" t="s">
        <v>4120</v>
      </c>
      <c r="G2146" s="263" t="s">
        <v>4120</v>
      </c>
      <c r="H2146" s="263" t="s">
        <v>4120</v>
      </c>
      <c r="I2146" s="263" t="s">
        <v>4120</v>
      </c>
      <c r="J2146" s="263" t="s">
        <v>4120</v>
      </c>
      <c r="K2146" s="263" t="s">
        <v>4120</v>
      </c>
      <c r="L2146" s="263" t="s">
        <v>4120</v>
      </c>
      <c r="M2146" s="263" t="s">
        <v>4120</v>
      </c>
      <c r="N2146" s="263" t="s">
        <v>4120</v>
      </c>
      <c r="O2146" s="263" t="s">
        <v>4120</v>
      </c>
      <c r="P2146" s="263" t="s">
        <v>4120</v>
      </c>
      <c r="Q2146" s="263" t="s">
        <v>4120</v>
      </c>
      <c r="R2146" s="263" t="s">
        <v>4120</v>
      </c>
      <c r="S2146" s="263" t="s">
        <v>4120</v>
      </c>
      <c r="T2146" s="263" t="s">
        <v>4120</v>
      </c>
      <c r="U2146" s="263" t="s">
        <v>4120</v>
      </c>
      <c r="V2146" s="263" t="s">
        <v>4120</v>
      </c>
      <c r="W2146" s="263" t="s">
        <v>4120</v>
      </c>
      <c r="X2146" s="263" t="s">
        <v>4120</v>
      </c>
      <c r="Y2146" s="263" t="s">
        <v>4120</v>
      </c>
      <c r="Z2146" s="263" t="s">
        <v>4120</v>
      </c>
      <c r="AA2146" s="263" t="s">
        <v>4120</v>
      </c>
    </row>
    <row r="2147" spans="1:27" x14ac:dyDescent="0.3">
      <c r="A2147" s="263">
        <v>526026</v>
      </c>
      <c r="B2147" s="268" t="s">
        <v>918</v>
      </c>
      <c r="C2147" s="263" t="s">
        <v>4120</v>
      </c>
      <c r="D2147" s="263" t="s">
        <v>4120</v>
      </c>
      <c r="E2147" s="263" t="s">
        <v>4120</v>
      </c>
      <c r="F2147" s="263" t="s">
        <v>4120</v>
      </c>
      <c r="G2147" s="263" t="s">
        <v>4120</v>
      </c>
      <c r="H2147" s="263" t="s">
        <v>4120</v>
      </c>
      <c r="I2147" s="263" t="s">
        <v>4120</v>
      </c>
      <c r="J2147" s="263" t="s">
        <v>4120</v>
      </c>
      <c r="K2147" s="263" t="s">
        <v>4120</v>
      </c>
      <c r="L2147" s="263" t="s">
        <v>4120</v>
      </c>
      <c r="M2147" s="263" t="s">
        <v>4120</v>
      </c>
      <c r="N2147" s="263" t="s">
        <v>4120</v>
      </c>
      <c r="O2147" s="263" t="s">
        <v>4120</v>
      </c>
      <c r="P2147" s="263" t="s">
        <v>4120</v>
      </c>
      <c r="Q2147" s="263" t="s">
        <v>4120</v>
      </c>
      <c r="R2147" s="263" t="s">
        <v>4120</v>
      </c>
      <c r="S2147" s="263" t="s">
        <v>4120</v>
      </c>
      <c r="T2147" s="263" t="s">
        <v>4120</v>
      </c>
      <c r="U2147" s="263" t="s">
        <v>4120</v>
      </c>
      <c r="V2147" s="263" t="s">
        <v>4120</v>
      </c>
      <c r="W2147" s="263" t="s">
        <v>4120</v>
      </c>
      <c r="X2147" s="263" t="s">
        <v>4120</v>
      </c>
      <c r="Y2147" s="263" t="s">
        <v>4120</v>
      </c>
      <c r="Z2147" s="263" t="s">
        <v>4120</v>
      </c>
      <c r="AA2147" s="263" t="s">
        <v>4120</v>
      </c>
    </row>
    <row r="2148" spans="1:27" x14ac:dyDescent="0.3">
      <c r="A2148" s="263">
        <v>526055</v>
      </c>
      <c r="B2148" s="268" t="s">
        <v>918</v>
      </c>
      <c r="C2148" s="263" t="s">
        <v>4120</v>
      </c>
      <c r="D2148" s="263" t="s">
        <v>4120</v>
      </c>
      <c r="E2148" s="263" t="s">
        <v>4120</v>
      </c>
      <c r="F2148" s="263" t="s">
        <v>4120</v>
      </c>
      <c r="G2148" s="263" t="s">
        <v>4120</v>
      </c>
      <c r="H2148" s="263" t="s">
        <v>4120</v>
      </c>
      <c r="I2148" s="263" t="s">
        <v>4120</v>
      </c>
      <c r="J2148" s="263" t="s">
        <v>4120</v>
      </c>
      <c r="K2148" s="263" t="s">
        <v>4120</v>
      </c>
      <c r="L2148" s="263" t="s">
        <v>4120</v>
      </c>
      <c r="M2148" s="263" t="s">
        <v>4120</v>
      </c>
      <c r="N2148" s="263" t="s">
        <v>4120</v>
      </c>
      <c r="O2148" s="263" t="s">
        <v>4120</v>
      </c>
      <c r="P2148" s="263" t="s">
        <v>4120</v>
      </c>
      <c r="Q2148" s="263" t="s">
        <v>4120</v>
      </c>
      <c r="R2148" s="263" t="s">
        <v>4120</v>
      </c>
      <c r="S2148" s="263" t="s">
        <v>4120</v>
      </c>
      <c r="T2148" s="263" t="s">
        <v>4120</v>
      </c>
      <c r="U2148" s="263" t="s">
        <v>4120</v>
      </c>
      <c r="V2148" s="263" t="s">
        <v>4120</v>
      </c>
      <c r="W2148" s="263" t="s">
        <v>4120</v>
      </c>
      <c r="X2148" s="263" t="s">
        <v>4120</v>
      </c>
      <c r="Y2148" s="263" t="s">
        <v>4120</v>
      </c>
      <c r="Z2148" s="263" t="s">
        <v>4120</v>
      </c>
      <c r="AA2148" s="263" t="s">
        <v>4120</v>
      </c>
    </row>
    <row r="2149" spans="1:27" x14ac:dyDescent="0.3">
      <c r="A2149" s="263">
        <v>526085</v>
      </c>
      <c r="B2149" s="268" t="s">
        <v>918</v>
      </c>
      <c r="C2149" s="263" t="s">
        <v>4120</v>
      </c>
      <c r="D2149" s="263" t="s">
        <v>4120</v>
      </c>
      <c r="E2149" s="263" t="s">
        <v>4120</v>
      </c>
      <c r="F2149" s="263" t="s">
        <v>4120</v>
      </c>
      <c r="G2149" s="263" t="s">
        <v>4120</v>
      </c>
      <c r="H2149" s="263" t="s">
        <v>4120</v>
      </c>
      <c r="I2149" s="263" t="s">
        <v>4120</v>
      </c>
      <c r="J2149" s="263" t="s">
        <v>4120</v>
      </c>
      <c r="K2149" s="263" t="s">
        <v>4120</v>
      </c>
      <c r="L2149" s="263" t="s">
        <v>4120</v>
      </c>
      <c r="M2149" s="263" t="s">
        <v>4120</v>
      </c>
      <c r="N2149" s="263" t="s">
        <v>4120</v>
      </c>
      <c r="O2149" s="263" t="s">
        <v>4120</v>
      </c>
      <c r="P2149" s="263" t="s">
        <v>4120</v>
      </c>
      <c r="Q2149" s="263" t="s">
        <v>4120</v>
      </c>
      <c r="R2149" s="263" t="s">
        <v>4120</v>
      </c>
      <c r="S2149" s="263" t="s">
        <v>4120</v>
      </c>
      <c r="T2149" s="263" t="s">
        <v>4120</v>
      </c>
      <c r="U2149" s="263" t="s">
        <v>4120</v>
      </c>
      <c r="V2149" s="263" t="s">
        <v>4120</v>
      </c>
      <c r="W2149" s="263" t="s">
        <v>4120</v>
      </c>
      <c r="X2149" s="263" t="s">
        <v>4120</v>
      </c>
      <c r="Y2149" s="263" t="s">
        <v>4120</v>
      </c>
      <c r="Z2149" s="263" t="s">
        <v>4120</v>
      </c>
      <c r="AA2149" s="263" t="s">
        <v>4120</v>
      </c>
    </row>
    <row r="2150" spans="1:27" x14ac:dyDescent="0.3">
      <c r="A2150" s="263">
        <v>526091</v>
      </c>
      <c r="B2150" s="268" t="s">
        <v>918</v>
      </c>
      <c r="C2150" s="263" t="s">
        <v>4120</v>
      </c>
      <c r="D2150" s="263" t="s">
        <v>4120</v>
      </c>
      <c r="E2150" s="263" t="s">
        <v>4120</v>
      </c>
      <c r="F2150" s="263" t="s">
        <v>4120</v>
      </c>
      <c r="G2150" s="263" t="s">
        <v>4120</v>
      </c>
      <c r="H2150" s="263" t="s">
        <v>4120</v>
      </c>
      <c r="I2150" s="263" t="s">
        <v>4120</v>
      </c>
      <c r="J2150" s="263" t="s">
        <v>4120</v>
      </c>
      <c r="K2150" s="263" t="s">
        <v>4120</v>
      </c>
      <c r="L2150" s="263" t="s">
        <v>4120</v>
      </c>
      <c r="M2150" s="263" t="s">
        <v>4120</v>
      </c>
      <c r="N2150" s="263" t="s">
        <v>4120</v>
      </c>
      <c r="O2150" s="263" t="s">
        <v>4120</v>
      </c>
      <c r="P2150" s="263" t="s">
        <v>4120</v>
      </c>
      <c r="Q2150" s="263" t="s">
        <v>4120</v>
      </c>
      <c r="R2150" s="263" t="s">
        <v>4120</v>
      </c>
      <c r="S2150" s="263" t="s">
        <v>4120</v>
      </c>
      <c r="T2150" s="263" t="s">
        <v>4120</v>
      </c>
      <c r="U2150" s="263" t="s">
        <v>4120</v>
      </c>
      <c r="V2150" s="263" t="s">
        <v>4120</v>
      </c>
      <c r="W2150" s="263" t="s">
        <v>4120</v>
      </c>
      <c r="X2150" s="263" t="s">
        <v>4120</v>
      </c>
      <c r="Y2150" s="263" t="s">
        <v>4120</v>
      </c>
      <c r="Z2150" s="263" t="s">
        <v>4120</v>
      </c>
      <c r="AA2150" s="263" t="s">
        <v>4120</v>
      </c>
    </row>
    <row r="2151" spans="1:27" x14ac:dyDescent="0.3">
      <c r="A2151" s="263">
        <v>526098</v>
      </c>
      <c r="B2151" s="268" t="s">
        <v>918</v>
      </c>
      <c r="C2151" s="263" t="s">
        <v>4120</v>
      </c>
      <c r="D2151" s="263" t="s">
        <v>4120</v>
      </c>
      <c r="E2151" s="263" t="s">
        <v>4120</v>
      </c>
      <c r="F2151" s="263" t="s">
        <v>4120</v>
      </c>
      <c r="G2151" s="263" t="s">
        <v>4120</v>
      </c>
      <c r="H2151" s="263" t="s">
        <v>4120</v>
      </c>
      <c r="I2151" s="263" t="s">
        <v>4120</v>
      </c>
      <c r="J2151" s="263" t="s">
        <v>4120</v>
      </c>
      <c r="K2151" s="263" t="s">
        <v>4120</v>
      </c>
      <c r="L2151" s="263" t="s">
        <v>4120</v>
      </c>
      <c r="M2151" s="263" t="s">
        <v>4120</v>
      </c>
      <c r="N2151" s="263" t="s">
        <v>4120</v>
      </c>
      <c r="O2151" s="263" t="s">
        <v>4120</v>
      </c>
      <c r="P2151" s="263" t="s">
        <v>4120</v>
      </c>
      <c r="Q2151" s="263" t="s">
        <v>4120</v>
      </c>
      <c r="R2151" s="263" t="s">
        <v>4120</v>
      </c>
      <c r="S2151" s="263" t="s">
        <v>4120</v>
      </c>
      <c r="T2151" s="263" t="s">
        <v>4120</v>
      </c>
      <c r="U2151" s="263" t="s">
        <v>4120</v>
      </c>
      <c r="V2151" s="263" t="s">
        <v>4120</v>
      </c>
      <c r="W2151" s="263" t="s">
        <v>4120</v>
      </c>
      <c r="X2151" s="263" t="s">
        <v>4120</v>
      </c>
      <c r="Y2151" s="263" t="s">
        <v>4120</v>
      </c>
      <c r="Z2151" s="263" t="s">
        <v>4120</v>
      </c>
      <c r="AA2151" s="263" t="s">
        <v>4120</v>
      </c>
    </row>
    <row r="2152" spans="1:27" x14ac:dyDescent="0.3">
      <c r="A2152" s="263">
        <v>526107</v>
      </c>
      <c r="B2152" s="268" t="s">
        <v>918</v>
      </c>
      <c r="C2152" s="263" t="s">
        <v>4120</v>
      </c>
      <c r="D2152" s="263" t="s">
        <v>4120</v>
      </c>
      <c r="E2152" s="263" t="s">
        <v>4120</v>
      </c>
      <c r="F2152" s="263" t="s">
        <v>4120</v>
      </c>
      <c r="G2152" s="263" t="s">
        <v>4120</v>
      </c>
      <c r="H2152" s="263" t="s">
        <v>4120</v>
      </c>
      <c r="I2152" s="263" t="s">
        <v>4120</v>
      </c>
      <c r="J2152" s="263" t="s">
        <v>4120</v>
      </c>
      <c r="K2152" s="263" t="s">
        <v>4120</v>
      </c>
      <c r="L2152" s="263" t="s">
        <v>4120</v>
      </c>
      <c r="M2152" s="263" t="s">
        <v>4120</v>
      </c>
      <c r="N2152" s="263" t="s">
        <v>4120</v>
      </c>
      <c r="O2152" s="263" t="s">
        <v>4120</v>
      </c>
      <c r="P2152" s="263" t="s">
        <v>4120</v>
      </c>
      <c r="Q2152" s="263" t="s">
        <v>4120</v>
      </c>
      <c r="R2152" s="263" t="s">
        <v>4120</v>
      </c>
      <c r="S2152" s="263" t="s">
        <v>4120</v>
      </c>
      <c r="T2152" s="263" t="s">
        <v>4120</v>
      </c>
      <c r="U2152" s="263" t="s">
        <v>4120</v>
      </c>
      <c r="V2152" s="263" t="s">
        <v>4120</v>
      </c>
      <c r="W2152" s="263" t="s">
        <v>4120</v>
      </c>
      <c r="X2152" s="263" t="s">
        <v>4120</v>
      </c>
      <c r="Y2152" s="263" t="s">
        <v>4120</v>
      </c>
      <c r="Z2152" s="263" t="s">
        <v>4120</v>
      </c>
      <c r="AA2152" s="263" t="s">
        <v>4120</v>
      </c>
    </row>
    <row r="2153" spans="1:27" x14ac:dyDescent="0.3">
      <c r="A2153" s="263">
        <v>526128</v>
      </c>
      <c r="B2153" s="268" t="s">
        <v>918</v>
      </c>
      <c r="C2153" s="263" t="s">
        <v>4120</v>
      </c>
      <c r="D2153" s="263" t="s">
        <v>4120</v>
      </c>
      <c r="E2153" s="263" t="s">
        <v>4120</v>
      </c>
      <c r="F2153" s="263" t="s">
        <v>4120</v>
      </c>
      <c r="G2153" s="263" t="s">
        <v>4120</v>
      </c>
      <c r="H2153" s="263" t="s">
        <v>4120</v>
      </c>
      <c r="I2153" s="263" t="s">
        <v>4120</v>
      </c>
      <c r="J2153" s="263" t="s">
        <v>4120</v>
      </c>
      <c r="K2153" s="263" t="s">
        <v>4120</v>
      </c>
      <c r="L2153" s="263" t="s">
        <v>4120</v>
      </c>
      <c r="M2153" s="263" t="s">
        <v>4120</v>
      </c>
      <c r="N2153" s="263" t="s">
        <v>4120</v>
      </c>
      <c r="O2153" s="263" t="s">
        <v>4120</v>
      </c>
      <c r="P2153" s="263" t="s">
        <v>4120</v>
      </c>
      <c r="Q2153" s="263" t="s">
        <v>4120</v>
      </c>
      <c r="R2153" s="263" t="s">
        <v>4120</v>
      </c>
      <c r="S2153" s="263" t="s">
        <v>4120</v>
      </c>
      <c r="T2153" s="263" t="s">
        <v>4120</v>
      </c>
      <c r="U2153" s="263" t="s">
        <v>4120</v>
      </c>
      <c r="V2153" s="263" t="s">
        <v>4120</v>
      </c>
      <c r="W2153" s="263" t="s">
        <v>4120</v>
      </c>
      <c r="X2153" s="263" t="s">
        <v>4120</v>
      </c>
      <c r="Y2153" s="263" t="s">
        <v>4120</v>
      </c>
      <c r="Z2153" s="263" t="s">
        <v>4120</v>
      </c>
      <c r="AA2153" s="263" t="s">
        <v>4120</v>
      </c>
    </row>
    <row r="2154" spans="1:27" x14ac:dyDescent="0.3">
      <c r="A2154" s="263">
        <v>526130</v>
      </c>
      <c r="B2154" s="268" t="s">
        <v>918</v>
      </c>
      <c r="C2154" s="263" t="s">
        <v>4120</v>
      </c>
      <c r="D2154" s="263" t="s">
        <v>4120</v>
      </c>
      <c r="E2154" s="263" t="s">
        <v>4120</v>
      </c>
      <c r="F2154" s="263" t="s">
        <v>4120</v>
      </c>
      <c r="G2154" s="263" t="s">
        <v>4120</v>
      </c>
      <c r="H2154" s="263" t="s">
        <v>4120</v>
      </c>
      <c r="I2154" s="263" t="s">
        <v>4120</v>
      </c>
      <c r="J2154" s="263" t="s">
        <v>4120</v>
      </c>
      <c r="K2154" s="263" t="s">
        <v>4120</v>
      </c>
      <c r="L2154" s="263" t="s">
        <v>4120</v>
      </c>
      <c r="M2154" s="263" t="s">
        <v>4120</v>
      </c>
      <c r="N2154" s="263" t="s">
        <v>4120</v>
      </c>
      <c r="O2154" s="263" t="s">
        <v>4120</v>
      </c>
      <c r="P2154" s="263" t="s">
        <v>4120</v>
      </c>
      <c r="Q2154" s="263" t="s">
        <v>4120</v>
      </c>
      <c r="R2154" s="263" t="s">
        <v>4120</v>
      </c>
      <c r="S2154" s="263" t="s">
        <v>4120</v>
      </c>
      <c r="T2154" s="263" t="s">
        <v>4120</v>
      </c>
      <c r="U2154" s="263" t="s">
        <v>4120</v>
      </c>
      <c r="V2154" s="263" t="s">
        <v>4120</v>
      </c>
      <c r="W2154" s="263" t="s">
        <v>4120</v>
      </c>
      <c r="X2154" s="263" t="s">
        <v>4120</v>
      </c>
      <c r="Y2154" s="263" t="s">
        <v>4120</v>
      </c>
      <c r="Z2154" s="263" t="s">
        <v>4120</v>
      </c>
      <c r="AA2154" s="263" t="s">
        <v>4120</v>
      </c>
    </row>
    <row r="2155" spans="1:27" x14ac:dyDescent="0.3">
      <c r="A2155" s="263">
        <v>526145</v>
      </c>
      <c r="B2155" s="268" t="s">
        <v>918</v>
      </c>
      <c r="C2155" s="263" t="s">
        <v>4120</v>
      </c>
      <c r="D2155" s="263" t="s">
        <v>4120</v>
      </c>
      <c r="E2155" s="263" t="s">
        <v>4120</v>
      </c>
      <c r="F2155" s="263" t="s">
        <v>4120</v>
      </c>
      <c r="G2155" s="263" t="s">
        <v>4120</v>
      </c>
      <c r="H2155" s="263" t="s">
        <v>4120</v>
      </c>
      <c r="I2155" s="263" t="s">
        <v>4120</v>
      </c>
      <c r="J2155" s="263" t="s">
        <v>4120</v>
      </c>
      <c r="K2155" s="263" t="s">
        <v>4120</v>
      </c>
      <c r="L2155" s="263" t="s">
        <v>4120</v>
      </c>
      <c r="M2155" s="263" t="s">
        <v>4120</v>
      </c>
      <c r="N2155" s="263" t="s">
        <v>4120</v>
      </c>
      <c r="O2155" s="263" t="s">
        <v>4120</v>
      </c>
      <c r="P2155" s="263" t="s">
        <v>4120</v>
      </c>
      <c r="Q2155" s="263" t="s">
        <v>4120</v>
      </c>
      <c r="R2155" s="263" t="s">
        <v>4120</v>
      </c>
      <c r="S2155" s="263" t="s">
        <v>4120</v>
      </c>
      <c r="T2155" s="263" t="s">
        <v>4120</v>
      </c>
      <c r="U2155" s="263" t="s">
        <v>4120</v>
      </c>
      <c r="V2155" s="263" t="s">
        <v>4120</v>
      </c>
      <c r="W2155" s="263" t="s">
        <v>4120</v>
      </c>
      <c r="X2155" s="263" t="s">
        <v>4120</v>
      </c>
      <c r="Y2155" s="263" t="s">
        <v>4120</v>
      </c>
      <c r="Z2155" s="263" t="s">
        <v>4120</v>
      </c>
      <c r="AA2155" s="263" t="s">
        <v>4120</v>
      </c>
    </row>
    <row r="2156" spans="1:27" x14ac:dyDescent="0.3">
      <c r="A2156" s="263">
        <v>526154</v>
      </c>
      <c r="B2156" s="268" t="s">
        <v>918</v>
      </c>
      <c r="C2156" s="263" t="s">
        <v>4120</v>
      </c>
      <c r="D2156" s="263" t="s">
        <v>4120</v>
      </c>
      <c r="E2156" s="263" t="s">
        <v>4120</v>
      </c>
      <c r="F2156" s="263" t="s">
        <v>4120</v>
      </c>
      <c r="G2156" s="263" t="s">
        <v>4120</v>
      </c>
      <c r="H2156" s="263" t="s">
        <v>4120</v>
      </c>
      <c r="I2156" s="263" t="s">
        <v>4120</v>
      </c>
      <c r="J2156" s="263" t="s">
        <v>4120</v>
      </c>
      <c r="K2156" s="263" t="s">
        <v>4120</v>
      </c>
      <c r="L2156" s="263" t="s">
        <v>4120</v>
      </c>
      <c r="M2156" s="263" t="s">
        <v>4120</v>
      </c>
      <c r="N2156" s="263" t="s">
        <v>4120</v>
      </c>
      <c r="O2156" s="263" t="s">
        <v>4120</v>
      </c>
      <c r="P2156" s="263" t="s">
        <v>4120</v>
      </c>
      <c r="Q2156" s="263" t="s">
        <v>4120</v>
      </c>
      <c r="R2156" s="263" t="s">
        <v>4120</v>
      </c>
      <c r="S2156" s="263" t="s">
        <v>4120</v>
      </c>
      <c r="T2156" s="263" t="s">
        <v>4120</v>
      </c>
      <c r="U2156" s="263" t="s">
        <v>4120</v>
      </c>
      <c r="V2156" s="263" t="s">
        <v>4120</v>
      </c>
      <c r="W2156" s="263" t="s">
        <v>4120</v>
      </c>
      <c r="X2156" s="263" t="s">
        <v>4120</v>
      </c>
      <c r="Y2156" s="263" t="s">
        <v>4120</v>
      </c>
      <c r="Z2156" s="263" t="s">
        <v>4120</v>
      </c>
      <c r="AA2156" s="263" t="s">
        <v>4120</v>
      </c>
    </row>
    <row r="2157" spans="1:27" x14ac:dyDescent="0.3">
      <c r="A2157" s="263">
        <v>526161</v>
      </c>
      <c r="B2157" s="268" t="s">
        <v>918</v>
      </c>
      <c r="C2157" s="263" t="s">
        <v>4120</v>
      </c>
      <c r="D2157" s="263" t="s">
        <v>4120</v>
      </c>
      <c r="E2157" s="263" t="s">
        <v>4120</v>
      </c>
      <c r="F2157" s="263" t="s">
        <v>4120</v>
      </c>
      <c r="G2157" s="263" t="s">
        <v>4120</v>
      </c>
      <c r="H2157" s="263" t="s">
        <v>4120</v>
      </c>
      <c r="I2157" s="263" t="s">
        <v>4120</v>
      </c>
      <c r="J2157" s="263" t="s">
        <v>4120</v>
      </c>
      <c r="K2157" s="263" t="s">
        <v>4120</v>
      </c>
      <c r="L2157" s="263" t="s">
        <v>4120</v>
      </c>
      <c r="M2157" s="263" t="s">
        <v>4120</v>
      </c>
      <c r="N2157" s="263" t="s">
        <v>4120</v>
      </c>
      <c r="O2157" s="263" t="s">
        <v>4120</v>
      </c>
      <c r="P2157" s="263" t="s">
        <v>4120</v>
      </c>
      <c r="Q2157" s="263" t="s">
        <v>4120</v>
      </c>
      <c r="R2157" s="263" t="s">
        <v>4120</v>
      </c>
      <c r="S2157" s="263" t="s">
        <v>4120</v>
      </c>
      <c r="T2157" s="263" t="s">
        <v>4120</v>
      </c>
      <c r="U2157" s="263" t="s">
        <v>4120</v>
      </c>
      <c r="V2157" s="263" t="s">
        <v>4120</v>
      </c>
      <c r="W2157" s="263" t="s">
        <v>4120</v>
      </c>
      <c r="X2157" s="263" t="s">
        <v>4120</v>
      </c>
      <c r="Y2157" s="263" t="s">
        <v>4120</v>
      </c>
      <c r="Z2157" s="263" t="s">
        <v>4120</v>
      </c>
      <c r="AA2157" s="263" t="s">
        <v>4120</v>
      </c>
    </row>
    <row r="2158" spans="1:27" x14ac:dyDescent="0.3">
      <c r="A2158" s="263">
        <v>526231</v>
      </c>
      <c r="B2158" s="268" t="s">
        <v>918</v>
      </c>
      <c r="C2158" s="263" t="s">
        <v>4120</v>
      </c>
      <c r="D2158" s="263" t="s">
        <v>4120</v>
      </c>
      <c r="E2158" s="263" t="s">
        <v>4120</v>
      </c>
      <c r="F2158" s="263" t="s">
        <v>4120</v>
      </c>
      <c r="G2158" s="263" t="s">
        <v>4120</v>
      </c>
      <c r="H2158" s="263" t="s">
        <v>4120</v>
      </c>
      <c r="I2158" s="263" t="s">
        <v>4120</v>
      </c>
      <c r="J2158" s="263" t="s">
        <v>4120</v>
      </c>
      <c r="K2158" s="263" t="s">
        <v>4120</v>
      </c>
      <c r="L2158" s="263" t="s">
        <v>4120</v>
      </c>
      <c r="M2158" s="263" t="s">
        <v>4120</v>
      </c>
      <c r="N2158" s="263" t="s">
        <v>4120</v>
      </c>
      <c r="O2158" s="263" t="s">
        <v>4120</v>
      </c>
      <c r="P2158" s="263" t="s">
        <v>4120</v>
      </c>
      <c r="Q2158" s="263" t="s">
        <v>4120</v>
      </c>
      <c r="R2158" s="263" t="s">
        <v>4120</v>
      </c>
      <c r="S2158" s="263" t="s">
        <v>4120</v>
      </c>
      <c r="T2158" s="263" t="s">
        <v>4120</v>
      </c>
      <c r="U2158" s="263" t="s">
        <v>4120</v>
      </c>
      <c r="V2158" s="263" t="s">
        <v>4120</v>
      </c>
      <c r="W2158" s="263" t="s">
        <v>4120</v>
      </c>
      <c r="X2158" s="263" t="s">
        <v>4120</v>
      </c>
      <c r="Y2158" s="263" t="s">
        <v>4120</v>
      </c>
      <c r="Z2158" s="263" t="s">
        <v>4120</v>
      </c>
      <c r="AA2158" s="263" t="s">
        <v>4120</v>
      </c>
    </row>
    <row r="2159" spans="1:27" x14ac:dyDescent="0.3">
      <c r="A2159" s="263">
        <v>526250</v>
      </c>
      <c r="B2159" s="268" t="s">
        <v>918</v>
      </c>
      <c r="C2159" s="263" t="s">
        <v>4120</v>
      </c>
      <c r="D2159" s="263" t="s">
        <v>4120</v>
      </c>
      <c r="E2159" s="263" t="s">
        <v>4120</v>
      </c>
      <c r="F2159" s="263" t="s">
        <v>4120</v>
      </c>
      <c r="G2159" s="263" t="s">
        <v>4120</v>
      </c>
      <c r="H2159" s="263" t="s">
        <v>4120</v>
      </c>
      <c r="I2159" s="263" t="s">
        <v>4120</v>
      </c>
      <c r="J2159" s="263" t="s">
        <v>4120</v>
      </c>
      <c r="K2159" s="263" t="s">
        <v>4120</v>
      </c>
      <c r="L2159" s="263" t="s">
        <v>4120</v>
      </c>
      <c r="M2159" s="263" t="s">
        <v>4120</v>
      </c>
      <c r="N2159" s="263" t="s">
        <v>4120</v>
      </c>
      <c r="O2159" s="263" t="s">
        <v>4120</v>
      </c>
      <c r="P2159" s="263" t="s">
        <v>4120</v>
      </c>
      <c r="Q2159" s="263" t="s">
        <v>4120</v>
      </c>
      <c r="R2159" s="263" t="s">
        <v>4120</v>
      </c>
      <c r="S2159" s="263" t="s">
        <v>4120</v>
      </c>
      <c r="T2159" s="263" t="s">
        <v>4120</v>
      </c>
      <c r="U2159" s="263" t="s">
        <v>4120</v>
      </c>
      <c r="V2159" s="263" t="s">
        <v>4120</v>
      </c>
      <c r="W2159" s="263" t="s">
        <v>4120</v>
      </c>
      <c r="X2159" s="263" t="s">
        <v>4120</v>
      </c>
      <c r="Y2159" s="263" t="s">
        <v>4120</v>
      </c>
      <c r="Z2159" s="263" t="s">
        <v>4120</v>
      </c>
      <c r="AA2159" s="263" t="s">
        <v>4120</v>
      </c>
    </row>
    <row r="2160" spans="1:27" x14ac:dyDescent="0.3">
      <c r="A2160" s="263">
        <v>526256</v>
      </c>
      <c r="B2160" s="268" t="s">
        <v>918</v>
      </c>
      <c r="C2160" s="263" t="s">
        <v>4120</v>
      </c>
      <c r="D2160" s="263" t="s">
        <v>4120</v>
      </c>
      <c r="E2160" s="263" t="s">
        <v>4120</v>
      </c>
      <c r="F2160" s="263" t="s">
        <v>4120</v>
      </c>
      <c r="G2160" s="263" t="s">
        <v>4120</v>
      </c>
      <c r="H2160" s="263" t="s">
        <v>4120</v>
      </c>
      <c r="I2160" s="263" t="s">
        <v>4120</v>
      </c>
      <c r="J2160" s="263" t="s">
        <v>4120</v>
      </c>
      <c r="K2160" s="263" t="s">
        <v>4120</v>
      </c>
      <c r="L2160" s="263" t="s">
        <v>4120</v>
      </c>
      <c r="M2160" s="263" t="s">
        <v>4120</v>
      </c>
      <c r="N2160" s="263" t="s">
        <v>4120</v>
      </c>
      <c r="O2160" s="263" t="s">
        <v>4120</v>
      </c>
      <c r="P2160" s="263" t="s">
        <v>4120</v>
      </c>
      <c r="Q2160" s="263" t="s">
        <v>4120</v>
      </c>
      <c r="R2160" s="263" t="s">
        <v>4120</v>
      </c>
      <c r="S2160" s="263" t="s">
        <v>4120</v>
      </c>
      <c r="T2160" s="263" t="s">
        <v>4120</v>
      </c>
      <c r="U2160" s="263" t="s">
        <v>4120</v>
      </c>
      <c r="V2160" s="263" t="s">
        <v>4120</v>
      </c>
      <c r="W2160" s="263" t="s">
        <v>4120</v>
      </c>
      <c r="X2160" s="263" t="s">
        <v>4120</v>
      </c>
      <c r="Y2160" s="263" t="s">
        <v>4120</v>
      </c>
      <c r="Z2160" s="263" t="s">
        <v>4120</v>
      </c>
      <c r="AA2160" s="263" t="s">
        <v>4120</v>
      </c>
    </row>
    <row r="2161" spans="1:27" x14ac:dyDescent="0.3">
      <c r="A2161" s="263">
        <v>526260</v>
      </c>
      <c r="B2161" s="268" t="s">
        <v>918</v>
      </c>
      <c r="C2161" s="263" t="s">
        <v>4120</v>
      </c>
      <c r="D2161" s="263" t="s">
        <v>4120</v>
      </c>
      <c r="E2161" s="263" t="s">
        <v>4120</v>
      </c>
      <c r="F2161" s="263" t="s">
        <v>4120</v>
      </c>
      <c r="G2161" s="263" t="s">
        <v>4120</v>
      </c>
      <c r="H2161" s="263" t="s">
        <v>4120</v>
      </c>
      <c r="I2161" s="263" t="s">
        <v>4120</v>
      </c>
      <c r="J2161" s="263" t="s">
        <v>4120</v>
      </c>
      <c r="K2161" s="263" t="s">
        <v>4120</v>
      </c>
      <c r="L2161" s="263" t="s">
        <v>4120</v>
      </c>
      <c r="M2161" s="263" t="s">
        <v>4120</v>
      </c>
      <c r="N2161" s="263" t="s">
        <v>4120</v>
      </c>
      <c r="O2161" s="263" t="s">
        <v>4120</v>
      </c>
      <c r="P2161" s="263" t="s">
        <v>4120</v>
      </c>
      <c r="Q2161" s="263" t="s">
        <v>4120</v>
      </c>
      <c r="R2161" s="263" t="s">
        <v>4120</v>
      </c>
      <c r="S2161" s="263" t="s">
        <v>4120</v>
      </c>
      <c r="T2161" s="263" t="s">
        <v>4120</v>
      </c>
      <c r="U2161" s="263" t="s">
        <v>4120</v>
      </c>
      <c r="V2161" s="263" t="s">
        <v>4120</v>
      </c>
      <c r="W2161" s="263" t="s">
        <v>4120</v>
      </c>
      <c r="X2161" s="263" t="s">
        <v>4120</v>
      </c>
      <c r="Y2161" s="263" t="s">
        <v>4120</v>
      </c>
      <c r="Z2161" s="263" t="s">
        <v>4120</v>
      </c>
      <c r="AA2161" s="263" t="s">
        <v>4120</v>
      </c>
    </row>
    <row r="2162" spans="1:27" x14ac:dyDescent="0.3">
      <c r="A2162" s="263">
        <v>526288</v>
      </c>
      <c r="B2162" s="268" t="s">
        <v>918</v>
      </c>
      <c r="C2162" s="263" t="s">
        <v>4120</v>
      </c>
      <c r="D2162" s="263" t="s">
        <v>4120</v>
      </c>
      <c r="E2162" s="263" t="s">
        <v>4120</v>
      </c>
      <c r="F2162" s="263" t="s">
        <v>4120</v>
      </c>
      <c r="G2162" s="263" t="s">
        <v>4120</v>
      </c>
      <c r="H2162" s="263" t="s">
        <v>4120</v>
      </c>
      <c r="I2162" s="263" t="s">
        <v>4120</v>
      </c>
      <c r="J2162" s="263" t="s">
        <v>4120</v>
      </c>
      <c r="K2162" s="263" t="s">
        <v>4120</v>
      </c>
      <c r="L2162" s="263" t="s">
        <v>4120</v>
      </c>
      <c r="M2162" s="263" t="s">
        <v>4120</v>
      </c>
      <c r="N2162" s="263" t="s">
        <v>4120</v>
      </c>
      <c r="O2162" s="263" t="s">
        <v>4120</v>
      </c>
      <c r="P2162" s="263" t="s">
        <v>4120</v>
      </c>
      <c r="Q2162" s="263" t="s">
        <v>4120</v>
      </c>
      <c r="R2162" s="263" t="s">
        <v>4120</v>
      </c>
      <c r="S2162" s="263" t="s">
        <v>4120</v>
      </c>
      <c r="T2162" s="263" t="s">
        <v>4120</v>
      </c>
      <c r="U2162" s="263" t="s">
        <v>4120</v>
      </c>
      <c r="V2162" s="263" t="s">
        <v>4120</v>
      </c>
      <c r="W2162" s="263" t="s">
        <v>4120</v>
      </c>
      <c r="X2162" s="263" t="s">
        <v>4120</v>
      </c>
      <c r="Y2162" s="263" t="s">
        <v>4120</v>
      </c>
      <c r="Z2162" s="263" t="s">
        <v>4120</v>
      </c>
      <c r="AA2162" s="263" t="s">
        <v>4120</v>
      </c>
    </row>
    <row r="2163" spans="1:27" x14ac:dyDescent="0.3">
      <c r="A2163" s="263">
        <v>526313</v>
      </c>
      <c r="B2163" s="268" t="s">
        <v>918</v>
      </c>
      <c r="C2163" s="263" t="s">
        <v>4120</v>
      </c>
      <c r="D2163" s="263" t="s">
        <v>4120</v>
      </c>
      <c r="E2163" s="263" t="s">
        <v>4120</v>
      </c>
      <c r="F2163" s="263" t="s">
        <v>4120</v>
      </c>
      <c r="G2163" s="263" t="s">
        <v>4120</v>
      </c>
      <c r="H2163" s="263" t="s">
        <v>4120</v>
      </c>
      <c r="I2163" s="263" t="s">
        <v>4120</v>
      </c>
      <c r="J2163" s="263" t="s">
        <v>4120</v>
      </c>
      <c r="K2163" s="263" t="s">
        <v>4120</v>
      </c>
      <c r="L2163" s="263" t="s">
        <v>4120</v>
      </c>
      <c r="M2163" s="263" t="s">
        <v>4120</v>
      </c>
      <c r="N2163" s="263" t="s">
        <v>4120</v>
      </c>
      <c r="O2163" s="263" t="s">
        <v>4120</v>
      </c>
      <c r="P2163" s="263" t="s">
        <v>4120</v>
      </c>
      <c r="Q2163" s="263" t="s">
        <v>4120</v>
      </c>
      <c r="R2163" s="263" t="s">
        <v>4120</v>
      </c>
      <c r="S2163" s="263" t="s">
        <v>4120</v>
      </c>
      <c r="T2163" s="263" t="s">
        <v>4120</v>
      </c>
      <c r="U2163" s="263" t="s">
        <v>4120</v>
      </c>
      <c r="V2163" s="263" t="s">
        <v>4120</v>
      </c>
      <c r="W2163" s="263" t="s">
        <v>4120</v>
      </c>
      <c r="X2163" s="263" t="s">
        <v>4120</v>
      </c>
      <c r="Y2163" s="263" t="s">
        <v>4120</v>
      </c>
      <c r="Z2163" s="263" t="s">
        <v>4120</v>
      </c>
      <c r="AA2163" s="263" t="s">
        <v>4120</v>
      </c>
    </row>
    <row r="2164" spans="1:27" x14ac:dyDescent="0.3">
      <c r="A2164" s="263">
        <v>526319</v>
      </c>
      <c r="B2164" s="268" t="s">
        <v>918</v>
      </c>
      <c r="C2164" s="263" t="s">
        <v>4120</v>
      </c>
      <c r="D2164" s="263" t="s">
        <v>4120</v>
      </c>
      <c r="E2164" s="263" t="s">
        <v>4120</v>
      </c>
      <c r="F2164" s="263" t="s">
        <v>4120</v>
      </c>
      <c r="G2164" s="263" t="s">
        <v>4120</v>
      </c>
      <c r="H2164" s="263" t="s">
        <v>4120</v>
      </c>
      <c r="I2164" s="263" t="s">
        <v>4120</v>
      </c>
      <c r="J2164" s="263" t="s">
        <v>4120</v>
      </c>
      <c r="K2164" s="263" t="s">
        <v>4120</v>
      </c>
      <c r="L2164" s="263" t="s">
        <v>4120</v>
      </c>
      <c r="M2164" s="263" t="s">
        <v>4120</v>
      </c>
      <c r="N2164" s="263" t="s">
        <v>4120</v>
      </c>
      <c r="O2164" s="263" t="s">
        <v>4120</v>
      </c>
      <c r="P2164" s="263" t="s">
        <v>4120</v>
      </c>
      <c r="Q2164" s="263" t="s">
        <v>4120</v>
      </c>
      <c r="R2164" s="263" t="s">
        <v>4120</v>
      </c>
      <c r="S2164" s="263" t="s">
        <v>4120</v>
      </c>
      <c r="T2164" s="263" t="s">
        <v>4120</v>
      </c>
      <c r="U2164" s="263" t="s">
        <v>4120</v>
      </c>
      <c r="V2164" s="263" t="s">
        <v>4120</v>
      </c>
      <c r="W2164" s="263" t="s">
        <v>4120</v>
      </c>
      <c r="X2164" s="263" t="s">
        <v>4120</v>
      </c>
      <c r="Y2164" s="263" t="s">
        <v>4120</v>
      </c>
      <c r="Z2164" s="263" t="s">
        <v>4120</v>
      </c>
      <c r="AA2164" s="263" t="s">
        <v>4120</v>
      </c>
    </row>
    <row r="2165" spans="1:27" x14ac:dyDescent="0.3">
      <c r="A2165" s="263">
        <v>526321</v>
      </c>
      <c r="B2165" s="268" t="s">
        <v>918</v>
      </c>
      <c r="C2165" s="263" t="s">
        <v>4120</v>
      </c>
      <c r="D2165" s="263" t="s">
        <v>4120</v>
      </c>
      <c r="E2165" s="263" t="s">
        <v>4120</v>
      </c>
      <c r="F2165" s="263" t="s">
        <v>4120</v>
      </c>
      <c r="G2165" s="263" t="s">
        <v>4120</v>
      </c>
      <c r="H2165" s="263" t="s">
        <v>4120</v>
      </c>
      <c r="I2165" s="263" t="s">
        <v>4120</v>
      </c>
      <c r="J2165" s="263" t="s">
        <v>4120</v>
      </c>
      <c r="K2165" s="263" t="s">
        <v>4120</v>
      </c>
      <c r="L2165" s="263" t="s">
        <v>4120</v>
      </c>
      <c r="M2165" s="263" t="s">
        <v>4120</v>
      </c>
      <c r="N2165" s="263" t="s">
        <v>4120</v>
      </c>
      <c r="O2165" s="263" t="s">
        <v>4120</v>
      </c>
      <c r="P2165" s="263" t="s">
        <v>4120</v>
      </c>
      <c r="Q2165" s="263" t="s">
        <v>4120</v>
      </c>
      <c r="R2165" s="263" t="s">
        <v>4120</v>
      </c>
      <c r="S2165" s="263" t="s">
        <v>4120</v>
      </c>
      <c r="T2165" s="263" t="s">
        <v>4120</v>
      </c>
      <c r="U2165" s="263" t="s">
        <v>4120</v>
      </c>
      <c r="V2165" s="263" t="s">
        <v>4120</v>
      </c>
      <c r="W2165" s="263" t="s">
        <v>4120</v>
      </c>
      <c r="X2165" s="263" t="s">
        <v>4120</v>
      </c>
      <c r="Y2165" s="263" t="s">
        <v>4120</v>
      </c>
      <c r="Z2165" s="263" t="s">
        <v>4120</v>
      </c>
      <c r="AA2165" s="263" t="s">
        <v>4120</v>
      </c>
    </row>
    <row r="2166" spans="1:27" x14ac:dyDescent="0.3">
      <c r="A2166" s="263">
        <v>526345</v>
      </c>
      <c r="B2166" s="268" t="s">
        <v>918</v>
      </c>
      <c r="C2166" s="263" t="s">
        <v>4120</v>
      </c>
      <c r="D2166" s="263" t="s">
        <v>4120</v>
      </c>
      <c r="E2166" s="263" t="s">
        <v>4120</v>
      </c>
      <c r="F2166" s="263" t="s">
        <v>4120</v>
      </c>
      <c r="G2166" s="263" t="s">
        <v>4120</v>
      </c>
      <c r="H2166" s="263" t="s">
        <v>4120</v>
      </c>
      <c r="I2166" s="263" t="s">
        <v>4120</v>
      </c>
      <c r="J2166" s="263" t="s">
        <v>4120</v>
      </c>
      <c r="K2166" s="263" t="s">
        <v>4120</v>
      </c>
      <c r="L2166" s="263" t="s">
        <v>4120</v>
      </c>
      <c r="M2166" s="263" t="s">
        <v>4120</v>
      </c>
      <c r="N2166" s="263" t="s">
        <v>4120</v>
      </c>
      <c r="O2166" s="263" t="s">
        <v>4120</v>
      </c>
      <c r="P2166" s="263" t="s">
        <v>4120</v>
      </c>
      <c r="Q2166" s="263" t="s">
        <v>4120</v>
      </c>
      <c r="R2166" s="263" t="s">
        <v>4120</v>
      </c>
      <c r="S2166" s="263" t="s">
        <v>4120</v>
      </c>
      <c r="T2166" s="263" t="s">
        <v>4120</v>
      </c>
      <c r="U2166" s="263" t="s">
        <v>4120</v>
      </c>
      <c r="V2166" s="263" t="s">
        <v>4120</v>
      </c>
      <c r="W2166" s="263" t="s">
        <v>4120</v>
      </c>
      <c r="X2166" s="263" t="s">
        <v>4120</v>
      </c>
      <c r="Y2166" s="263" t="s">
        <v>4120</v>
      </c>
      <c r="Z2166" s="263" t="s">
        <v>4120</v>
      </c>
      <c r="AA2166" s="263" t="s">
        <v>4120</v>
      </c>
    </row>
    <row r="2167" spans="1:27" x14ac:dyDescent="0.3">
      <c r="A2167" s="263">
        <v>511422</v>
      </c>
      <c r="B2167" s="268" t="s">
        <v>918</v>
      </c>
      <c r="C2167" s="263" t="s">
        <v>4120</v>
      </c>
      <c r="D2167" s="263" t="s">
        <v>4120</v>
      </c>
      <c r="E2167" s="263" t="s">
        <v>4120</v>
      </c>
      <c r="F2167" s="263" t="s">
        <v>4120</v>
      </c>
      <c r="G2167" s="263" t="s">
        <v>4120</v>
      </c>
      <c r="H2167" s="263" t="s">
        <v>4120</v>
      </c>
      <c r="I2167" s="263" t="s">
        <v>4120</v>
      </c>
      <c r="J2167" s="263" t="s">
        <v>4120</v>
      </c>
      <c r="K2167" s="263" t="s">
        <v>4120</v>
      </c>
      <c r="L2167" s="263" t="s">
        <v>4120</v>
      </c>
      <c r="M2167" s="263" t="s">
        <v>4120</v>
      </c>
      <c r="N2167" s="263" t="s">
        <v>4120</v>
      </c>
      <c r="O2167" s="263" t="s">
        <v>4120</v>
      </c>
      <c r="P2167" s="263" t="s">
        <v>4120</v>
      </c>
      <c r="Q2167" s="263" t="s">
        <v>4120</v>
      </c>
      <c r="R2167" s="263" t="s">
        <v>4120</v>
      </c>
      <c r="S2167" s="263" t="s">
        <v>4120</v>
      </c>
      <c r="T2167" s="263" t="s">
        <v>4120</v>
      </c>
      <c r="U2167" s="263" t="s">
        <v>4120</v>
      </c>
      <c r="V2167" s="263" t="s">
        <v>4120</v>
      </c>
      <c r="W2167" s="263" t="s">
        <v>4120</v>
      </c>
      <c r="X2167" s="263" t="s">
        <v>4120</v>
      </c>
      <c r="Y2167" s="263" t="s">
        <v>4120</v>
      </c>
      <c r="Z2167" s="263" t="s">
        <v>4120</v>
      </c>
      <c r="AA2167" s="263" t="s">
        <v>4120</v>
      </c>
    </row>
    <row r="2168" spans="1:27" x14ac:dyDescent="0.3">
      <c r="A2168" s="263">
        <v>524124</v>
      </c>
      <c r="B2168" s="268" t="s">
        <v>918</v>
      </c>
      <c r="C2168" s="263" t="s">
        <v>4120</v>
      </c>
      <c r="D2168" s="263" t="s">
        <v>4120</v>
      </c>
      <c r="E2168" s="263" t="s">
        <v>4120</v>
      </c>
      <c r="F2168" s="263" t="s">
        <v>4120</v>
      </c>
      <c r="G2168" s="263" t="s">
        <v>4120</v>
      </c>
      <c r="H2168" s="263" t="s">
        <v>4120</v>
      </c>
      <c r="I2168" s="263" t="s">
        <v>4120</v>
      </c>
      <c r="J2168" s="263" t="s">
        <v>4120</v>
      </c>
      <c r="K2168" s="263" t="s">
        <v>4120</v>
      </c>
      <c r="L2168" s="263" t="s">
        <v>4120</v>
      </c>
      <c r="M2168" s="263" t="s">
        <v>4120</v>
      </c>
      <c r="N2168" s="263" t="s">
        <v>4120</v>
      </c>
      <c r="O2168" s="263" t="s">
        <v>4120</v>
      </c>
      <c r="P2168" s="263" t="s">
        <v>4120</v>
      </c>
      <c r="Q2168" s="263" t="s">
        <v>4120</v>
      </c>
      <c r="R2168" s="263" t="s">
        <v>4120</v>
      </c>
      <c r="S2168" s="263" t="s">
        <v>4120</v>
      </c>
      <c r="T2168" s="263" t="s">
        <v>4120</v>
      </c>
      <c r="U2168" s="263" t="s">
        <v>4120</v>
      </c>
      <c r="V2168" s="263" t="s">
        <v>4120</v>
      </c>
      <c r="W2168" s="263" t="s">
        <v>4120</v>
      </c>
      <c r="X2168" s="263" t="s">
        <v>4120</v>
      </c>
      <c r="Y2168" s="263" t="s">
        <v>4120</v>
      </c>
      <c r="Z2168" s="263" t="s">
        <v>4120</v>
      </c>
      <c r="AA2168" s="263" t="s">
        <v>4120</v>
      </c>
    </row>
    <row r="2169" spans="1:27" x14ac:dyDescent="0.3">
      <c r="A2169" s="263">
        <v>504250</v>
      </c>
      <c r="B2169" s="268" t="s">
        <v>918</v>
      </c>
      <c r="C2169" s="263" t="s">
        <v>4120</v>
      </c>
      <c r="D2169" s="263" t="s">
        <v>4120</v>
      </c>
      <c r="E2169" s="263" t="s">
        <v>4120</v>
      </c>
      <c r="F2169" s="263" t="s">
        <v>4120</v>
      </c>
      <c r="G2169" s="263" t="s">
        <v>4120</v>
      </c>
      <c r="H2169" s="263" t="s">
        <v>4120</v>
      </c>
      <c r="I2169" s="263" t="s">
        <v>4120</v>
      </c>
      <c r="J2169" s="263" t="s">
        <v>4120</v>
      </c>
      <c r="K2169" s="263" t="s">
        <v>4120</v>
      </c>
      <c r="L2169" s="263" t="s">
        <v>4120</v>
      </c>
      <c r="M2169" s="263" t="s">
        <v>4120</v>
      </c>
      <c r="N2169" s="263" t="s">
        <v>4120</v>
      </c>
      <c r="O2169" s="263" t="s">
        <v>4120</v>
      </c>
      <c r="P2169" s="263" t="s">
        <v>4120</v>
      </c>
      <c r="Q2169" s="263" t="s">
        <v>4120</v>
      </c>
      <c r="R2169" s="263" t="s">
        <v>4120</v>
      </c>
      <c r="S2169" s="263" t="s">
        <v>4120</v>
      </c>
      <c r="T2169" s="263" t="s">
        <v>4120</v>
      </c>
      <c r="U2169" s="263" t="s">
        <v>4120</v>
      </c>
      <c r="V2169" s="263" t="s">
        <v>4120</v>
      </c>
      <c r="W2169" s="263" t="s">
        <v>4120</v>
      </c>
      <c r="X2169" s="263" t="s">
        <v>4120</v>
      </c>
      <c r="Y2169" s="263" t="s">
        <v>4120</v>
      </c>
      <c r="Z2169" s="263" t="s">
        <v>4120</v>
      </c>
      <c r="AA2169" s="263" t="s">
        <v>4120</v>
      </c>
    </row>
    <row r="2170" spans="1:27" x14ac:dyDescent="0.3">
      <c r="A2170" s="263">
        <v>510397</v>
      </c>
      <c r="B2170" s="268" t="s">
        <v>918</v>
      </c>
      <c r="C2170" s="263" t="s">
        <v>4120</v>
      </c>
      <c r="D2170" s="263" t="s">
        <v>4120</v>
      </c>
      <c r="E2170" s="263" t="s">
        <v>4120</v>
      </c>
      <c r="F2170" s="263" t="s">
        <v>4120</v>
      </c>
      <c r="G2170" s="263" t="s">
        <v>4120</v>
      </c>
      <c r="H2170" s="263" t="s">
        <v>4120</v>
      </c>
      <c r="I2170" s="263" t="s">
        <v>4120</v>
      </c>
      <c r="J2170" s="263" t="s">
        <v>4120</v>
      </c>
      <c r="K2170" s="263" t="s">
        <v>4120</v>
      </c>
      <c r="L2170" s="263" t="s">
        <v>4120</v>
      </c>
      <c r="M2170" s="263" t="s">
        <v>4120</v>
      </c>
      <c r="N2170" s="263" t="s">
        <v>4120</v>
      </c>
      <c r="O2170" s="263" t="s">
        <v>4120</v>
      </c>
      <c r="P2170" s="263" t="s">
        <v>4120</v>
      </c>
      <c r="Q2170" s="263" t="s">
        <v>4120</v>
      </c>
      <c r="R2170" s="263" t="s">
        <v>4120</v>
      </c>
      <c r="S2170" s="263" t="s">
        <v>4120</v>
      </c>
      <c r="T2170" s="263" t="s">
        <v>4120</v>
      </c>
      <c r="U2170" s="263" t="s">
        <v>4120</v>
      </c>
      <c r="V2170" s="263" t="s">
        <v>4120</v>
      </c>
      <c r="W2170" s="263" t="s">
        <v>4120</v>
      </c>
      <c r="X2170" s="263" t="s">
        <v>4120</v>
      </c>
      <c r="Y2170" s="263" t="s">
        <v>4120</v>
      </c>
      <c r="Z2170" s="263" t="s">
        <v>4120</v>
      </c>
      <c r="AA2170" s="263" t="s">
        <v>4120</v>
      </c>
    </row>
    <row r="2171" spans="1:27" x14ac:dyDescent="0.3">
      <c r="A2171" s="263">
        <v>513424</v>
      </c>
      <c r="B2171" s="268" t="s">
        <v>918</v>
      </c>
      <c r="C2171" s="263" t="s">
        <v>4120</v>
      </c>
      <c r="D2171" s="263" t="s">
        <v>4120</v>
      </c>
      <c r="E2171" s="263" t="s">
        <v>4120</v>
      </c>
      <c r="F2171" s="263" t="s">
        <v>4120</v>
      </c>
      <c r="G2171" s="263" t="s">
        <v>4120</v>
      </c>
      <c r="H2171" s="263" t="s">
        <v>4120</v>
      </c>
      <c r="I2171" s="263" t="s">
        <v>4120</v>
      </c>
      <c r="J2171" s="263" t="s">
        <v>4120</v>
      </c>
      <c r="K2171" s="263" t="s">
        <v>4120</v>
      </c>
      <c r="L2171" s="263" t="s">
        <v>4120</v>
      </c>
      <c r="M2171" s="263" t="s">
        <v>4120</v>
      </c>
      <c r="N2171" s="263" t="s">
        <v>4120</v>
      </c>
      <c r="O2171" s="263" t="s">
        <v>4120</v>
      </c>
      <c r="P2171" s="263" t="s">
        <v>4120</v>
      </c>
      <c r="Q2171" s="263" t="s">
        <v>4120</v>
      </c>
      <c r="R2171" s="263" t="s">
        <v>4120</v>
      </c>
      <c r="S2171" s="263" t="s">
        <v>4120</v>
      </c>
      <c r="T2171" s="263" t="s">
        <v>4120</v>
      </c>
      <c r="U2171" s="263" t="s">
        <v>4120</v>
      </c>
      <c r="V2171" s="263" t="s">
        <v>4120</v>
      </c>
      <c r="W2171" s="263" t="s">
        <v>4120</v>
      </c>
      <c r="X2171" s="263" t="s">
        <v>4120</v>
      </c>
      <c r="Y2171" s="263" t="s">
        <v>4120</v>
      </c>
      <c r="Z2171" s="263" t="s">
        <v>4120</v>
      </c>
      <c r="AA2171" s="263" t="s">
        <v>4120</v>
      </c>
    </row>
    <row r="2172" spans="1:27" x14ac:dyDescent="0.3">
      <c r="A2172" s="263">
        <v>516943</v>
      </c>
      <c r="B2172" s="268" t="s">
        <v>918</v>
      </c>
      <c r="C2172" s="263" t="s">
        <v>4120</v>
      </c>
      <c r="D2172" s="263" t="s">
        <v>4120</v>
      </c>
      <c r="E2172" s="263" t="s">
        <v>4120</v>
      </c>
      <c r="F2172" s="263" t="s">
        <v>4120</v>
      </c>
      <c r="G2172" s="263" t="s">
        <v>4120</v>
      </c>
      <c r="H2172" s="263" t="s">
        <v>4120</v>
      </c>
      <c r="I2172" s="263" t="s">
        <v>4120</v>
      </c>
      <c r="J2172" s="263" t="s">
        <v>4120</v>
      </c>
      <c r="K2172" s="263" t="s">
        <v>4120</v>
      </c>
      <c r="L2172" s="263" t="s">
        <v>4120</v>
      </c>
      <c r="M2172" s="263" t="s">
        <v>4120</v>
      </c>
      <c r="N2172" s="263" t="s">
        <v>4120</v>
      </c>
      <c r="O2172" s="263" t="s">
        <v>4120</v>
      </c>
      <c r="P2172" s="263" t="s">
        <v>4120</v>
      </c>
      <c r="Q2172" s="263" t="s">
        <v>4120</v>
      </c>
      <c r="R2172" s="263" t="s">
        <v>4120</v>
      </c>
      <c r="S2172" s="263" t="s">
        <v>4120</v>
      </c>
      <c r="T2172" s="263" t="s">
        <v>4120</v>
      </c>
      <c r="U2172" s="263" t="s">
        <v>4120</v>
      </c>
      <c r="V2172" s="263" t="s">
        <v>4120</v>
      </c>
      <c r="W2172" s="263" t="s">
        <v>4120</v>
      </c>
      <c r="X2172" s="263" t="s">
        <v>4120</v>
      </c>
      <c r="Y2172" s="263" t="s">
        <v>4120</v>
      </c>
      <c r="Z2172" s="263" t="s">
        <v>4120</v>
      </c>
      <c r="AA2172" s="263" t="s">
        <v>4120</v>
      </c>
    </row>
    <row r="2173" spans="1:27" x14ac:dyDescent="0.3">
      <c r="A2173" s="263">
        <v>517572</v>
      </c>
      <c r="B2173" s="268" t="s">
        <v>918</v>
      </c>
      <c r="C2173" s="263" t="s">
        <v>4120</v>
      </c>
      <c r="D2173" s="263" t="s">
        <v>4120</v>
      </c>
      <c r="E2173" s="263" t="s">
        <v>4120</v>
      </c>
      <c r="F2173" s="263" t="s">
        <v>4120</v>
      </c>
      <c r="G2173" s="263" t="s">
        <v>4120</v>
      </c>
      <c r="H2173" s="263" t="s">
        <v>4120</v>
      </c>
      <c r="I2173" s="263" t="s">
        <v>4120</v>
      </c>
      <c r="J2173" s="263" t="s">
        <v>4120</v>
      </c>
      <c r="K2173" s="263" t="s">
        <v>4120</v>
      </c>
      <c r="L2173" s="263" t="s">
        <v>4120</v>
      </c>
      <c r="M2173" s="263" t="s">
        <v>4120</v>
      </c>
      <c r="N2173" s="263" t="s">
        <v>4120</v>
      </c>
      <c r="O2173" s="263" t="s">
        <v>4120</v>
      </c>
      <c r="P2173" s="263" t="s">
        <v>4120</v>
      </c>
      <c r="Q2173" s="263" t="s">
        <v>4120</v>
      </c>
      <c r="R2173" s="263" t="s">
        <v>4120</v>
      </c>
      <c r="S2173" s="263" t="s">
        <v>4120</v>
      </c>
      <c r="T2173" s="263" t="s">
        <v>4120</v>
      </c>
      <c r="U2173" s="263" t="s">
        <v>4120</v>
      </c>
      <c r="V2173" s="263" t="s">
        <v>4120</v>
      </c>
      <c r="W2173" s="263" t="s">
        <v>4120</v>
      </c>
      <c r="X2173" s="263" t="s">
        <v>4120</v>
      </c>
      <c r="Y2173" s="263" t="s">
        <v>4120</v>
      </c>
      <c r="Z2173" s="263" t="s">
        <v>4120</v>
      </c>
      <c r="AA2173" s="263" t="s">
        <v>4120</v>
      </c>
    </row>
    <row r="2174" spans="1:27" x14ac:dyDescent="0.3">
      <c r="A2174" s="263">
        <v>517577</v>
      </c>
      <c r="B2174" s="268" t="s">
        <v>918</v>
      </c>
      <c r="C2174" s="263" t="s">
        <v>4120</v>
      </c>
      <c r="D2174" s="263" t="s">
        <v>4120</v>
      </c>
      <c r="E2174" s="263" t="s">
        <v>4120</v>
      </c>
      <c r="F2174" s="263" t="s">
        <v>4120</v>
      </c>
      <c r="G2174" s="263" t="s">
        <v>4120</v>
      </c>
      <c r="H2174" s="263" t="s">
        <v>4120</v>
      </c>
      <c r="I2174" s="263" t="s">
        <v>4120</v>
      </c>
      <c r="J2174" s="263" t="s">
        <v>4120</v>
      </c>
      <c r="K2174" s="263" t="s">
        <v>4120</v>
      </c>
      <c r="L2174" s="263" t="s">
        <v>4120</v>
      </c>
      <c r="M2174" s="263" t="s">
        <v>4120</v>
      </c>
      <c r="N2174" s="263" t="s">
        <v>4120</v>
      </c>
      <c r="O2174" s="263" t="s">
        <v>4120</v>
      </c>
      <c r="P2174" s="263" t="s">
        <v>4120</v>
      </c>
      <c r="Q2174" s="263" t="s">
        <v>4120</v>
      </c>
      <c r="R2174" s="263" t="s">
        <v>4120</v>
      </c>
      <c r="S2174" s="263" t="s">
        <v>4120</v>
      </c>
      <c r="T2174" s="263" t="s">
        <v>4120</v>
      </c>
      <c r="U2174" s="263" t="s">
        <v>4120</v>
      </c>
      <c r="V2174" s="263" t="s">
        <v>4120</v>
      </c>
      <c r="W2174" s="263" t="s">
        <v>4120</v>
      </c>
      <c r="X2174" s="263" t="s">
        <v>4120</v>
      </c>
      <c r="Y2174" s="263" t="s">
        <v>4120</v>
      </c>
      <c r="Z2174" s="263" t="s">
        <v>4120</v>
      </c>
      <c r="AA2174" s="263" t="s">
        <v>4120</v>
      </c>
    </row>
    <row r="2175" spans="1:27" x14ac:dyDescent="0.3">
      <c r="A2175" s="263">
        <v>517593</v>
      </c>
      <c r="B2175" s="268" t="s">
        <v>918</v>
      </c>
      <c r="C2175" s="263" t="s">
        <v>4120</v>
      </c>
      <c r="D2175" s="263" t="s">
        <v>4120</v>
      </c>
      <c r="E2175" s="263" t="s">
        <v>4120</v>
      </c>
      <c r="F2175" s="263" t="s">
        <v>4120</v>
      </c>
      <c r="G2175" s="263" t="s">
        <v>4120</v>
      </c>
      <c r="H2175" s="263" t="s">
        <v>4120</v>
      </c>
      <c r="I2175" s="263" t="s">
        <v>4120</v>
      </c>
      <c r="J2175" s="263" t="s">
        <v>4120</v>
      </c>
      <c r="K2175" s="263" t="s">
        <v>4120</v>
      </c>
      <c r="L2175" s="263" t="s">
        <v>4120</v>
      </c>
      <c r="M2175" s="263" t="s">
        <v>4120</v>
      </c>
      <c r="N2175" s="263" t="s">
        <v>4120</v>
      </c>
      <c r="O2175" s="263" t="s">
        <v>4120</v>
      </c>
      <c r="P2175" s="263" t="s">
        <v>4120</v>
      </c>
      <c r="Q2175" s="263" t="s">
        <v>4120</v>
      </c>
      <c r="R2175" s="263" t="s">
        <v>4120</v>
      </c>
      <c r="S2175" s="263" t="s">
        <v>4120</v>
      </c>
      <c r="T2175" s="263" t="s">
        <v>4120</v>
      </c>
      <c r="U2175" s="263" t="s">
        <v>4120</v>
      </c>
      <c r="V2175" s="263" t="s">
        <v>4120</v>
      </c>
      <c r="W2175" s="263" t="s">
        <v>4120</v>
      </c>
      <c r="X2175" s="263" t="s">
        <v>4120</v>
      </c>
      <c r="Y2175" s="263" t="s">
        <v>4120</v>
      </c>
      <c r="Z2175" s="263" t="s">
        <v>4120</v>
      </c>
      <c r="AA2175" s="263" t="s">
        <v>4120</v>
      </c>
    </row>
    <row r="2176" spans="1:27" x14ac:dyDescent="0.3">
      <c r="A2176" s="263">
        <v>517990</v>
      </c>
      <c r="B2176" s="268" t="s">
        <v>918</v>
      </c>
      <c r="C2176" s="263" t="s">
        <v>4120</v>
      </c>
      <c r="D2176" s="263" t="s">
        <v>4120</v>
      </c>
      <c r="E2176" s="263" t="s">
        <v>4120</v>
      </c>
      <c r="F2176" s="263" t="s">
        <v>4120</v>
      </c>
      <c r="G2176" s="263" t="s">
        <v>4120</v>
      </c>
      <c r="H2176" s="263" t="s">
        <v>4120</v>
      </c>
      <c r="I2176" s="263" t="s">
        <v>4120</v>
      </c>
      <c r="J2176" s="263" t="s">
        <v>4120</v>
      </c>
      <c r="K2176" s="263" t="s">
        <v>4120</v>
      </c>
      <c r="L2176" s="263" t="s">
        <v>4120</v>
      </c>
      <c r="M2176" s="263" t="s">
        <v>4120</v>
      </c>
      <c r="N2176" s="263" t="s">
        <v>4120</v>
      </c>
      <c r="O2176" s="263" t="s">
        <v>4120</v>
      </c>
      <c r="P2176" s="263" t="s">
        <v>4120</v>
      </c>
      <c r="Q2176" s="263" t="s">
        <v>4120</v>
      </c>
      <c r="R2176" s="263" t="s">
        <v>4120</v>
      </c>
      <c r="S2176" s="263" t="s">
        <v>4120</v>
      </c>
      <c r="T2176" s="263" t="s">
        <v>4120</v>
      </c>
      <c r="U2176" s="263" t="s">
        <v>4120</v>
      </c>
      <c r="V2176" s="263" t="s">
        <v>4120</v>
      </c>
      <c r="W2176" s="263" t="s">
        <v>4120</v>
      </c>
      <c r="X2176" s="263" t="s">
        <v>4120</v>
      </c>
      <c r="Y2176" s="263" t="s">
        <v>4120</v>
      </c>
      <c r="Z2176" s="263" t="s">
        <v>4120</v>
      </c>
      <c r="AA2176" s="263" t="s">
        <v>4120</v>
      </c>
    </row>
    <row r="2177" spans="1:27" x14ac:dyDescent="0.3">
      <c r="A2177" s="263">
        <v>518437</v>
      </c>
      <c r="B2177" s="268" t="s">
        <v>918</v>
      </c>
      <c r="C2177" s="263" t="s">
        <v>4120</v>
      </c>
      <c r="D2177" s="263" t="s">
        <v>4120</v>
      </c>
      <c r="E2177" s="263" t="s">
        <v>4120</v>
      </c>
      <c r="F2177" s="263" t="s">
        <v>4120</v>
      </c>
      <c r="G2177" s="263" t="s">
        <v>4120</v>
      </c>
      <c r="H2177" s="263" t="s">
        <v>4120</v>
      </c>
      <c r="I2177" s="263" t="s">
        <v>4120</v>
      </c>
      <c r="J2177" s="263" t="s">
        <v>4120</v>
      </c>
      <c r="K2177" s="263" t="s">
        <v>4120</v>
      </c>
      <c r="L2177" s="263" t="s">
        <v>4120</v>
      </c>
      <c r="M2177" s="263" t="s">
        <v>4120</v>
      </c>
      <c r="N2177" s="263" t="s">
        <v>4120</v>
      </c>
      <c r="O2177" s="263" t="s">
        <v>4120</v>
      </c>
      <c r="P2177" s="263" t="s">
        <v>4120</v>
      </c>
      <c r="Q2177" s="263" t="s">
        <v>4120</v>
      </c>
      <c r="R2177" s="263" t="s">
        <v>4120</v>
      </c>
      <c r="S2177" s="263" t="s">
        <v>4120</v>
      </c>
      <c r="T2177" s="263" t="s">
        <v>4120</v>
      </c>
      <c r="U2177" s="263" t="s">
        <v>4120</v>
      </c>
      <c r="V2177" s="263" t="s">
        <v>4120</v>
      </c>
      <c r="W2177" s="263" t="s">
        <v>4120</v>
      </c>
      <c r="X2177" s="263" t="s">
        <v>4120</v>
      </c>
      <c r="Y2177" s="263" t="s">
        <v>4120</v>
      </c>
      <c r="Z2177" s="263" t="s">
        <v>4120</v>
      </c>
      <c r="AA2177" s="263" t="s">
        <v>4120</v>
      </c>
    </row>
    <row r="2178" spans="1:27" x14ac:dyDescent="0.3">
      <c r="A2178" s="263">
        <v>518520</v>
      </c>
      <c r="B2178" s="268" t="s">
        <v>918</v>
      </c>
      <c r="C2178" s="263" t="s">
        <v>4120</v>
      </c>
      <c r="D2178" s="263" t="s">
        <v>4120</v>
      </c>
      <c r="E2178" s="263" t="s">
        <v>4120</v>
      </c>
      <c r="F2178" s="263" t="s">
        <v>4120</v>
      </c>
      <c r="G2178" s="263" t="s">
        <v>4120</v>
      </c>
      <c r="H2178" s="263" t="s">
        <v>4120</v>
      </c>
      <c r="I2178" s="263" t="s">
        <v>4120</v>
      </c>
      <c r="J2178" s="263" t="s">
        <v>4120</v>
      </c>
      <c r="K2178" s="263" t="s">
        <v>4120</v>
      </c>
      <c r="L2178" s="263" t="s">
        <v>4120</v>
      </c>
      <c r="M2178" s="263" t="s">
        <v>4120</v>
      </c>
      <c r="N2178" s="263" t="s">
        <v>4120</v>
      </c>
      <c r="O2178" s="263" t="s">
        <v>4120</v>
      </c>
      <c r="P2178" s="263" t="s">
        <v>4120</v>
      </c>
      <c r="Q2178" s="263" t="s">
        <v>4120</v>
      </c>
      <c r="R2178" s="263" t="s">
        <v>4120</v>
      </c>
      <c r="S2178" s="263" t="s">
        <v>4120</v>
      </c>
      <c r="T2178" s="263" t="s">
        <v>4120</v>
      </c>
      <c r="U2178" s="263" t="s">
        <v>4120</v>
      </c>
      <c r="V2178" s="263" t="s">
        <v>4120</v>
      </c>
      <c r="W2178" s="263" t="s">
        <v>4120</v>
      </c>
      <c r="X2178" s="263" t="s">
        <v>4120</v>
      </c>
      <c r="Y2178" s="263" t="s">
        <v>4120</v>
      </c>
      <c r="Z2178" s="263" t="s">
        <v>4120</v>
      </c>
      <c r="AA2178" s="263" t="s">
        <v>4120</v>
      </c>
    </row>
    <row r="2179" spans="1:27" x14ac:dyDescent="0.3">
      <c r="A2179" s="263">
        <v>518616</v>
      </c>
      <c r="B2179" s="268" t="s">
        <v>918</v>
      </c>
      <c r="C2179" s="263" t="s">
        <v>4120</v>
      </c>
      <c r="D2179" s="263" t="s">
        <v>4120</v>
      </c>
      <c r="E2179" s="263" t="s">
        <v>4120</v>
      </c>
      <c r="F2179" s="263" t="s">
        <v>4120</v>
      </c>
      <c r="G2179" s="263" t="s">
        <v>4120</v>
      </c>
      <c r="H2179" s="263" t="s">
        <v>4120</v>
      </c>
      <c r="I2179" s="263" t="s">
        <v>4120</v>
      </c>
      <c r="J2179" s="263" t="s">
        <v>4120</v>
      </c>
      <c r="K2179" s="263" t="s">
        <v>4120</v>
      </c>
      <c r="L2179" s="263" t="s">
        <v>4120</v>
      </c>
      <c r="M2179" s="263" t="s">
        <v>4120</v>
      </c>
      <c r="N2179" s="263" t="s">
        <v>4120</v>
      </c>
      <c r="O2179" s="263" t="s">
        <v>4120</v>
      </c>
      <c r="P2179" s="263" t="s">
        <v>4120</v>
      </c>
      <c r="Q2179" s="263" t="s">
        <v>4120</v>
      </c>
      <c r="R2179" s="263" t="s">
        <v>4120</v>
      </c>
      <c r="S2179" s="263" t="s">
        <v>4120</v>
      </c>
      <c r="T2179" s="263" t="s">
        <v>4120</v>
      </c>
      <c r="U2179" s="263" t="s">
        <v>4120</v>
      </c>
      <c r="V2179" s="263" t="s">
        <v>4120</v>
      </c>
      <c r="W2179" s="263" t="s">
        <v>4120</v>
      </c>
      <c r="X2179" s="263" t="s">
        <v>4120</v>
      </c>
      <c r="Y2179" s="263" t="s">
        <v>4120</v>
      </c>
      <c r="Z2179" s="263" t="s">
        <v>4120</v>
      </c>
      <c r="AA2179" s="263" t="s">
        <v>4120</v>
      </c>
    </row>
    <row r="2180" spans="1:27" x14ac:dyDescent="0.3">
      <c r="A2180" s="263">
        <v>518686</v>
      </c>
      <c r="B2180" s="268" t="s">
        <v>918</v>
      </c>
      <c r="C2180" s="263" t="s">
        <v>4120</v>
      </c>
      <c r="D2180" s="263" t="s">
        <v>4120</v>
      </c>
      <c r="E2180" s="263" t="s">
        <v>4120</v>
      </c>
      <c r="F2180" s="263" t="s">
        <v>4120</v>
      </c>
      <c r="G2180" s="263" t="s">
        <v>4120</v>
      </c>
      <c r="H2180" s="263" t="s">
        <v>4120</v>
      </c>
      <c r="I2180" s="263" t="s">
        <v>4120</v>
      </c>
      <c r="J2180" s="263" t="s">
        <v>4120</v>
      </c>
      <c r="K2180" s="263" t="s">
        <v>4120</v>
      </c>
      <c r="L2180" s="263" t="s">
        <v>4120</v>
      </c>
      <c r="M2180" s="263" t="s">
        <v>4120</v>
      </c>
      <c r="N2180" s="263" t="s">
        <v>4120</v>
      </c>
      <c r="O2180" s="263" t="s">
        <v>4120</v>
      </c>
      <c r="P2180" s="263" t="s">
        <v>4120</v>
      </c>
      <c r="Q2180" s="263" t="s">
        <v>4120</v>
      </c>
      <c r="R2180" s="263" t="s">
        <v>4120</v>
      </c>
      <c r="S2180" s="263" t="s">
        <v>4120</v>
      </c>
      <c r="T2180" s="263" t="s">
        <v>4120</v>
      </c>
      <c r="U2180" s="263" t="s">
        <v>4120</v>
      </c>
      <c r="V2180" s="263" t="s">
        <v>4120</v>
      </c>
      <c r="W2180" s="263" t="s">
        <v>4120</v>
      </c>
      <c r="X2180" s="263" t="s">
        <v>4120</v>
      </c>
      <c r="Y2180" s="263" t="s">
        <v>4120</v>
      </c>
      <c r="Z2180" s="263" t="s">
        <v>4120</v>
      </c>
      <c r="AA2180" s="263" t="s">
        <v>4120</v>
      </c>
    </row>
    <row r="2181" spans="1:27" x14ac:dyDescent="0.3">
      <c r="A2181" s="263">
        <v>518768</v>
      </c>
      <c r="B2181" s="268" t="s">
        <v>918</v>
      </c>
      <c r="C2181" s="263" t="s">
        <v>4120</v>
      </c>
      <c r="D2181" s="263" t="s">
        <v>4120</v>
      </c>
      <c r="E2181" s="263" t="s">
        <v>4120</v>
      </c>
      <c r="F2181" s="263" t="s">
        <v>4120</v>
      </c>
      <c r="G2181" s="263" t="s">
        <v>4120</v>
      </c>
      <c r="H2181" s="263" t="s">
        <v>4120</v>
      </c>
      <c r="I2181" s="263" t="s">
        <v>4120</v>
      </c>
      <c r="J2181" s="263" t="s">
        <v>4120</v>
      </c>
      <c r="K2181" s="263" t="s">
        <v>4120</v>
      </c>
      <c r="L2181" s="263" t="s">
        <v>4120</v>
      </c>
      <c r="M2181" s="263" t="s">
        <v>4120</v>
      </c>
      <c r="N2181" s="263" t="s">
        <v>4120</v>
      </c>
      <c r="O2181" s="263" t="s">
        <v>4120</v>
      </c>
      <c r="P2181" s="263" t="s">
        <v>4120</v>
      </c>
      <c r="Q2181" s="263" t="s">
        <v>4120</v>
      </c>
      <c r="R2181" s="263" t="s">
        <v>4120</v>
      </c>
      <c r="S2181" s="263" t="s">
        <v>4120</v>
      </c>
      <c r="T2181" s="263" t="s">
        <v>4120</v>
      </c>
      <c r="U2181" s="263" t="s">
        <v>4120</v>
      </c>
      <c r="V2181" s="263" t="s">
        <v>4120</v>
      </c>
      <c r="W2181" s="263" t="s">
        <v>4120</v>
      </c>
      <c r="X2181" s="263" t="s">
        <v>4120</v>
      </c>
      <c r="Y2181" s="263" t="s">
        <v>4120</v>
      </c>
      <c r="Z2181" s="263" t="s">
        <v>4120</v>
      </c>
      <c r="AA2181" s="263" t="s">
        <v>4120</v>
      </c>
    </row>
    <row r="2182" spans="1:27" x14ac:dyDescent="0.3">
      <c r="A2182" s="263">
        <v>518778</v>
      </c>
      <c r="B2182" s="268" t="s">
        <v>918</v>
      </c>
      <c r="C2182" s="263" t="s">
        <v>4120</v>
      </c>
      <c r="D2182" s="263" t="s">
        <v>4120</v>
      </c>
      <c r="E2182" s="263" t="s">
        <v>4120</v>
      </c>
      <c r="F2182" s="263" t="s">
        <v>4120</v>
      </c>
      <c r="G2182" s="263" t="s">
        <v>4120</v>
      </c>
      <c r="H2182" s="263" t="s">
        <v>4120</v>
      </c>
      <c r="I2182" s="263" t="s">
        <v>4120</v>
      </c>
      <c r="J2182" s="263" t="s">
        <v>4120</v>
      </c>
      <c r="K2182" s="263" t="s">
        <v>4120</v>
      </c>
      <c r="L2182" s="263" t="s">
        <v>4120</v>
      </c>
      <c r="M2182" s="263" t="s">
        <v>4120</v>
      </c>
      <c r="N2182" s="263" t="s">
        <v>4120</v>
      </c>
      <c r="O2182" s="263" t="s">
        <v>4120</v>
      </c>
      <c r="P2182" s="263" t="s">
        <v>4120</v>
      </c>
      <c r="Q2182" s="263" t="s">
        <v>4120</v>
      </c>
      <c r="R2182" s="263" t="s">
        <v>4120</v>
      </c>
      <c r="S2182" s="263" t="s">
        <v>4120</v>
      </c>
      <c r="T2182" s="263" t="s">
        <v>4120</v>
      </c>
      <c r="U2182" s="263" t="s">
        <v>4120</v>
      </c>
      <c r="V2182" s="263" t="s">
        <v>4120</v>
      </c>
      <c r="W2182" s="263" t="s">
        <v>4120</v>
      </c>
      <c r="X2182" s="263" t="s">
        <v>4120</v>
      </c>
      <c r="Y2182" s="263" t="s">
        <v>4120</v>
      </c>
      <c r="Z2182" s="263" t="s">
        <v>4120</v>
      </c>
      <c r="AA2182" s="263" t="s">
        <v>4120</v>
      </c>
    </row>
    <row r="2183" spans="1:27" x14ac:dyDescent="0.3">
      <c r="A2183" s="263">
        <v>518825</v>
      </c>
      <c r="B2183" s="268" t="s">
        <v>918</v>
      </c>
      <c r="C2183" s="263" t="s">
        <v>4120</v>
      </c>
      <c r="D2183" s="263" t="s">
        <v>4120</v>
      </c>
      <c r="E2183" s="263" t="s">
        <v>4120</v>
      </c>
      <c r="F2183" s="263" t="s">
        <v>4120</v>
      </c>
      <c r="G2183" s="263" t="s">
        <v>4120</v>
      </c>
      <c r="H2183" s="263" t="s">
        <v>4120</v>
      </c>
      <c r="I2183" s="263" t="s">
        <v>4120</v>
      </c>
      <c r="J2183" s="263" t="s">
        <v>4120</v>
      </c>
      <c r="K2183" s="263" t="s">
        <v>4120</v>
      </c>
      <c r="L2183" s="263" t="s">
        <v>4120</v>
      </c>
      <c r="M2183" s="263" t="s">
        <v>4120</v>
      </c>
      <c r="N2183" s="263" t="s">
        <v>4120</v>
      </c>
      <c r="O2183" s="263" t="s">
        <v>4120</v>
      </c>
      <c r="P2183" s="263" t="s">
        <v>4120</v>
      </c>
      <c r="Q2183" s="263" t="s">
        <v>4120</v>
      </c>
      <c r="R2183" s="263" t="s">
        <v>4120</v>
      </c>
      <c r="S2183" s="263" t="s">
        <v>4120</v>
      </c>
      <c r="T2183" s="263" t="s">
        <v>4120</v>
      </c>
      <c r="U2183" s="263" t="s">
        <v>4120</v>
      </c>
      <c r="V2183" s="263" t="s">
        <v>4120</v>
      </c>
      <c r="W2183" s="263" t="s">
        <v>4120</v>
      </c>
      <c r="X2183" s="263" t="s">
        <v>4120</v>
      </c>
      <c r="Y2183" s="263" t="s">
        <v>4120</v>
      </c>
      <c r="Z2183" s="263" t="s">
        <v>4120</v>
      </c>
      <c r="AA2183" s="263" t="s">
        <v>4120</v>
      </c>
    </row>
    <row r="2184" spans="1:27" x14ac:dyDescent="0.3">
      <c r="A2184" s="263">
        <v>519088</v>
      </c>
      <c r="B2184" s="268" t="s">
        <v>918</v>
      </c>
      <c r="C2184" s="263" t="s">
        <v>4120</v>
      </c>
      <c r="D2184" s="263" t="s">
        <v>4120</v>
      </c>
      <c r="E2184" s="263" t="s">
        <v>4120</v>
      </c>
      <c r="F2184" s="263" t="s">
        <v>4120</v>
      </c>
      <c r="G2184" s="263" t="s">
        <v>4120</v>
      </c>
      <c r="H2184" s="263" t="s">
        <v>4120</v>
      </c>
      <c r="I2184" s="263" t="s">
        <v>4120</v>
      </c>
      <c r="J2184" s="263" t="s">
        <v>4120</v>
      </c>
      <c r="K2184" s="263" t="s">
        <v>4120</v>
      </c>
      <c r="L2184" s="263" t="s">
        <v>4120</v>
      </c>
      <c r="M2184" s="263" t="s">
        <v>4120</v>
      </c>
      <c r="N2184" s="263" t="s">
        <v>4120</v>
      </c>
      <c r="O2184" s="263" t="s">
        <v>4120</v>
      </c>
      <c r="P2184" s="263" t="s">
        <v>4120</v>
      </c>
      <c r="Q2184" s="263" t="s">
        <v>4120</v>
      </c>
      <c r="R2184" s="263" t="s">
        <v>4120</v>
      </c>
      <c r="S2184" s="263" t="s">
        <v>4120</v>
      </c>
      <c r="T2184" s="263" t="s">
        <v>4120</v>
      </c>
      <c r="U2184" s="263" t="s">
        <v>4120</v>
      </c>
      <c r="V2184" s="263" t="s">
        <v>4120</v>
      </c>
      <c r="W2184" s="263" t="s">
        <v>4120</v>
      </c>
      <c r="X2184" s="263" t="s">
        <v>4120</v>
      </c>
      <c r="Y2184" s="263" t="s">
        <v>4120</v>
      </c>
      <c r="Z2184" s="263" t="s">
        <v>4120</v>
      </c>
      <c r="AA2184" s="263" t="s">
        <v>4120</v>
      </c>
    </row>
    <row r="2185" spans="1:27" x14ac:dyDescent="0.3">
      <c r="A2185" s="263">
        <v>519175</v>
      </c>
      <c r="B2185" s="268" t="s">
        <v>918</v>
      </c>
      <c r="C2185" s="263" t="s">
        <v>4120</v>
      </c>
      <c r="D2185" s="263" t="s">
        <v>4120</v>
      </c>
      <c r="E2185" s="263" t="s">
        <v>4120</v>
      </c>
      <c r="F2185" s="263" t="s">
        <v>4120</v>
      </c>
      <c r="G2185" s="263" t="s">
        <v>4120</v>
      </c>
      <c r="H2185" s="263" t="s">
        <v>4120</v>
      </c>
      <c r="I2185" s="263" t="s">
        <v>4120</v>
      </c>
      <c r="J2185" s="263" t="s">
        <v>4120</v>
      </c>
      <c r="K2185" s="263" t="s">
        <v>4120</v>
      </c>
      <c r="L2185" s="263" t="s">
        <v>4120</v>
      </c>
      <c r="M2185" s="263" t="s">
        <v>4120</v>
      </c>
      <c r="N2185" s="263" t="s">
        <v>4120</v>
      </c>
      <c r="O2185" s="263" t="s">
        <v>4120</v>
      </c>
      <c r="P2185" s="263" t="s">
        <v>4120</v>
      </c>
      <c r="Q2185" s="263" t="s">
        <v>4120</v>
      </c>
      <c r="R2185" s="263" t="s">
        <v>4120</v>
      </c>
      <c r="S2185" s="263" t="s">
        <v>4120</v>
      </c>
      <c r="T2185" s="263" t="s">
        <v>4120</v>
      </c>
      <c r="U2185" s="263" t="s">
        <v>4120</v>
      </c>
      <c r="V2185" s="263" t="s">
        <v>4120</v>
      </c>
      <c r="W2185" s="263" t="s">
        <v>4120</v>
      </c>
      <c r="X2185" s="263" t="s">
        <v>4120</v>
      </c>
      <c r="Y2185" s="263" t="s">
        <v>4120</v>
      </c>
      <c r="Z2185" s="263" t="s">
        <v>4120</v>
      </c>
      <c r="AA2185" s="263" t="s">
        <v>4120</v>
      </c>
    </row>
    <row r="2186" spans="1:27" x14ac:dyDescent="0.3">
      <c r="A2186" s="263">
        <v>519527</v>
      </c>
      <c r="B2186" s="268" t="s">
        <v>918</v>
      </c>
      <c r="C2186" s="263" t="s">
        <v>4120</v>
      </c>
      <c r="D2186" s="263" t="s">
        <v>4120</v>
      </c>
      <c r="E2186" s="263" t="s">
        <v>4120</v>
      </c>
      <c r="F2186" s="263" t="s">
        <v>4120</v>
      </c>
      <c r="G2186" s="263" t="s">
        <v>4120</v>
      </c>
      <c r="H2186" s="263" t="s">
        <v>4120</v>
      </c>
      <c r="I2186" s="263" t="s">
        <v>4120</v>
      </c>
      <c r="J2186" s="263" t="s">
        <v>4120</v>
      </c>
      <c r="K2186" s="263" t="s">
        <v>4120</v>
      </c>
      <c r="L2186" s="263" t="s">
        <v>4120</v>
      </c>
      <c r="M2186" s="263" t="s">
        <v>4120</v>
      </c>
      <c r="N2186" s="263" t="s">
        <v>4120</v>
      </c>
      <c r="O2186" s="263" t="s">
        <v>4120</v>
      </c>
      <c r="P2186" s="263" t="s">
        <v>4120</v>
      </c>
      <c r="Q2186" s="263" t="s">
        <v>4120</v>
      </c>
      <c r="R2186" s="263" t="s">
        <v>4120</v>
      </c>
      <c r="S2186" s="263" t="s">
        <v>4120</v>
      </c>
      <c r="T2186" s="263" t="s">
        <v>4120</v>
      </c>
      <c r="U2186" s="263" t="s">
        <v>4120</v>
      </c>
      <c r="V2186" s="263" t="s">
        <v>4120</v>
      </c>
      <c r="W2186" s="263" t="s">
        <v>4120</v>
      </c>
      <c r="X2186" s="263" t="s">
        <v>4120</v>
      </c>
      <c r="Y2186" s="263" t="s">
        <v>4120</v>
      </c>
      <c r="Z2186" s="263" t="s">
        <v>4120</v>
      </c>
      <c r="AA2186" s="263" t="s">
        <v>4120</v>
      </c>
    </row>
    <row r="2187" spans="1:27" x14ac:dyDescent="0.3">
      <c r="A2187" s="263">
        <v>519539</v>
      </c>
      <c r="B2187" s="268" t="s">
        <v>918</v>
      </c>
      <c r="C2187" s="263" t="s">
        <v>4120</v>
      </c>
      <c r="D2187" s="263" t="s">
        <v>4120</v>
      </c>
      <c r="E2187" s="263" t="s">
        <v>4120</v>
      </c>
      <c r="F2187" s="263" t="s">
        <v>4120</v>
      </c>
      <c r="G2187" s="263" t="s">
        <v>4120</v>
      </c>
      <c r="H2187" s="263" t="s">
        <v>4120</v>
      </c>
      <c r="I2187" s="263" t="s">
        <v>4120</v>
      </c>
      <c r="J2187" s="263" t="s">
        <v>4120</v>
      </c>
      <c r="K2187" s="263" t="s">
        <v>4120</v>
      </c>
      <c r="L2187" s="263" t="s">
        <v>4120</v>
      </c>
      <c r="M2187" s="263" t="s">
        <v>4120</v>
      </c>
      <c r="N2187" s="263" t="s">
        <v>4120</v>
      </c>
      <c r="O2187" s="263" t="s">
        <v>4120</v>
      </c>
      <c r="P2187" s="263" t="s">
        <v>4120</v>
      </c>
      <c r="Q2187" s="263" t="s">
        <v>4120</v>
      </c>
      <c r="R2187" s="263" t="s">
        <v>4120</v>
      </c>
      <c r="S2187" s="263" t="s">
        <v>4120</v>
      </c>
      <c r="T2187" s="263" t="s">
        <v>4120</v>
      </c>
      <c r="U2187" s="263" t="s">
        <v>4120</v>
      </c>
      <c r="V2187" s="263" t="s">
        <v>4120</v>
      </c>
      <c r="W2187" s="263" t="s">
        <v>4120</v>
      </c>
      <c r="X2187" s="263" t="s">
        <v>4120</v>
      </c>
      <c r="Y2187" s="263" t="s">
        <v>4120</v>
      </c>
      <c r="Z2187" s="263" t="s">
        <v>4120</v>
      </c>
      <c r="AA2187" s="263" t="s">
        <v>4120</v>
      </c>
    </row>
    <row r="2188" spans="1:27" x14ac:dyDescent="0.3">
      <c r="A2188" s="263">
        <v>519653</v>
      </c>
      <c r="B2188" s="268" t="s">
        <v>918</v>
      </c>
      <c r="C2188" s="263" t="s">
        <v>4120</v>
      </c>
      <c r="D2188" s="263" t="s">
        <v>4120</v>
      </c>
      <c r="E2188" s="263" t="s">
        <v>4120</v>
      </c>
      <c r="F2188" s="263" t="s">
        <v>4120</v>
      </c>
      <c r="G2188" s="263" t="s">
        <v>4120</v>
      </c>
      <c r="H2188" s="263" t="s">
        <v>4120</v>
      </c>
      <c r="I2188" s="263" t="s">
        <v>4120</v>
      </c>
      <c r="J2188" s="263" t="s">
        <v>4120</v>
      </c>
      <c r="K2188" s="263" t="s">
        <v>4120</v>
      </c>
      <c r="L2188" s="263" t="s">
        <v>4120</v>
      </c>
      <c r="M2188" s="263" t="s">
        <v>4120</v>
      </c>
      <c r="N2188" s="263" t="s">
        <v>4120</v>
      </c>
      <c r="O2188" s="263" t="s">
        <v>4120</v>
      </c>
      <c r="P2188" s="263" t="s">
        <v>4120</v>
      </c>
      <c r="Q2188" s="263" t="s">
        <v>4120</v>
      </c>
      <c r="R2188" s="263" t="s">
        <v>4120</v>
      </c>
      <c r="S2188" s="263" t="s">
        <v>4120</v>
      </c>
      <c r="T2188" s="263" t="s">
        <v>4120</v>
      </c>
      <c r="U2188" s="263" t="s">
        <v>4120</v>
      </c>
      <c r="V2188" s="263" t="s">
        <v>4120</v>
      </c>
      <c r="W2188" s="263" t="s">
        <v>4120</v>
      </c>
      <c r="X2188" s="263" t="s">
        <v>4120</v>
      </c>
      <c r="Y2188" s="263" t="s">
        <v>4120</v>
      </c>
      <c r="Z2188" s="263" t="s">
        <v>4120</v>
      </c>
      <c r="AA2188" s="263" t="s">
        <v>4120</v>
      </c>
    </row>
    <row r="2189" spans="1:27" x14ac:dyDescent="0.3">
      <c r="A2189" s="263">
        <v>519668</v>
      </c>
      <c r="B2189" s="268" t="s">
        <v>918</v>
      </c>
      <c r="C2189" s="263" t="s">
        <v>4120</v>
      </c>
      <c r="D2189" s="263" t="s">
        <v>4120</v>
      </c>
      <c r="E2189" s="263" t="s">
        <v>4120</v>
      </c>
      <c r="F2189" s="263" t="s">
        <v>4120</v>
      </c>
      <c r="G2189" s="263" t="s">
        <v>4120</v>
      </c>
      <c r="H2189" s="263" t="s">
        <v>4120</v>
      </c>
      <c r="I2189" s="263" t="s">
        <v>4120</v>
      </c>
      <c r="J2189" s="263" t="s">
        <v>4120</v>
      </c>
      <c r="K2189" s="263" t="s">
        <v>4120</v>
      </c>
      <c r="L2189" s="263" t="s">
        <v>4120</v>
      </c>
      <c r="M2189" s="263" t="s">
        <v>4120</v>
      </c>
      <c r="N2189" s="263" t="s">
        <v>4120</v>
      </c>
      <c r="O2189" s="263" t="s">
        <v>4120</v>
      </c>
      <c r="P2189" s="263" t="s">
        <v>4120</v>
      </c>
      <c r="Q2189" s="263" t="s">
        <v>4120</v>
      </c>
      <c r="R2189" s="263" t="s">
        <v>4120</v>
      </c>
      <c r="S2189" s="263" t="s">
        <v>4120</v>
      </c>
      <c r="T2189" s="263" t="s">
        <v>4120</v>
      </c>
      <c r="U2189" s="263" t="s">
        <v>4120</v>
      </c>
      <c r="V2189" s="263" t="s">
        <v>4120</v>
      </c>
      <c r="W2189" s="263" t="s">
        <v>4120</v>
      </c>
      <c r="X2189" s="263" t="s">
        <v>4120</v>
      </c>
      <c r="Y2189" s="263" t="s">
        <v>4120</v>
      </c>
      <c r="Z2189" s="263" t="s">
        <v>4120</v>
      </c>
      <c r="AA2189" s="263" t="s">
        <v>4120</v>
      </c>
    </row>
    <row r="2190" spans="1:27" x14ac:dyDescent="0.3">
      <c r="A2190" s="263">
        <v>519686</v>
      </c>
      <c r="B2190" s="268" t="s">
        <v>918</v>
      </c>
      <c r="C2190" s="263" t="s">
        <v>4120</v>
      </c>
      <c r="D2190" s="263" t="s">
        <v>4120</v>
      </c>
      <c r="E2190" s="263" t="s">
        <v>4120</v>
      </c>
      <c r="F2190" s="263" t="s">
        <v>4120</v>
      </c>
      <c r="G2190" s="263" t="s">
        <v>4120</v>
      </c>
      <c r="H2190" s="263" t="s">
        <v>4120</v>
      </c>
      <c r="I2190" s="263" t="s">
        <v>4120</v>
      </c>
      <c r="J2190" s="263" t="s">
        <v>4120</v>
      </c>
      <c r="K2190" s="263" t="s">
        <v>4120</v>
      </c>
      <c r="L2190" s="263" t="s">
        <v>4120</v>
      </c>
      <c r="M2190" s="263" t="s">
        <v>4120</v>
      </c>
      <c r="N2190" s="263" t="s">
        <v>4120</v>
      </c>
      <c r="O2190" s="263" t="s">
        <v>4120</v>
      </c>
      <c r="P2190" s="263" t="s">
        <v>4120</v>
      </c>
      <c r="Q2190" s="263" t="s">
        <v>4120</v>
      </c>
      <c r="R2190" s="263" t="s">
        <v>4120</v>
      </c>
      <c r="S2190" s="263" t="s">
        <v>4120</v>
      </c>
      <c r="T2190" s="263" t="s">
        <v>4120</v>
      </c>
      <c r="U2190" s="263" t="s">
        <v>4120</v>
      </c>
      <c r="V2190" s="263" t="s">
        <v>4120</v>
      </c>
      <c r="W2190" s="263" t="s">
        <v>4120</v>
      </c>
      <c r="X2190" s="263" t="s">
        <v>4120</v>
      </c>
      <c r="Y2190" s="263" t="s">
        <v>4120</v>
      </c>
      <c r="Z2190" s="263" t="s">
        <v>4120</v>
      </c>
      <c r="AA2190" s="263" t="s">
        <v>4120</v>
      </c>
    </row>
    <row r="2191" spans="1:27" x14ac:dyDescent="0.3">
      <c r="A2191" s="263">
        <v>519765</v>
      </c>
      <c r="B2191" s="268" t="s">
        <v>918</v>
      </c>
      <c r="C2191" s="263" t="s">
        <v>4120</v>
      </c>
      <c r="D2191" s="263" t="s">
        <v>4120</v>
      </c>
      <c r="E2191" s="263" t="s">
        <v>4120</v>
      </c>
      <c r="F2191" s="263" t="s">
        <v>4120</v>
      </c>
      <c r="G2191" s="263" t="s">
        <v>4120</v>
      </c>
      <c r="H2191" s="263" t="s">
        <v>4120</v>
      </c>
      <c r="I2191" s="263" t="s">
        <v>4120</v>
      </c>
      <c r="J2191" s="263" t="s">
        <v>4120</v>
      </c>
      <c r="K2191" s="263" t="s">
        <v>4120</v>
      </c>
      <c r="L2191" s="263" t="s">
        <v>4120</v>
      </c>
      <c r="M2191" s="263" t="s">
        <v>4120</v>
      </c>
      <c r="N2191" s="263" t="s">
        <v>4120</v>
      </c>
      <c r="O2191" s="263" t="s">
        <v>4120</v>
      </c>
      <c r="P2191" s="263" t="s">
        <v>4120</v>
      </c>
      <c r="Q2191" s="263" t="s">
        <v>4120</v>
      </c>
      <c r="R2191" s="263" t="s">
        <v>4120</v>
      </c>
      <c r="S2191" s="263" t="s">
        <v>4120</v>
      </c>
      <c r="T2191" s="263" t="s">
        <v>4120</v>
      </c>
      <c r="U2191" s="263" t="s">
        <v>4120</v>
      </c>
      <c r="V2191" s="263" t="s">
        <v>4120</v>
      </c>
      <c r="W2191" s="263" t="s">
        <v>4120</v>
      </c>
      <c r="X2191" s="263" t="s">
        <v>4120</v>
      </c>
      <c r="Y2191" s="263" t="s">
        <v>4120</v>
      </c>
      <c r="Z2191" s="263" t="s">
        <v>4120</v>
      </c>
      <c r="AA2191" s="263" t="s">
        <v>4120</v>
      </c>
    </row>
    <row r="2192" spans="1:27" x14ac:dyDescent="0.3">
      <c r="A2192" s="263">
        <v>519804</v>
      </c>
      <c r="B2192" s="268" t="s">
        <v>918</v>
      </c>
      <c r="C2192" s="263" t="s">
        <v>4120</v>
      </c>
      <c r="D2192" s="263" t="s">
        <v>4120</v>
      </c>
      <c r="E2192" s="263" t="s">
        <v>4120</v>
      </c>
      <c r="F2192" s="263" t="s">
        <v>4120</v>
      </c>
      <c r="G2192" s="263" t="s">
        <v>4120</v>
      </c>
      <c r="H2192" s="263" t="s">
        <v>4120</v>
      </c>
      <c r="I2192" s="263" t="s">
        <v>4120</v>
      </c>
      <c r="J2192" s="263" t="s">
        <v>4120</v>
      </c>
      <c r="K2192" s="263" t="s">
        <v>4120</v>
      </c>
      <c r="L2192" s="263" t="s">
        <v>4120</v>
      </c>
      <c r="M2192" s="263" t="s">
        <v>4120</v>
      </c>
      <c r="N2192" s="263" t="s">
        <v>4120</v>
      </c>
      <c r="O2192" s="263" t="s">
        <v>4120</v>
      </c>
      <c r="P2192" s="263" t="s">
        <v>4120</v>
      </c>
      <c r="Q2192" s="263" t="s">
        <v>4120</v>
      </c>
      <c r="R2192" s="263" t="s">
        <v>4120</v>
      </c>
      <c r="S2192" s="263" t="s">
        <v>4120</v>
      </c>
      <c r="T2192" s="263" t="s">
        <v>4120</v>
      </c>
      <c r="U2192" s="263" t="s">
        <v>4120</v>
      </c>
      <c r="V2192" s="263" t="s">
        <v>4120</v>
      </c>
      <c r="W2192" s="263" t="s">
        <v>4120</v>
      </c>
      <c r="X2192" s="263" t="s">
        <v>4120</v>
      </c>
      <c r="Y2192" s="263" t="s">
        <v>4120</v>
      </c>
      <c r="Z2192" s="263" t="s">
        <v>4120</v>
      </c>
      <c r="AA2192" s="263" t="s">
        <v>4120</v>
      </c>
    </row>
    <row r="2193" spans="1:27" x14ac:dyDescent="0.3">
      <c r="A2193" s="263">
        <v>519807</v>
      </c>
      <c r="B2193" s="268" t="s">
        <v>918</v>
      </c>
      <c r="C2193" s="263" t="s">
        <v>4120</v>
      </c>
      <c r="D2193" s="263" t="s">
        <v>4120</v>
      </c>
      <c r="E2193" s="263" t="s">
        <v>4120</v>
      </c>
      <c r="F2193" s="263" t="s">
        <v>4120</v>
      </c>
      <c r="G2193" s="263" t="s">
        <v>4120</v>
      </c>
      <c r="H2193" s="263" t="s">
        <v>4120</v>
      </c>
      <c r="I2193" s="263" t="s">
        <v>4120</v>
      </c>
      <c r="J2193" s="263" t="s">
        <v>4120</v>
      </c>
      <c r="K2193" s="263" t="s">
        <v>4120</v>
      </c>
      <c r="L2193" s="263" t="s">
        <v>4120</v>
      </c>
      <c r="M2193" s="263" t="s">
        <v>4120</v>
      </c>
      <c r="N2193" s="263" t="s">
        <v>4120</v>
      </c>
      <c r="O2193" s="263" t="s">
        <v>4120</v>
      </c>
      <c r="P2193" s="263" t="s">
        <v>4120</v>
      </c>
      <c r="Q2193" s="263" t="s">
        <v>4120</v>
      </c>
      <c r="R2193" s="263" t="s">
        <v>4120</v>
      </c>
      <c r="S2193" s="263" t="s">
        <v>4120</v>
      </c>
      <c r="T2193" s="263" t="s">
        <v>4120</v>
      </c>
      <c r="U2193" s="263" t="s">
        <v>4120</v>
      </c>
      <c r="V2193" s="263" t="s">
        <v>4120</v>
      </c>
      <c r="W2193" s="263" t="s">
        <v>4120</v>
      </c>
      <c r="X2193" s="263" t="s">
        <v>4120</v>
      </c>
      <c r="Y2193" s="263" t="s">
        <v>4120</v>
      </c>
      <c r="Z2193" s="263" t="s">
        <v>4120</v>
      </c>
      <c r="AA2193" s="263" t="s">
        <v>4120</v>
      </c>
    </row>
    <row r="2194" spans="1:27" x14ac:dyDescent="0.3">
      <c r="A2194" s="263">
        <v>519846</v>
      </c>
      <c r="B2194" s="268" t="s">
        <v>918</v>
      </c>
      <c r="C2194" s="263" t="s">
        <v>4120</v>
      </c>
      <c r="D2194" s="263" t="s">
        <v>4120</v>
      </c>
      <c r="E2194" s="263" t="s">
        <v>4120</v>
      </c>
      <c r="F2194" s="263" t="s">
        <v>4120</v>
      </c>
      <c r="G2194" s="263" t="s">
        <v>4120</v>
      </c>
      <c r="H2194" s="263" t="s">
        <v>4120</v>
      </c>
      <c r="I2194" s="263" t="s">
        <v>4120</v>
      </c>
      <c r="J2194" s="263" t="s">
        <v>4120</v>
      </c>
      <c r="K2194" s="263" t="s">
        <v>4120</v>
      </c>
      <c r="L2194" s="263" t="s">
        <v>4120</v>
      </c>
      <c r="M2194" s="263" t="s">
        <v>4120</v>
      </c>
      <c r="N2194" s="263" t="s">
        <v>4120</v>
      </c>
      <c r="O2194" s="263" t="s">
        <v>4120</v>
      </c>
      <c r="P2194" s="263" t="s">
        <v>4120</v>
      </c>
      <c r="Q2194" s="263" t="s">
        <v>4120</v>
      </c>
      <c r="R2194" s="263" t="s">
        <v>4120</v>
      </c>
      <c r="S2194" s="263" t="s">
        <v>4120</v>
      </c>
      <c r="T2194" s="263" t="s">
        <v>4120</v>
      </c>
      <c r="U2194" s="263" t="s">
        <v>4120</v>
      </c>
      <c r="V2194" s="263" t="s">
        <v>4120</v>
      </c>
      <c r="W2194" s="263" t="s">
        <v>4120</v>
      </c>
      <c r="X2194" s="263" t="s">
        <v>4120</v>
      </c>
      <c r="Y2194" s="263" t="s">
        <v>4120</v>
      </c>
      <c r="Z2194" s="263" t="s">
        <v>4120</v>
      </c>
      <c r="AA2194" s="263" t="s">
        <v>4120</v>
      </c>
    </row>
    <row r="2195" spans="1:27" x14ac:dyDescent="0.3">
      <c r="A2195" s="263">
        <v>519852</v>
      </c>
      <c r="B2195" s="268" t="s">
        <v>918</v>
      </c>
      <c r="C2195" s="263" t="s">
        <v>4120</v>
      </c>
      <c r="D2195" s="263" t="s">
        <v>4120</v>
      </c>
      <c r="E2195" s="263" t="s">
        <v>4120</v>
      </c>
      <c r="F2195" s="263" t="s">
        <v>4120</v>
      </c>
      <c r="G2195" s="263" t="s">
        <v>4120</v>
      </c>
      <c r="H2195" s="263" t="s">
        <v>4120</v>
      </c>
      <c r="I2195" s="263" t="s">
        <v>4120</v>
      </c>
      <c r="J2195" s="263" t="s">
        <v>4120</v>
      </c>
      <c r="K2195" s="263" t="s">
        <v>4120</v>
      </c>
      <c r="L2195" s="263" t="s">
        <v>4120</v>
      </c>
      <c r="M2195" s="263" t="s">
        <v>4120</v>
      </c>
      <c r="N2195" s="263" t="s">
        <v>4120</v>
      </c>
      <c r="O2195" s="263" t="s">
        <v>4120</v>
      </c>
      <c r="P2195" s="263" t="s">
        <v>4120</v>
      </c>
      <c r="Q2195" s="263" t="s">
        <v>4120</v>
      </c>
      <c r="R2195" s="263" t="s">
        <v>4120</v>
      </c>
      <c r="S2195" s="263" t="s">
        <v>4120</v>
      </c>
      <c r="T2195" s="263" t="s">
        <v>4120</v>
      </c>
      <c r="U2195" s="263" t="s">
        <v>4120</v>
      </c>
      <c r="V2195" s="263" t="s">
        <v>4120</v>
      </c>
      <c r="W2195" s="263" t="s">
        <v>4120</v>
      </c>
      <c r="X2195" s="263" t="s">
        <v>4120</v>
      </c>
      <c r="Y2195" s="263" t="s">
        <v>4120</v>
      </c>
      <c r="Z2195" s="263" t="s">
        <v>4120</v>
      </c>
      <c r="AA2195" s="263" t="s">
        <v>4120</v>
      </c>
    </row>
    <row r="2196" spans="1:27" x14ac:dyDescent="0.3">
      <c r="A2196" s="263">
        <v>519859</v>
      </c>
      <c r="B2196" s="268" t="s">
        <v>918</v>
      </c>
      <c r="C2196" s="263" t="s">
        <v>4120</v>
      </c>
      <c r="D2196" s="263" t="s">
        <v>4120</v>
      </c>
      <c r="E2196" s="263" t="s">
        <v>4120</v>
      </c>
      <c r="F2196" s="263" t="s">
        <v>4120</v>
      </c>
      <c r="G2196" s="263" t="s">
        <v>4120</v>
      </c>
      <c r="H2196" s="263" t="s">
        <v>4120</v>
      </c>
      <c r="I2196" s="263" t="s">
        <v>4120</v>
      </c>
      <c r="J2196" s="263" t="s">
        <v>4120</v>
      </c>
      <c r="K2196" s="263" t="s">
        <v>4120</v>
      </c>
      <c r="L2196" s="263" t="s">
        <v>4120</v>
      </c>
      <c r="M2196" s="263" t="s">
        <v>4120</v>
      </c>
      <c r="N2196" s="263" t="s">
        <v>4120</v>
      </c>
      <c r="O2196" s="263" t="s">
        <v>4120</v>
      </c>
      <c r="P2196" s="263" t="s">
        <v>4120</v>
      </c>
      <c r="Q2196" s="263" t="s">
        <v>4120</v>
      </c>
      <c r="R2196" s="263" t="s">
        <v>4120</v>
      </c>
      <c r="S2196" s="263" t="s">
        <v>4120</v>
      </c>
      <c r="T2196" s="263" t="s">
        <v>4120</v>
      </c>
      <c r="U2196" s="263" t="s">
        <v>4120</v>
      </c>
      <c r="V2196" s="263" t="s">
        <v>4120</v>
      </c>
      <c r="W2196" s="263" t="s">
        <v>4120</v>
      </c>
      <c r="X2196" s="263" t="s">
        <v>4120</v>
      </c>
      <c r="Y2196" s="263" t="s">
        <v>4120</v>
      </c>
      <c r="Z2196" s="263" t="s">
        <v>4120</v>
      </c>
      <c r="AA2196" s="263" t="s">
        <v>4120</v>
      </c>
    </row>
    <row r="2197" spans="1:27" x14ac:dyDescent="0.3">
      <c r="A2197" s="263">
        <v>519917</v>
      </c>
      <c r="B2197" s="268" t="s">
        <v>918</v>
      </c>
      <c r="C2197" s="263" t="s">
        <v>4120</v>
      </c>
      <c r="D2197" s="263" t="s">
        <v>4120</v>
      </c>
      <c r="E2197" s="263" t="s">
        <v>4120</v>
      </c>
      <c r="F2197" s="263" t="s">
        <v>4120</v>
      </c>
      <c r="G2197" s="263" t="s">
        <v>4120</v>
      </c>
      <c r="H2197" s="263" t="s">
        <v>4120</v>
      </c>
      <c r="I2197" s="263" t="s">
        <v>4120</v>
      </c>
      <c r="J2197" s="263" t="s">
        <v>4120</v>
      </c>
      <c r="K2197" s="263" t="s">
        <v>4120</v>
      </c>
      <c r="L2197" s="263" t="s">
        <v>4120</v>
      </c>
      <c r="M2197" s="263" t="s">
        <v>4120</v>
      </c>
      <c r="N2197" s="263" t="s">
        <v>4120</v>
      </c>
      <c r="O2197" s="263" t="s">
        <v>4120</v>
      </c>
      <c r="P2197" s="263" t="s">
        <v>4120</v>
      </c>
      <c r="Q2197" s="263" t="s">
        <v>4120</v>
      </c>
      <c r="R2197" s="263" t="s">
        <v>4120</v>
      </c>
      <c r="S2197" s="263" t="s">
        <v>4120</v>
      </c>
      <c r="T2197" s="263" t="s">
        <v>4120</v>
      </c>
      <c r="U2197" s="263" t="s">
        <v>4120</v>
      </c>
      <c r="V2197" s="263" t="s">
        <v>4120</v>
      </c>
      <c r="W2197" s="263" t="s">
        <v>4120</v>
      </c>
      <c r="X2197" s="263" t="s">
        <v>4120</v>
      </c>
      <c r="Y2197" s="263" t="s">
        <v>4120</v>
      </c>
      <c r="Z2197" s="263" t="s">
        <v>4120</v>
      </c>
      <c r="AA2197" s="263" t="s">
        <v>4120</v>
      </c>
    </row>
    <row r="2198" spans="1:27" x14ac:dyDescent="0.3">
      <c r="A2198" s="263">
        <v>519920</v>
      </c>
      <c r="B2198" s="268" t="s">
        <v>918</v>
      </c>
      <c r="C2198" s="263" t="s">
        <v>4120</v>
      </c>
      <c r="D2198" s="263" t="s">
        <v>4120</v>
      </c>
      <c r="E2198" s="263" t="s">
        <v>4120</v>
      </c>
      <c r="F2198" s="263" t="s">
        <v>4120</v>
      </c>
      <c r="G2198" s="263" t="s">
        <v>4120</v>
      </c>
      <c r="H2198" s="263" t="s">
        <v>4120</v>
      </c>
      <c r="I2198" s="263" t="s">
        <v>4120</v>
      </c>
      <c r="J2198" s="263" t="s">
        <v>4120</v>
      </c>
      <c r="K2198" s="263" t="s">
        <v>4120</v>
      </c>
      <c r="L2198" s="263" t="s">
        <v>4120</v>
      </c>
      <c r="M2198" s="263" t="s">
        <v>4120</v>
      </c>
      <c r="N2198" s="263" t="s">
        <v>4120</v>
      </c>
      <c r="O2198" s="263" t="s">
        <v>4120</v>
      </c>
      <c r="P2198" s="263" t="s">
        <v>4120</v>
      </c>
      <c r="Q2198" s="263" t="s">
        <v>4120</v>
      </c>
      <c r="R2198" s="263" t="s">
        <v>4120</v>
      </c>
      <c r="S2198" s="263" t="s">
        <v>4120</v>
      </c>
      <c r="T2198" s="263" t="s">
        <v>4120</v>
      </c>
      <c r="U2198" s="263" t="s">
        <v>4120</v>
      </c>
      <c r="V2198" s="263" t="s">
        <v>4120</v>
      </c>
      <c r="W2198" s="263" t="s">
        <v>4120</v>
      </c>
      <c r="X2198" s="263" t="s">
        <v>4120</v>
      </c>
      <c r="Y2198" s="263" t="s">
        <v>4120</v>
      </c>
      <c r="Z2198" s="263" t="s">
        <v>4120</v>
      </c>
      <c r="AA2198" s="263" t="s">
        <v>4120</v>
      </c>
    </row>
    <row r="2199" spans="1:27" x14ac:dyDescent="0.3">
      <c r="A2199" s="263">
        <v>519943</v>
      </c>
      <c r="B2199" s="268" t="s">
        <v>918</v>
      </c>
      <c r="C2199" s="263" t="s">
        <v>4120</v>
      </c>
      <c r="D2199" s="263" t="s">
        <v>4120</v>
      </c>
      <c r="E2199" s="263" t="s">
        <v>4120</v>
      </c>
      <c r="F2199" s="263" t="s">
        <v>4120</v>
      </c>
      <c r="G2199" s="263" t="s">
        <v>4120</v>
      </c>
      <c r="H2199" s="263" t="s">
        <v>4120</v>
      </c>
      <c r="I2199" s="263" t="s">
        <v>4120</v>
      </c>
      <c r="J2199" s="263" t="s">
        <v>4120</v>
      </c>
      <c r="K2199" s="263" t="s">
        <v>4120</v>
      </c>
      <c r="L2199" s="263" t="s">
        <v>4120</v>
      </c>
      <c r="M2199" s="263" t="s">
        <v>4120</v>
      </c>
      <c r="N2199" s="263" t="s">
        <v>4120</v>
      </c>
      <c r="O2199" s="263" t="s">
        <v>4120</v>
      </c>
      <c r="P2199" s="263" t="s">
        <v>4120</v>
      </c>
      <c r="Q2199" s="263" t="s">
        <v>4120</v>
      </c>
      <c r="R2199" s="263" t="s">
        <v>4120</v>
      </c>
      <c r="S2199" s="263" t="s">
        <v>4120</v>
      </c>
      <c r="T2199" s="263" t="s">
        <v>4120</v>
      </c>
      <c r="U2199" s="263" t="s">
        <v>4120</v>
      </c>
      <c r="V2199" s="263" t="s">
        <v>4120</v>
      </c>
      <c r="W2199" s="263" t="s">
        <v>4120</v>
      </c>
      <c r="X2199" s="263" t="s">
        <v>4120</v>
      </c>
      <c r="Y2199" s="263" t="s">
        <v>4120</v>
      </c>
      <c r="Z2199" s="263" t="s">
        <v>4120</v>
      </c>
      <c r="AA2199" s="263" t="s">
        <v>4120</v>
      </c>
    </row>
    <row r="2200" spans="1:27" x14ac:dyDescent="0.3">
      <c r="A2200" s="263">
        <v>519946</v>
      </c>
      <c r="B2200" s="268" t="s">
        <v>918</v>
      </c>
      <c r="C2200" s="263" t="s">
        <v>4120</v>
      </c>
      <c r="D2200" s="263" t="s">
        <v>4120</v>
      </c>
      <c r="E2200" s="263" t="s">
        <v>4120</v>
      </c>
      <c r="F2200" s="263" t="s">
        <v>4120</v>
      </c>
      <c r="G2200" s="263" t="s">
        <v>4120</v>
      </c>
      <c r="H2200" s="263" t="s">
        <v>4120</v>
      </c>
      <c r="I2200" s="263" t="s">
        <v>4120</v>
      </c>
      <c r="J2200" s="263" t="s">
        <v>4120</v>
      </c>
      <c r="K2200" s="263" t="s">
        <v>4120</v>
      </c>
      <c r="L2200" s="263" t="s">
        <v>4120</v>
      </c>
      <c r="M2200" s="263" t="s">
        <v>4120</v>
      </c>
      <c r="N2200" s="263" t="s">
        <v>4120</v>
      </c>
      <c r="O2200" s="263" t="s">
        <v>4120</v>
      </c>
      <c r="P2200" s="263" t="s">
        <v>4120</v>
      </c>
      <c r="Q2200" s="263" t="s">
        <v>4120</v>
      </c>
      <c r="R2200" s="263" t="s">
        <v>4120</v>
      </c>
      <c r="S2200" s="263" t="s">
        <v>4120</v>
      </c>
      <c r="T2200" s="263" t="s">
        <v>4120</v>
      </c>
      <c r="U2200" s="263" t="s">
        <v>4120</v>
      </c>
      <c r="V2200" s="263" t="s">
        <v>4120</v>
      </c>
      <c r="W2200" s="263" t="s">
        <v>4120</v>
      </c>
      <c r="X2200" s="263" t="s">
        <v>4120</v>
      </c>
      <c r="Y2200" s="263" t="s">
        <v>4120</v>
      </c>
      <c r="Z2200" s="263" t="s">
        <v>4120</v>
      </c>
      <c r="AA2200" s="263" t="s">
        <v>4120</v>
      </c>
    </row>
    <row r="2201" spans="1:27" x14ac:dyDescent="0.3">
      <c r="A2201" s="263">
        <v>519952</v>
      </c>
      <c r="B2201" s="268" t="s">
        <v>918</v>
      </c>
      <c r="C2201" s="263" t="s">
        <v>4120</v>
      </c>
      <c r="D2201" s="263" t="s">
        <v>4120</v>
      </c>
      <c r="E2201" s="263" t="s">
        <v>4120</v>
      </c>
      <c r="F2201" s="263" t="s">
        <v>4120</v>
      </c>
      <c r="G2201" s="263" t="s">
        <v>4120</v>
      </c>
      <c r="H2201" s="263" t="s">
        <v>4120</v>
      </c>
      <c r="I2201" s="263" t="s">
        <v>4120</v>
      </c>
      <c r="J2201" s="263" t="s">
        <v>4120</v>
      </c>
      <c r="K2201" s="263" t="s">
        <v>4120</v>
      </c>
      <c r="L2201" s="263" t="s">
        <v>4120</v>
      </c>
      <c r="M2201" s="263" t="s">
        <v>4120</v>
      </c>
      <c r="N2201" s="263" t="s">
        <v>4120</v>
      </c>
      <c r="O2201" s="263" t="s">
        <v>4120</v>
      </c>
      <c r="P2201" s="263" t="s">
        <v>4120</v>
      </c>
      <c r="Q2201" s="263" t="s">
        <v>4120</v>
      </c>
      <c r="R2201" s="263" t="s">
        <v>4120</v>
      </c>
      <c r="S2201" s="263" t="s">
        <v>4120</v>
      </c>
      <c r="T2201" s="263" t="s">
        <v>4120</v>
      </c>
      <c r="U2201" s="263" t="s">
        <v>4120</v>
      </c>
      <c r="V2201" s="263" t="s">
        <v>4120</v>
      </c>
      <c r="W2201" s="263" t="s">
        <v>4120</v>
      </c>
      <c r="X2201" s="263" t="s">
        <v>4120</v>
      </c>
      <c r="Y2201" s="263" t="s">
        <v>4120</v>
      </c>
      <c r="Z2201" s="263" t="s">
        <v>4120</v>
      </c>
      <c r="AA2201" s="263" t="s">
        <v>4120</v>
      </c>
    </row>
    <row r="2202" spans="1:27" x14ac:dyDescent="0.3">
      <c r="A2202" s="263">
        <v>520033</v>
      </c>
      <c r="B2202" s="268" t="s">
        <v>918</v>
      </c>
      <c r="C2202" s="263" t="s">
        <v>4120</v>
      </c>
      <c r="D2202" s="263" t="s">
        <v>4120</v>
      </c>
      <c r="E2202" s="263" t="s">
        <v>4120</v>
      </c>
      <c r="F2202" s="263" t="s">
        <v>4120</v>
      </c>
      <c r="G2202" s="263" t="s">
        <v>4120</v>
      </c>
      <c r="H2202" s="263" t="s">
        <v>4120</v>
      </c>
      <c r="I2202" s="263" t="s">
        <v>4120</v>
      </c>
      <c r="J2202" s="263" t="s">
        <v>4120</v>
      </c>
      <c r="K2202" s="263" t="s">
        <v>4120</v>
      </c>
      <c r="L2202" s="263" t="s">
        <v>4120</v>
      </c>
      <c r="M2202" s="263" t="s">
        <v>4120</v>
      </c>
      <c r="N2202" s="263" t="s">
        <v>4120</v>
      </c>
      <c r="O2202" s="263" t="s">
        <v>4120</v>
      </c>
      <c r="P2202" s="263" t="s">
        <v>4120</v>
      </c>
      <c r="Q2202" s="263" t="s">
        <v>4120</v>
      </c>
      <c r="R2202" s="263" t="s">
        <v>4120</v>
      </c>
      <c r="S2202" s="263" t="s">
        <v>4120</v>
      </c>
      <c r="T2202" s="263" t="s">
        <v>4120</v>
      </c>
      <c r="U2202" s="263" t="s">
        <v>4120</v>
      </c>
      <c r="V2202" s="263" t="s">
        <v>4120</v>
      </c>
      <c r="W2202" s="263" t="s">
        <v>4120</v>
      </c>
      <c r="X2202" s="263" t="s">
        <v>4120</v>
      </c>
      <c r="Y2202" s="263" t="s">
        <v>4120</v>
      </c>
      <c r="Z2202" s="263" t="s">
        <v>4120</v>
      </c>
      <c r="AA2202" s="263" t="s">
        <v>4120</v>
      </c>
    </row>
    <row r="2203" spans="1:27" x14ac:dyDescent="0.3">
      <c r="A2203" s="263">
        <v>520194</v>
      </c>
      <c r="B2203" s="268" t="s">
        <v>918</v>
      </c>
      <c r="C2203" s="263" t="s">
        <v>4120</v>
      </c>
      <c r="D2203" s="263" t="s">
        <v>4120</v>
      </c>
      <c r="E2203" s="263" t="s">
        <v>4120</v>
      </c>
      <c r="F2203" s="263" t="s">
        <v>4120</v>
      </c>
      <c r="G2203" s="263" t="s">
        <v>4120</v>
      </c>
      <c r="H2203" s="263" t="s">
        <v>4120</v>
      </c>
      <c r="I2203" s="263" t="s">
        <v>4120</v>
      </c>
      <c r="J2203" s="263" t="s">
        <v>4120</v>
      </c>
      <c r="K2203" s="263" t="s">
        <v>4120</v>
      </c>
      <c r="L2203" s="263" t="s">
        <v>4120</v>
      </c>
      <c r="M2203" s="263" t="s">
        <v>4120</v>
      </c>
      <c r="N2203" s="263" t="s">
        <v>4120</v>
      </c>
      <c r="O2203" s="263" t="s">
        <v>4120</v>
      </c>
      <c r="P2203" s="263" t="s">
        <v>4120</v>
      </c>
      <c r="Q2203" s="263" t="s">
        <v>4120</v>
      </c>
      <c r="R2203" s="263" t="s">
        <v>4120</v>
      </c>
      <c r="S2203" s="263" t="s">
        <v>4120</v>
      </c>
      <c r="T2203" s="263" t="s">
        <v>4120</v>
      </c>
      <c r="U2203" s="263" t="s">
        <v>4120</v>
      </c>
      <c r="V2203" s="263" t="s">
        <v>4120</v>
      </c>
      <c r="W2203" s="263" t="s">
        <v>4120</v>
      </c>
      <c r="X2203" s="263" t="s">
        <v>4120</v>
      </c>
      <c r="Y2203" s="263" t="s">
        <v>4120</v>
      </c>
      <c r="Z2203" s="263" t="s">
        <v>4120</v>
      </c>
      <c r="AA2203" s="263" t="s">
        <v>4120</v>
      </c>
    </row>
    <row r="2204" spans="1:27" x14ac:dyDescent="0.3">
      <c r="A2204" s="263">
        <v>520236</v>
      </c>
      <c r="B2204" s="268" t="s">
        <v>918</v>
      </c>
      <c r="C2204" s="263" t="s">
        <v>4120</v>
      </c>
      <c r="D2204" s="263" t="s">
        <v>4120</v>
      </c>
      <c r="E2204" s="263" t="s">
        <v>4120</v>
      </c>
      <c r="F2204" s="263" t="s">
        <v>4120</v>
      </c>
      <c r="G2204" s="263" t="s">
        <v>4120</v>
      </c>
      <c r="H2204" s="263" t="s">
        <v>4120</v>
      </c>
      <c r="I2204" s="263" t="s">
        <v>4120</v>
      </c>
      <c r="J2204" s="263" t="s">
        <v>4120</v>
      </c>
      <c r="K2204" s="263" t="s">
        <v>4120</v>
      </c>
      <c r="L2204" s="263" t="s">
        <v>4120</v>
      </c>
      <c r="M2204" s="263" t="s">
        <v>4120</v>
      </c>
      <c r="N2204" s="263" t="s">
        <v>4120</v>
      </c>
      <c r="O2204" s="263" t="s">
        <v>4120</v>
      </c>
      <c r="P2204" s="263" t="s">
        <v>4120</v>
      </c>
      <c r="Q2204" s="263" t="s">
        <v>4120</v>
      </c>
      <c r="R2204" s="263" t="s">
        <v>4120</v>
      </c>
      <c r="S2204" s="263" t="s">
        <v>4120</v>
      </c>
      <c r="T2204" s="263" t="s">
        <v>4120</v>
      </c>
      <c r="U2204" s="263" t="s">
        <v>4120</v>
      </c>
      <c r="V2204" s="263" t="s">
        <v>4120</v>
      </c>
      <c r="W2204" s="263" t="s">
        <v>4120</v>
      </c>
      <c r="X2204" s="263" t="s">
        <v>4120</v>
      </c>
      <c r="Y2204" s="263" t="s">
        <v>4120</v>
      </c>
      <c r="Z2204" s="263" t="s">
        <v>4120</v>
      </c>
      <c r="AA2204" s="263" t="s">
        <v>4120</v>
      </c>
    </row>
    <row r="2205" spans="1:27" x14ac:dyDescent="0.3">
      <c r="A2205" s="263">
        <v>520254</v>
      </c>
      <c r="B2205" s="268" t="s">
        <v>918</v>
      </c>
      <c r="C2205" s="263" t="s">
        <v>4120</v>
      </c>
      <c r="D2205" s="263" t="s">
        <v>4120</v>
      </c>
      <c r="E2205" s="263" t="s">
        <v>4120</v>
      </c>
      <c r="F2205" s="263" t="s">
        <v>4120</v>
      </c>
      <c r="G2205" s="263" t="s">
        <v>4120</v>
      </c>
      <c r="H2205" s="263" t="s">
        <v>4120</v>
      </c>
      <c r="I2205" s="263" t="s">
        <v>4120</v>
      </c>
      <c r="J2205" s="263" t="s">
        <v>4120</v>
      </c>
      <c r="K2205" s="263" t="s">
        <v>4120</v>
      </c>
      <c r="L2205" s="263" t="s">
        <v>4120</v>
      </c>
      <c r="M2205" s="263" t="s">
        <v>4120</v>
      </c>
      <c r="N2205" s="263" t="s">
        <v>4120</v>
      </c>
      <c r="O2205" s="263" t="s">
        <v>4120</v>
      </c>
      <c r="P2205" s="263" t="s">
        <v>4120</v>
      </c>
      <c r="Q2205" s="263" t="s">
        <v>4120</v>
      </c>
      <c r="R2205" s="263" t="s">
        <v>4120</v>
      </c>
      <c r="S2205" s="263" t="s">
        <v>4120</v>
      </c>
      <c r="T2205" s="263" t="s">
        <v>4120</v>
      </c>
      <c r="U2205" s="263" t="s">
        <v>4120</v>
      </c>
      <c r="V2205" s="263" t="s">
        <v>4120</v>
      </c>
      <c r="W2205" s="263" t="s">
        <v>4120</v>
      </c>
      <c r="X2205" s="263" t="s">
        <v>4120</v>
      </c>
      <c r="Y2205" s="263" t="s">
        <v>4120</v>
      </c>
      <c r="Z2205" s="263" t="s">
        <v>4120</v>
      </c>
      <c r="AA2205" s="263" t="s">
        <v>4120</v>
      </c>
    </row>
    <row r="2206" spans="1:27" x14ac:dyDescent="0.3">
      <c r="A2206" s="263">
        <v>520281</v>
      </c>
      <c r="B2206" s="268" t="s">
        <v>918</v>
      </c>
      <c r="C2206" s="263" t="s">
        <v>4120</v>
      </c>
      <c r="D2206" s="263" t="s">
        <v>4120</v>
      </c>
      <c r="E2206" s="263" t="s">
        <v>4120</v>
      </c>
      <c r="F2206" s="263" t="s">
        <v>4120</v>
      </c>
      <c r="G2206" s="263" t="s">
        <v>4120</v>
      </c>
      <c r="H2206" s="263" t="s">
        <v>4120</v>
      </c>
      <c r="I2206" s="263" t="s">
        <v>4120</v>
      </c>
      <c r="J2206" s="263" t="s">
        <v>4120</v>
      </c>
      <c r="K2206" s="263" t="s">
        <v>4120</v>
      </c>
      <c r="L2206" s="263" t="s">
        <v>4120</v>
      </c>
      <c r="M2206" s="263" t="s">
        <v>4120</v>
      </c>
      <c r="N2206" s="263" t="s">
        <v>4120</v>
      </c>
      <c r="O2206" s="263" t="s">
        <v>4120</v>
      </c>
      <c r="P2206" s="263" t="s">
        <v>4120</v>
      </c>
      <c r="Q2206" s="263" t="s">
        <v>4120</v>
      </c>
      <c r="R2206" s="263" t="s">
        <v>4120</v>
      </c>
      <c r="S2206" s="263" t="s">
        <v>4120</v>
      </c>
      <c r="T2206" s="263" t="s">
        <v>4120</v>
      </c>
      <c r="U2206" s="263" t="s">
        <v>4120</v>
      </c>
      <c r="V2206" s="263" t="s">
        <v>4120</v>
      </c>
      <c r="W2206" s="263" t="s">
        <v>4120</v>
      </c>
      <c r="X2206" s="263" t="s">
        <v>4120</v>
      </c>
      <c r="Y2206" s="263" t="s">
        <v>4120</v>
      </c>
      <c r="Z2206" s="263" t="s">
        <v>4120</v>
      </c>
      <c r="AA2206" s="263" t="s">
        <v>4120</v>
      </c>
    </row>
    <row r="2207" spans="1:27" x14ac:dyDescent="0.3">
      <c r="A2207" s="263">
        <v>520306</v>
      </c>
      <c r="B2207" s="268" t="s">
        <v>918</v>
      </c>
      <c r="C2207" s="263" t="s">
        <v>4120</v>
      </c>
      <c r="D2207" s="263" t="s">
        <v>4120</v>
      </c>
      <c r="E2207" s="263" t="s">
        <v>4120</v>
      </c>
      <c r="F2207" s="263" t="s">
        <v>4120</v>
      </c>
      <c r="G2207" s="263" t="s">
        <v>4120</v>
      </c>
      <c r="H2207" s="263" t="s">
        <v>4120</v>
      </c>
      <c r="I2207" s="263" t="s">
        <v>4120</v>
      </c>
      <c r="J2207" s="263" t="s">
        <v>4120</v>
      </c>
      <c r="K2207" s="263" t="s">
        <v>4120</v>
      </c>
      <c r="L2207" s="263" t="s">
        <v>4120</v>
      </c>
      <c r="M2207" s="263" t="s">
        <v>4120</v>
      </c>
      <c r="N2207" s="263" t="s">
        <v>4120</v>
      </c>
      <c r="O2207" s="263" t="s">
        <v>4120</v>
      </c>
      <c r="P2207" s="263" t="s">
        <v>4120</v>
      </c>
      <c r="Q2207" s="263" t="s">
        <v>4120</v>
      </c>
      <c r="R2207" s="263" t="s">
        <v>4120</v>
      </c>
      <c r="S2207" s="263" t="s">
        <v>4120</v>
      </c>
      <c r="T2207" s="263" t="s">
        <v>4120</v>
      </c>
      <c r="U2207" s="263" t="s">
        <v>4120</v>
      </c>
      <c r="V2207" s="263" t="s">
        <v>4120</v>
      </c>
      <c r="W2207" s="263" t="s">
        <v>4120</v>
      </c>
      <c r="X2207" s="263" t="s">
        <v>4120</v>
      </c>
      <c r="Y2207" s="263" t="s">
        <v>4120</v>
      </c>
      <c r="Z2207" s="263" t="s">
        <v>4120</v>
      </c>
      <c r="AA2207" s="263" t="s">
        <v>4120</v>
      </c>
    </row>
    <row r="2208" spans="1:27" x14ac:dyDescent="0.3">
      <c r="A2208" s="263">
        <v>520601</v>
      </c>
      <c r="B2208" s="268" t="s">
        <v>918</v>
      </c>
      <c r="C2208" s="263" t="s">
        <v>4120</v>
      </c>
      <c r="D2208" s="263" t="s">
        <v>4120</v>
      </c>
      <c r="E2208" s="263" t="s">
        <v>4120</v>
      </c>
      <c r="F2208" s="263" t="s">
        <v>4120</v>
      </c>
      <c r="G2208" s="263" t="s">
        <v>4120</v>
      </c>
      <c r="H2208" s="263" t="s">
        <v>4120</v>
      </c>
      <c r="I2208" s="263" t="s">
        <v>4120</v>
      </c>
      <c r="J2208" s="263" t="s">
        <v>4120</v>
      </c>
      <c r="K2208" s="263" t="s">
        <v>4120</v>
      </c>
      <c r="L2208" s="263" t="s">
        <v>4120</v>
      </c>
      <c r="M2208" s="263" t="s">
        <v>4120</v>
      </c>
      <c r="N2208" s="263" t="s">
        <v>4120</v>
      </c>
      <c r="O2208" s="263" t="s">
        <v>4120</v>
      </c>
      <c r="P2208" s="263" t="s">
        <v>4120</v>
      </c>
      <c r="Q2208" s="263" t="s">
        <v>4120</v>
      </c>
      <c r="R2208" s="263" t="s">
        <v>4120</v>
      </c>
      <c r="S2208" s="263" t="s">
        <v>4120</v>
      </c>
      <c r="T2208" s="263" t="s">
        <v>4120</v>
      </c>
      <c r="U2208" s="263" t="s">
        <v>4120</v>
      </c>
      <c r="V2208" s="263" t="s">
        <v>4120</v>
      </c>
      <c r="W2208" s="263" t="s">
        <v>4120</v>
      </c>
      <c r="X2208" s="263" t="s">
        <v>4120</v>
      </c>
      <c r="Y2208" s="263" t="s">
        <v>4120</v>
      </c>
      <c r="Z2208" s="263" t="s">
        <v>4120</v>
      </c>
      <c r="AA2208" s="263" t="s">
        <v>4120</v>
      </c>
    </row>
    <row r="2209" spans="1:27" x14ac:dyDescent="0.3">
      <c r="A2209" s="263">
        <v>520657</v>
      </c>
      <c r="B2209" s="268" t="s">
        <v>918</v>
      </c>
      <c r="C2209" s="263" t="s">
        <v>4120</v>
      </c>
      <c r="D2209" s="263" t="s">
        <v>4120</v>
      </c>
      <c r="E2209" s="263" t="s">
        <v>4120</v>
      </c>
      <c r="F2209" s="263" t="s">
        <v>4120</v>
      </c>
      <c r="G2209" s="263" t="s">
        <v>4120</v>
      </c>
      <c r="H2209" s="263" t="s">
        <v>4120</v>
      </c>
      <c r="I2209" s="263" t="s">
        <v>4120</v>
      </c>
      <c r="J2209" s="263" t="s">
        <v>4120</v>
      </c>
      <c r="K2209" s="263" t="s">
        <v>4120</v>
      </c>
      <c r="L2209" s="263" t="s">
        <v>4120</v>
      </c>
      <c r="M2209" s="263" t="s">
        <v>4120</v>
      </c>
      <c r="N2209" s="263" t="s">
        <v>4120</v>
      </c>
      <c r="O2209" s="263" t="s">
        <v>4120</v>
      </c>
      <c r="P2209" s="263" t="s">
        <v>4120</v>
      </c>
      <c r="Q2209" s="263" t="s">
        <v>4120</v>
      </c>
      <c r="R2209" s="263" t="s">
        <v>4120</v>
      </c>
      <c r="S2209" s="263" t="s">
        <v>4120</v>
      </c>
      <c r="T2209" s="263" t="s">
        <v>4120</v>
      </c>
      <c r="U2209" s="263" t="s">
        <v>4120</v>
      </c>
      <c r="V2209" s="263" t="s">
        <v>4120</v>
      </c>
      <c r="W2209" s="263" t="s">
        <v>4120</v>
      </c>
      <c r="X2209" s="263" t="s">
        <v>4120</v>
      </c>
      <c r="Y2209" s="263" t="s">
        <v>4120</v>
      </c>
      <c r="Z2209" s="263" t="s">
        <v>4120</v>
      </c>
      <c r="AA2209" s="263" t="s">
        <v>4120</v>
      </c>
    </row>
    <row r="2210" spans="1:27" x14ac:dyDescent="0.3">
      <c r="A2210" s="263">
        <v>520672</v>
      </c>
      <c r="B2210" s="268" t="s">
        <v>918</v>
      </c>
      <c r="C2210" s="263" t="s">
        <v>4120</v>
      </c>
      <c r="D2210" s="263" t="s">
        <v>4120</v>
      </c>
      <c r="E2210" s="263" t="s">
        <v>4120</v>
      </c>
      <c r="F2210" s="263" t="s">
        <v>4120</v>
      </c>
      <c r="G2210" s="263" t="s">
        <v>4120</v>
      </c>
      <c r="H2210" s="263" t="s">
        <v>4120</v>
      </c>
      <c r="I2210" s="263" t="s">
        <v>4120</v>
      </c>
      <c r="J2210" s="263" t="s">
        <v>4120</v>
      </c>
      <c r="K2210" s="263" t="s">
        <v>4120</v>
      </c>
      <c r="L2210" s="263" t="s">
        <v>4120</v>
      </c>
      <c r="M2210" s="263" t="s">
        <v>4120</v>
      </c>
      <c r="N2210" s="263" t="s">
        <v>4120</v>
      </c>
      <c r="O2210" s="263" t="s">
        <v>4120</v>
      </c>
      <c r="P2210" s="263" t="s">
        <v>4120</v>
      </c>
      <c r="Q2210" s="263" t="s">
        <v>4120</v>
      </c>
      <c r="R2210" s="263" t="s">
        <v>4120</v>
      </c>
      <c r="S2210" s="263" t="s">
        <v>4120</v>
      </c>
      <c r="T2210" s="263" t="s">
        <v>4120</v>
      </c>
      <c r="U2210" s="263" t="s">
        <v>4120</v>
      </c>
      <c r="V2210" s="263" t="s">
        <v>4120</v>
      </c>
      <c r="W2210" s="263" t="s">
        <v>4120</v>
      </c>
      <c r="X2210" s="263" t="s">
        <v>4120</v>
      </c>
      <c r="Y2210" s="263" t="s">
        <v>4120</v>
      </c>
      <c r="Z2210" s="263" t="s">
        <v>4120</v>
      </c>
      <c r="AA2210" s="263" t="s">
        <v>4120</v>
      </c>
    </row>
    <row r="2211" spans="1:27" x14ac:dyDescent="0.3">
      <c r="A2211" s="263">
        <v>520755</v>
      </c>
      <c r="B2211" s="268" t="s">
        <v>918</v>
      </c>
      <c r="C2211" s="263" t="s">
        <v>4120</v>
      </c>
      <c r="D2211" s="263" t="s">
        <v>4120</v>
      </c>
      <c r="E2211" s="263" t="s">
        <v>4120</v>
      </c>
      <c r="F2211" s="263" t="s">
        <v>4120</v>
      </c>
      <c r="G2211" s="263" t="s">
        <v>4120</v>
      </c>
      <c r="H2211" s="263" t="s">
        <v>4120</v>
      </c>
      <c r="I2211" s="263" t="s">
        <v>4120</v>
      </c>
      <c r="J2211" s="263" t="s">
        <v>4120</v>
      </c>
      <c r="K2211" s="263" t="s">
        <v>4120</v>
      </c>
      <c r="L2211" s="263" t="s">
        <v>4120</v>
      </c>
      <c r="M2211" s="263" t="s">
        <v>4120</v>
      </c>
      <c r="N2211" s="263" t="s">
        <v>4120</v>
      </c>
      <c r="O2211" s="263" t="s">
        <v>4120</v>
      </c>
      <c r="P2211" s="263" t="s">
        <v>4120</v>
      </c>
      <c r="Q2211" s="263" t="s">
        <v>4120</v>
      </c>
      <c r="R2211" s="263" t="s">
        <v>4120</v>
      </c>
      <c r="S2211" s="263" t="s">
        <v>4120</v>
      </c>
      <c r="T2211" s="263" t="s">
        <v>4120</v>
      </c>
      <c r="U2211" s="263" t="s">
        <v>4120</v>
      </c>
      <c r="V2211" s="263" t="s">
        <v>4120</v>
      </c>
      <c r="W2211" s="263" t="s">
        <v>4120</v>
      </c>
      <c r="X2211" s="263" t="s">
        <v>4120</v>
      </c>
      <c r="Y2211" s="263" t="s">
        <v>4120</v>
      </c>
      <c r="Z2211" s="263" t="s">
        <v>4120</v>
      </c>
      <c r="AA2211" s="263" t="s">
        <v>4120</v>
      </c>
    </row>
    <row r="2212" spans="1:27" x14ac:dyDescent="0.3">
      <c r="A2212" s="263">
        <v>520854</v>
      </c>
      <c r="B2212" s="268" t="s">
        <v>918</v>
      </c>
      <c r="C2212" s="263" t="s">
        <v>4120</v>
      </c>
      <c r="D2212" s="263" t="s">
        <v>4120</v>
      </c>
      <c r="E2212" s="263" t="s">
        <v>4120</v>
      </c>
      <c r="F2212" s="263" t="s">
        <v>4120</v>
      </c>
      <c r="G2212" s="263" t="s">
        <v>4120</v>
      </c>
      <c r="H2212" s="263" t="s">
        <v>4120</v>
      </c>
      <c r="I2212" s="263" t="s">
        <v>4120</v>
      </c>
      <c r="J2212" s="263" t="s">
        <v>4120</v>
      </c>
      <c r="K2212" s="263" t="s">
        <v>4120</v>
      </c>
      <c r="L2212" s="263" t="s">
        <v>4120</v>
      </c>
      <c r="M2212" s="263" t="s">
        <v>4120</v>
      </c>
      <c r="N2212" s="263" t="s">
        <v>4120</v>
      </c>
      <c r="O2212" s="263" t="s">
        <v>4120</v>
      </c>
      <c r="P2212" s="263" t="s">
        <v>4120</v>
      </c>
      <c r="Q2212" s="263" t="s">
        <v>4120</v>
      </c>
      <c r="R2212" s="263" t="s">
        <v>4120</v>
      </c>
      <c r="S2212" s="263" t="s">
        <v>4120</v>
      </c>
      <c r="T2212" s="263" t="s">
        <v>4120</v>
      </c>
      <c r="U2212" s="263" t="s">
        <v>4120</v>
      </c>
      <c r="V2212" s="263" t="s">
        <v>4120</v>
      </c>
      <c r="W2212" s="263" t="s">
        <v>4120</v>
      </c>
      <c r="X2212" s="263" t="s">
        <v>4120</v>
      </c>
      <c r="Y2212" s="263" t="s">
        <v>4120</v>
      </c>
      <c r="Z2212" s="263" t="s">
        <v>4120</v>
      </c>
      <c r="AA2212" s="263" t="s">
        <v>4120</v>
      </c>
    </row>
    <row r="2213" spans="1:27" x14ac:dyDescent="0.3">
      <c r="A2213" s="263">
        <v>520886</v>
      </c>
      <c r="B2213" s="268" t="s">
        <v>918</v>
      </c>
      <c r="C2213" s="263" t="s">
        <v>4120</v>
      </c>
      <c r="D2213" s="263" t="s">
        <v>4120</v>
      </c>
      <c r="E2213" s="263" t="s">
        <v>4120</v>
      </c>
      <c r="F2213" s="263" t="s">
        <v>4120</v>
      </c>
      <c r="G2213" s="263" t="s">
        <v>4120</v>
      </c>
      <c r="H2213" s="263" t="s">
        <v>4120</v>
      </c>
      <c r="I2213" s="263" t="s">
        <v>4120</v>
      </c>
      <c r="J2213" s="263" t="s">
        <v>4120</v>
      </c>
      <c r="K2213" s="263" t="s">
        <v>4120</v>
      </c>
      <c r="L2213" s="263" t="s">
        <v>4120</v>
      </c>
      <c r="M2213" s="263" t="s">
        <v>4120</v>
      </c>
      <c r="N2213" s="263" t="s">
        <v>4120</v>
      </c>
      <c r="O2213" s="263" t="s">
        <v>4120</v>
      </c>
      <c r="P2213" s="263" t="s">
        <v>4120</v>
      </c>
      <c r="Q2213" s="263" t="s">
        <v>4120</v>
      </c>
      <c r="R2213" s="263" t="s">
        <v>4120</v>
      </c>
      <c r="S2213" s="263" t="s">
        <v>4120</v>
      </c>
      <c r="T2213" s="263" t="s">
        <v>4120</v>
      </c>
      <c r="U2213" s="263" t="s">
        <v>4120</v>
      </c>
      <c r="V2213" s="263" t="s">
        <v>4120</v>
      </c>
      <c r="W2213" s="263" t="s">
        <v>4120</v>
      </c>
      <c r="X2213" s="263" t="s">
        <v>4120</v>
      </c>
      <c r="Y2213" s="263" t="s">
        <v>4120</v>
      </c>
      <c r="Z2213" s="263" t="s">
        <v>4120</v>
      </c>
      <c r="AA2213" s="263" t="s">
        <v>4120</v>
      </c>
    </row>
    <row r="2214" spans="1:27" x14ac:dyDescent="0.3">
      <c r="A2214" s="263">
        <v>521022</v>
      </c>
      <c r="B2214" s="268" t="s">
        <v>918</v>
      </c>
      <c r="C2214" s="263" t="s">
        <v>4120</v>
      </c>
      <c r="D2214" s="263" t="s">
        <v>4120</v>
      </c>
      <c r="E2214" s="263" t="s">
        <v>4120</v>
      </c>
      <c r="F2214" s="263" t="s">
        <v>4120</v>
      </c>
      <c r="G2214" s="263" t="s">
        <v>4120</v>
      </c>
      <c r="H2214" s="263" t="s">
        <v>4120</v>
      </c>
      <c r="I2214" s="263" t="s">
        <v>4120</v>
      </c>
      <c r="J2214" s="263" t="s">
        <v>4120</v>
      </c>
      <c r="K2214" s="263" t="s">
        <v>4120</v>
      </c>
      <c r="L2214" s="263" t="s">
        <v>4120</v>
      </c>
      <c r="M2214" s="263" t="s">
        <v>4120</v>
      </c>
      <c r="N2214" s="263" t="s">
        <v>4120</v>
      </c>
      <c r="O2214" s="263" t="s">
        <v>4120</v>
      </c>
      <c r="P2214" s="263" t="s">
        <v>4120</v>
      </c>
      <c r="Q2214" s="263" t="s">
        <v>4120</v>
      </c>
      <c r="R2214" s="263" t="s">
        <v>4120</v>
      </c>
      <c r="S2214" s="263" t="s">
        <v>4120</v>
      </c>
      <c r="T2214" s="263" t="s">
        <v>4120</v>
      </c>
      <c r="U2214" s="263" t="s">
        <v>4120</v>
      </c>
      <c r="V2214" s="263" t="s">
        <v>4120</v>
      </c>
      <c r="W2214" s="263" t="s">
        <v>4120</v>
      </c>
      <c r="X2214" s="263" t="s">
        <v>4120</v>
      </c>
      <c r="Y2214" s="263" t="s">
        <v>4120</v>
      </c>
      <c r="Z2214" s="263" t="s">
        <v>4120</v>
      </c>
      <c r="AA2214" s="263" t="s">
        <v>4120</v>
      </c>
    </row>
    <row r="2215" spans="1:27" x14ac:dyDescent="0.3">
      <c r="A2215" s="263">
        <v>521180</v>
      </c>
      <c r="B2215" s="268" t="s">
        <v>918</v>
      </c>
      <c r="C2215" s="263" t="s">
        <v>4120</v>
      </c>
      <c r="D2215" s="263" t="s">
        <v>4120</v>
      </c>
      <c r="E2215" s="263" t="s">
        <v>4120</v>
      </c>
      <c r="F2215" s="263" t="s">
        <v>4120</v>
      </c>
      <c r="G2215" s="263" t="s">
        <v>4120</v>
      </c>
      <c r="H2215" s="263" t="s">
        <v>4120</v>
      </c>
      <c r="I2215" s="263" t="s">
        <v>4120</v>
      </c>
      <c r="J2215" s="263" t="s">
        <v>4120</v>
      </c>
      <c r="K2215" s="263" t="s">
        <v>4120</v>
      </c>
      <c r="L2215" s="263" t="s">
        <v>4120</v>
      </c>
      <c r="M2215" s="263" t="s">
        <v>4120</v>
      </c>
      <c r="N2215" s="263" t="s">
        <v>4120</v>
      </c>
      <c r="O2215" s="263" t="s">
        <v>4120</v>
      </c>
      <c r="P2215" s="263" t="s">
        <v>4120</v>
      </c>
      <c r="Q2215" s="263" t="s">
        <v>4120</v>
      </c>
      <c r="R2215" s="263" t="s">
        <v>4120</v>
      </c>
      <c r="S2215" s="263" t="s">
        <v>4120</v>
      </c>
      <c r="T2215" s="263" t="s">
        <v>4120</v>
      </c>
      <c r="U2215" s="263" t="s">
        <v>4120</v>
      </c>
      <c r="V2215" s="263" t="s">
        <v>4120</v>
      </c>
      <c r="W2215" s="263" t="s">
        <v>4120</v>
      </c>
      <c r="X2215" s="263" t="s">
        <v>4120</v>
      </c>
      <c r="Y2215" s="263" t="s">
        <v>4120</v>
      </c>
      <c r="Z2215" s="263" t="s">
        <v>4120</v>
      </c>
      <c r="AA2215" s="263" t="s">
        <v>4120</v>
      </c>
    </row>
    <row r="2216" spans="1:27" x14ac:dyDescent="0.3">
      <c r="A2216" s="263">
        <v>522052</v>
      </c>
      <c r="B2216" s="268" t="s">
        <v>918</v>
      </c>
      <c r="C2216" s="263" t="s">
        <v>4120</v>
      </c>
      <c r="D2216" s="263" t="s">
        <v>4120</v>
      </c>
      <c r="E2216" s="263" t="s">
        <v>4120</v>
      </c>
      <c r="F2216" s="263" t="s">
        <v>4120</v>
      </c>
      <c r="G2216" s="263" t="s">
        <v>4120</v>
      </c>
      <c r="H2216" s="263" t="s">
        <v>4120</v>
      </c>
      <c r="I2216" s="263" t="s">
        <v>4120</v>
      </c>
      <c r="J2216" s="263" t="s">
        <v>4120</v>
      </c>
      <c r="K2216" s="263" t="s">
        <v>4120</v>
      </c>
      <c r="L2216" s="263" t="s">
        <v>4120</v>
      </c>
      <c r="M2216" s="263" t="s">
        <v>4120</v>
      </c>
      <c r="N2216" s="263" t="s">
        <v>4120</v>
      </c>
      <c r="O2216" s="263" t="s">
        <v>4120</v>
      </c>
      <c r="P2216" s="263" t="s">
        <v>4120</v>
      </c>
      <c r="Q2216" s="263" t="s">
        <v>4120</v>
      </c>
      <c r="R2216" s="263" t="s">
        <v>4120</v>
      </c>
      <c r="S2216" s="263" t="s">
        <v>4120</v>
      </c>
      <c r="T2216" s="263" t="s">
        <v>4120</v>
      </c>
      <c r="U2216" s="263" t="s">
        <v>4120</v>
      </c>
      <c r="V2216" s="263" t="s">
        <v>4120</v>
      </c>
      <c r="W2216" s="263" t="s">
        <v>4120</v>
      </c>
      <c r="X2216" s="263" t="s">
        <v>4120</v>
      </c>
      <c r="Y2216" s="263" t="s">
        <v>4120</v>
      </c>
      <c r="Z2216" s="263" t="s">
        <v>4120</v>
      </c>
      <c r="AA2216" s="263" t="s">
        <v>4120</v>
      </c>
    </row>
    <row r="2217" spans="1:27" x14ac:dyDescent="0.3">
      <c r="A2217" s="263">
        <v>522599</v>
      </c>
      <c r="B2217" s="268" t="s">
        <v>918</v>
      </c>
      <c r="C2217" s="263" t="s">
        <v>4120</v>
      </c>
      <c r="D2217" s="263" t="s">
        <v>4120</v>
      </c>
      <c r="E2217" s="263" t="s">
        <v>4120</v>
      </c>
      <c r="F2217" s="263" t="s">
        <v>4120</v>
      </c>
      <c r="G2217" s="263" t="s">
        <v>4120</v>
      </c>
      <c r="H2217" s="263" t="s">
        <v>4120</v>
      </c>
      <c r="I2217" s="263" t="s">
        <v>4120</v>
      </c>
      <c r="J2217" s="263" t="s">
        <v>4120</v>
      </c>
      <c r="K2217" s="263" t="s">
        <v>4120</v>
      </c>
      <c r="L2217" s="263" t="s">
        <v>4120</v>
      </c>
      <c r="M2217" s="263" t="s">
        <v>4120</v>
      </c>
      <c r="N2217" s="263" t="s">
        <v>4120</v>
      </c>
      <c r="O2217" s="263" t="s">
        <v>4120</v>
      </c>
      <c r="P2217" s="263" t="s">
        <v>4120</v>
      </c>
      <c r="Q2217" s="263" t="s">
        <v>4120</v>
      </c>
      <c r="R2217" s="263" t="s">
        <v>4120</v>
      </c>
      <c r="S2217" s="263" t="s">
        <v>4120</v>
      </c>
      <c r="T2217" s="263" t="s">
        <v>4120</v>
      </c>
      <c r="U2217" s="263" t="s">
        <v>4120</v>
      </c>
      <c r="V2217" s="263" t="s">
        <v>4120</v>
      </c>
      <c r="W2217" s="263" t="s">
        <v>4120</v>
      </c>
      <c r="X2217" s="263" t="s">
        <v>4120</v>
      </c>
      <c r="Y2217" s="263" t="s">
        <v>4120</v>
      </c>
      <c r="Z2217" s="263" t="s">
        <v>4120</v>
      </c>
      <c r="AA2217" s="263" t="s">
        <v>4120</v>
      </c>
    </row>
    <row r="2218" spans="1:27" x14ac:dyDescent="0.3">
      <c r="A2218" s="263">
        <v>522803</v>
      </c>
      <c r="B2218" s="268" t="s">
        <v>918</v>
      </c>
      <c r="C2218" s="263" t="s">
        <v>4120</v>
      </c>
      <c r="D2218" s="263" t="s">
        <v>4120</v>
      </c>
      <c r="E2218" s="263" t="s">
        <v>4120</v>
      </c>
      <c r="F2218" s="263" t="s">
        <v>4120</v>
      </c>
      <c r="G2218" s="263" t="s">
        <v>4120</v>
      </c>
      <c r="H2218" s="263" t="s">
        <v>4120</v>
      </c>
      <c r="I2218" s="263" t="s">
        <v>4120</v>
      </c>
      <c r="J2218" s="263" t="s">
        <v>4120</v>
      </c>
      <c r="K2218" s="263" t="s">
        <v>4120</v>
      </c>
      <c r="L2218" s="263" t="s">
        <v>4120</v>
      </c>
      <c r="M2218" s="263" t="s">
        <v>4120</v>
      </c>
      <c r="N2218" s="263" t="s">
        <v>4120</v>
      </c>
      <c r="O2218" s="263" t="s">
        <v>4120</v>
      </c>
      <c r="P2218" s="263" t="s">
        <v>4120</v>
      </c>
      <c r="Q2218" s="263" t="s">
        <v>4120</v>
      </c>
      <c r="R2218" s="263" t="s">
        <v>4120</v>
      </c>
      <c r="S2218" s="263" t="s">
        <v>4120</v>
      </c>
      <c r="T2218" s="263" t="s">
        <v>4120</v>
      </c>
      <c r="U2218" s="263" t="s">
        <v>4120</v>
      </c>
      <c r="V2218" s="263" t="s">
        <v>4120</v>
      </c>
      <c r="W2218" s="263" t="s">
        <v>4120</v>
      </c>
      <c r="X2218" s="263" t="s">
        <v>4120</v>
      </c>
      <c r="Y2218" s="263" t="s">
        <v>4120</v>
      </c>
      <c r="Z2218" s="263" t="s">
        <v>4120</v>
      </c>
      <c r="AA2218" s="263" t="s">
        <v>4120</v>
      </c>
    </row>
    <row r="2219" spans="1:27" x14ac:dyDescent="0.3">
      <c r="A2219" s="263">
        <v>524030</v>
      </c>
      <c r="B2219" s="268" t="s">
        <v>918</v>
      </c>
      <c r="C2219" s="263" t="s">
        <v>4120</v>
      </c>
      <c r="D2219" s="263" t="s">
        <v>4120</v>
      </c>
      <c r="E2219" s="263" t="s">
        <v>4120</v>
      </c>
      <c r="F2219" s="263" t="s">
        <v>4120</v>
      </c>
      <c r="G2219" s="263" t="s">
        <v>4120</v>
      </c>
      <c r="H2219" s="263" t="s">
        <v>4120</v>
      </c>
      <c r="I2219" s="263" t="s">
        <v>4120</v>
      </c>
      <c r="J2219" s="263" t="s">
        <v>4120</v>
      </c>
      <c r="K2219" s="263" t="s">
        <v>4120</v>
      </c>
      <c r="L2219" s="263" t="s">
        <v>4120</v>
      </c>
      <c r="M2219" s="263" t="s">
        <v>4120</v>
      </c>
      <c r="N2219" s="263" t="s">
        <v>4120</v>
      </c>
      <c r="O2219" s="263" t="s">
        <v>4120</v>
      </c>
      <c r="P2219" s="263" t="s">
        <v>4120</v>
      </c>
      <c r="Q2219" s="263" t="s">
        <v>4120</v>
      </c>
      <c r="R2219" s="263" t="s">
        <v>4120</v>
      </c>
      <c r="S2219" s="263" t="s">
        <v>4120</v>
      </c>
      <c r="T2219" s="263" t="s">
        <v>4120</v>
      </c>
      <c r="U2219" s="263" t="s">
        <v>4120</v>
      </c>
      <c r="V2219" s="263" t="s">
        <v>4120</v>
      </c>
      <c r="W2219" s="263" t="s">
        <v>4120</v>
      </c>
      <c r="X2219" s="263" t="s">
        <v>4120</v>
      </c>
      <c r="Y2219" s="263" t="s">
        <v>4120</v>
      </c>
      <c r="Z2219" s="263" t="s">
        <v>4120</v>
      </c>
      <c r="AA2219" s="263" t="s">
        <v>4120</v>
      </c>
    </row>
    <row r="2220" spans="1:27" x14ac:dyDescent="0.3">
      <c r="A2220" s="263">
        <v>524033</v>
      </c>
      <c r="B2220" s="268" t="s">
        <v>918</v>
      </c>
      <c r="C2220" s="263" t="s">
        <v>4120</v>
      </c>
      <c r="D2220" s="263" t="s">
        <v>4120</v>
      </c>
      <c r="E2220" s="263" t="s">
        <v>4120</v>
      </c>
      <c r="F2220" s="263" t="s">
        <v>4120</v>
      </c>
      <c r="G2220" s="263" t="s">
        <v>4120</v>
      </c>
      <c r="H2220" s="263" t="s">
        <v>4120</v>
      </c>
      <c r="I2220" s="263" t="s">
        <v>4120</v>
      </c>
      <c r="J2220" s="263" t="s">
        <v>4120</v>
      </c>
      <c r="K2220" s="263" t="s">
        <v>4120</v>
      </c>
      <c r="L2220" s="263" t="s">
        <v>4120</v>
      </c>
      <c r="M2220" s="263" t="s">
        <v>4120</v>
      </c>
      <c r="N2220" s="263" t="s">
        <v>4120</v>
      </c>
      <c r="O2220" s="263" t="s">
        <v>4120</v>
      </c>
      <c r="P2220" s="263" t="s">
        <v>4120</v>
      </c>
      <c r="Q2220" s="263" t="s">
        <v>4120</v>
      </c>
      <c r="R2220" s="263" t="s">
        <v>4120</v>
      </c>
      <c r="S2220" s="263" t="s">
        <v>4120</v>
      </c>
      <c r="T2220" s="263" t="s">
        <v>4120</v>
      </c>
      <c r="U2220" s="263" t="s">
        <v>4120</v>
      </c>
      <c r="V2220" s="263" t="s">
        <v>4120</v>
      </c>
      <c r="W2220" s="263" t="s">
        <v>4120</v>
      </c>
      <c r="X2220" s="263" t="s">
        <v>4120</v>
      </c>
      <c r="Y2220" s="263" t="s">
        <v>4120</v>
      </c>
      <c r="Z2220" s="263" t="s">
        <v>4120</v>
      </c>
      <c r="AA2220" s="263" t="s">
        <v>4120</v>
      </c>
    </row>
    <row r="2221" spans="1:27" x14ac:dyDescent="0.3">
      <c r="A2221" s="263">
        <v>524035</v>
      </c>
      <c r="B2221" s="268" t="s">
        <v>918</v>
      </c>
      <c r="C2221" s="263" t="s">
        <v>4120</v>
      </c>
      <c r="D2221" s="263" t="s">
        <v>4120</v>
      </c>
      <c r="E2221" s="263" t="s">
        <v>4120</v>
      </c>
      <c r="F2221" s="263" t="s">
        <v>4120</v>
      </c>
      <c r="G2221" s="263" t="s">
        <v>4120</v>
      </c>
      <c r="H2221" s="263" t="s">
        <v>4120</v>
      </c>
      <c r="I2221" s="263" t="s">
        <v>4120</v>
      </c>
      <c r="J2221" s="263" t="s">
        <v>4120</v>
      </c>
      <c r="K2221" s="263" t="s">
        <v>4120</v>
      </c>
      <c r="L2221" s="263" t="s">
        <v>4120</v>
      </c>
      <c r="M2221" s="263" t="s">
        <v>4120</v>
      </c>
      <c r="N2221" s="263" t="s">
        <v>4120</v>
      </c>
      <c r="O2221" s="263" t="s">
        <v>4120</v>
      </c>
      <c r="P2221" s="263" t="s">
        <v>4120</v>
      </c>
      <c r="Q2221" s="263" t="s">
        <v>4120</v>
      </c>
      <c r="R2221" s="263" t="s">
        <v>4120</v>
      </c>
      <c r="S2221" s="263" t="s">
        <v>4120</v>
      </c>
      <c r="T2221" s="263" t="s">
        <v>4120</v>
      </c>
      <c r="U2221" s="263" t="s">
        <v>4120</v>
      </c>
      <c r="V2221" s="263" t="s">
        <v>4120</v>
      </c>
      <c r="W2221" s="263" t="s">
        <v>4120</v>
      </c>
      <c r="X2221" s="263" t="s">
        <v>4120</v>
      </c>
      <c r="Y2221" s="263" t="s">
        <v>4120</v>
      </c>
      <c r="Z2221" s="263" t="s">
        <v>4120</v>
      </c>
      <c r="AA2221" s="263" t="s">
        <v>4120</v>
      </c>
    </row>
    <row r="2222" spans="1:27" x14ac:dyDescent="0.3">
      <c r="A2222" s="263">
        <v>526749</v>
      </c>
      <c r="B2222" s="263" t="s">
        <v>918</v>
      </c>
      <c r="C2222" s="263" t="s">
        <v>4120</v>
      </c>
      <c r="D2222" s="263" t="s">
        <v>4120</v>
      </c>
      <c r="E2222" s="263" t="s">
        <v>4120</v>
      </c>
      <c r="F2222" s="263" t="s">
        <v>4120</v>
      </c>
      <c r="G2222" s="263" t="s">
        <v>4120</v>
      </c>
      <c r="H2222" s="263" t="s">
        <v>4120</v>
      </c>
      <c r="I2222" s="263" t="s">
        <v>4120</v>
      </c>
      <c r="J2222" s="263" t="s">
        <v>4120</v>
      </c>
      <c r="K2222" s="263" t="s">
        <v>4120</v>
      </c>
      <c r="L2222" s="263" t="s">
        <v>4120</v>
      </c>
      <c r="M2222" s="263" t="s">
        <v>4120</v>
      </c>
      <c r="N2222" s="263" t="s">
        <v>4120</v>
      </c>
      <c r="O2222" s="263" t="s">
        <v>4120</v>
      </c>
      <c r="P2222" s="263" t="s">
        <v>4120</v>
      </c>
      <c r="Q2222" s="263" t="s">
        <v>4120</v>
      </c>
      <c r="R2222" s="263" t="s">
        <v>4120</v>
      </c>
      <c r="S2222" s="263" t="s">
        <v>4120</v>
      </c>
      <c r="T2222" s="263" t="s">
        <v>4120</v>
      </c>
      <c r="U2222" s="263" t="s">
        <v>4120</v>
      </c>
      <c r="V2222" s="263" t="s">
        <v>4120</v>
      </c>
      <c r="W2222" s="263" t="s">
        <v>4120</v>
      </c>
      <c r="X2222" s="263" t="s">
        <v>4120</v>
      </c>
      <c r="Y2222" s="263" t="s">
        <v>4120</v>
      </c>
      <c r="Z2222" s="263" t="s">
        <v>4120</v>
      </c>
      <c r="AA2222" s="263" t="s">
        <v>4120</v>
      </c>
    </row>
    <row r="2223" spans="1:27" x14ac:dyDescent="0.3">
      <c r="A2223" s="263">
        <v>504255</v>
      </c>
      <c r="B2223" s="268" t="s">
        <v>918</v>
      </c>
      <c r="C2223" s="263" t="s">
        <v>4120</v>
      </c>
      <c r="D2223" s="263" t="s">
        <v>4120</v>
      </c>
      <c r="E2223" s="263" t="s">
        <v>4120</v>
      </c>
      <c r="F2223" s="263" t="s">
        <v>4120</v>
      </c>
      <c r="G2223" s="263" t="s">
        <v>4120</v>
      </c>
      <c r="H2223" s="263" t="s">
        <v>4120</v>
      </c>
      <c r="I2223" s="263" t="s">
        <v>4120</v>
      </c>
      <c r="J2223" s="263" t="s">
        <v>4120</v>
      </c>
      <c r="K2223" s="263" t="s">
        <v>4120</v>
      </c>
      <c r="L2223" s="263" t="s">
        <v>4120</v>
      </c>
      <c r="M2223" s="263" t="s">
        <v>4120</v>
      </c>
      <c r="N2223" s="263" t="s">
        <v>4120</v>
      </c>
      <c r="O2223" s="263" t="s">
        <v>4120</v>
      </c>
      <c r="P2223" s="263" t="s">
        <v>4120</v>
      </c>
      <c r="Q2223" s="263" t="s">
        <v>4120</v>
      </c>
      <c r="R2223" s="263" t="s">
        <v>4120</v>
      </c>
      <c r="S2223" s="263" t="s">
        <v>4120</v>
      </c>
      <c r="T2223" s="263" t="s">
        <v>4120</v>
      </c>
      <c r="U2223" s="263" t="s">
        <v>4120</v>
      </c>
      <c r="V2223" s="263" t="s">
        <v>4120</v>
      </c>
      <c r="W2223" s="263" t="s">
        <v>4120</v>
      </c>
      <c r="X2223" s="263" t="s">
        <v>4120</v>
      </c>
      <c r="Y2223" s="263" t="s">
        <v>4120</v>
      </c>
      <c r="Z2223" s="263" t="s">
        <v>4120</v>
      </c>
      <c r="AA2223" s="263" t="s">
        <v>4120</v>
      </c>
    </row>
    <row r="2224" spans="1:27" x14ac:dyDescent="0.3">
      <c r="A2224" s="263">
        <v>513119</v>
      </c>
      <c r="B2224" s="268" t="s">
        <v>918</v>
      </c>
      <c r="C2224" s="263" t="s">
        <v>4120</v>
      </c>
      <c r="D2224" s="263" t="s">
        <v>4120</v>
      </c>
      <c r="E2224" s="263" t="s">
        <v>4120</v>
      </c>
      <c r="F2224" s="263" t="s">
        <v>4120</v>
      </c>
      <c r="G2224" s="263" t="s">
        <v>4120</v>
      </c>
      <c r="H2224" s="263" t="s">
        <v>4120</v>
      </c>
      <c r="I2224" s="263" t="s">
        <v>4120</v>
      </c>
      <c r="J2224" s="263" t="s">
        <v>4120</v>
      </c>
      <c r="K2224" s="263" t="s">
        <v>4120</v>
      </c>
      <c r="L2224" s="263" t="s">
        <v>4120</v>
      </c>
      <c r="M2224" s="263" t="s">
        <v>4120</v>
      </c>
      <c r="N2224" s="263" t="s">
        <v>4120</v>
      </c>
      <c r="O2224" s="263" t="s">
        <v>4120</v>
      </c>
      <c r="P2224" s="263" t="s">
        <v>4120</v>
      </c>
      <c r="Q2224" s="263" t="s">
        <v>4120</v>
      </c>
      <c r="R2224" s="263" t="s">
        <v>4120</v>
      </c>
      <c r="S2224" s="263" t="s">
        <v>4120</v>
      </c>
      <c r="T2224" s="263" t="s">
        <v>4120</v>
      </c>
      <c r="U2224" s="263" t="s">
        <v>4120</v>
      </c>
      <c r="V2224" s="263" t="s">
        <v>4120</v>
      </c>
      <c r="W2224" s="263" t="s">
        <v>4120</v>
      </c>
      <c r="X2224" s="263" t="s">
        <v>4120</v>
      </c>
      <c r="Y2224" s="263" t="s">
        <v>4120</v>
      </c>
      <c r="Z2224" s="263" t="s">
        <v>4120</v>
      </c>
      <c r="AA2224" s="263" t="s">
        <v>4120</v>
      </c>
    </row>
    <row r="2225" spans="1:27" x14ac:dyDescent="0.3">
      <c r="A2225" s="263">
        <v>513525</v>
      </c>
      <c r="B2225" s="268" t="s">
        <v>918</v>
      </c>
      <c r="C2225" s="263" t="s">
        <v>4120</v>
      </c>
      <c r="D2225" s="263" t="s">
        <v>4120</v>
      </c>
      <c r="E2225" s="263" t="s">
        <v>4120</v>
      </c>
      <c r="F2225" s="263" t="s">
        <v>4120</v>
      </c>
      <c r="G2225" s="263" t="s">
        <v>4120</v>
      </c>
      <c r="H2225" s="263" t="s">
        <v>4120</v>
      </c>
      <c r="I2225" s="263" t="s">
        <v>4120</v>
      </c>
      <c r="J2225" s="263" t="s">
        <v>4120</v>
      </c>
      <c r="K2225" s="263" t="s">
        <v>4120</v>
      </c>
      <c r="L2225" s="263" t="s">
        <v>4120</v>
      </c>
      <c r="M2225" s="263" t="s">
        <v>4120</v>
      </c>
      <c r="N2225" s="263" t="s">
        <v>4120</v>
      </c>
      <c r="O2225" s="263" t="s">
        <v>4120</v>
      </c>
      <c r="P2225" s="263" t="s">
        <v>4120</v>
      </c>
      <c r="Q2225" s="263" t="s">
        <v>4120</v>
      </c>
      <c r="R2225" s="263" t="s">
        <v>4120</v>
      </c>
      <c r="S2225" s="263" t="s">
        <v>4120</v>
      </c>
      <c r="T2225" s="263" t="s">
        <v>4120</v>
      </c>
      <c r="U2225" s="263" t="s">
        <v>4120</v>
      </c>
      <c r="V2225" s="263" t="s">
        <v>4120</v>
      </c>
      <c r="W2225" s="263" t="s">
        <v>4120</v>
      </c>
      <c r="X2225" s="263" t="s">
        <v>4120</v>
      </c>
      <c r="Y2225" s="263" t="s">
        <v>4120</v>
      </c>
      <c r="Z2225" s="263" t="s">
        <v>4120</v>
      </c>
      <c r="AA2225" s="263" t="s">
        <v>4120</v>
      </c>
    </row>
    <row r="2226" spans="1:27" x14ac:dyDescent="0.3">
      <c r="A2226" s="263">
        <v>514320</v>
      </c>
      <c r="B2226" s="268" t="s">
        <v>918</v>
      </c>
      <c r="C2226" s="263" t="s">
        <v>4120</v>
      </c>
      <c r="D2226" s="263" t="s">
        <v>4120</v>
      </c>
      <c r="E2226" s="263" t="s">
        <v>4120</v>
      </c>
      <c r="F2226" s="263" t="s">
        <v>4120</v>
      </c>
      <c r="G2226" s="263" t="s">
        <v>4120</v>
      </c>
      <c r="H2226" s="263" t="s">
        <v>4120</v>
      </c>
      <c r="I2226" s="263" t="s">
        <v>4120</v>
      </c>
      <c r="J2226" s="263" t="s">
        <v>4120</v>
      </c>
      <c r="K2226" s="263" t="s">
        <v>4120</v>
      </c>
      <c r="L2226" s="263" t="s">
        <v>4120</v>
      </c>
      <c r="M2226" s="263" t="s">
        <v>4120</v>
      </c>
      <c r="N2226" s="263" t="s">
        <v>4120</v>
      </c>
      <c r="O2226" s="263" t="s">
        <v>4120</v>
      </c>
      <c r="P2226" s="263" t="s">
        <v>4120</v>
      </c>
      <c r="Q2226" s="263" t="s">
        <v>4120</v>
      </c>
      <c r="R2226" s="263" t="s">
        <v>4120</v>
      </c>
      <c r="S2226" s="263" t="s">
        <v>4120</v>
      </c>
      <c r="T2226" s="263" t="s">
        <v>4120</v>
      </c>
      <c r="U2226" s="263" t="s">
        <v>4120</v>
      </c>
      <c r="V2226" s="263" t="s">
        <v>4120</v>
      </c>
      <c r="W2226" s="263" t="s">
        <v>4120</v>
      </c>
      <c r="X2226" s="263" t="s">
        <v>4120</v>
      </c>
      <c r="Y2226" s="263" t="s">
        <v>4120</v>
      </c>
      <c r="Z2226" s="263" t="s">
        <v>4120</v>
      </c>
      <c r="AA2226" s="263" t="s">
        <v>4120</v>
      </c>
    </row>
    <row r="2227" spans="1:27" x14ac:dyDescent="0.3">
      <c r="A2227" s="263">
        <v>514419</v>
      </c>
      <c r="B2227" s="268" t="s">
        <v>918</v>
      </c>
      <c r="C2227" s="263" t="s">
        <v>4120</v>
      </c>
      <c r="D2227" s="263" t="s">
        <v>4120</v>
      </c>
      <c r="E2227" s="263" t="s">
        <v>4120</v>
      </c>
      <c r="F2227" s="263" t="s">
        <v>4120</v>
      </c>
      <c r="G2227" s="263" t="s">
        <v>4120</v>
      </c>
      <c r="H2227" s="263" t="s">
        <v>4120</v>
      </c>
      <c r="I2227" s="263" t="s">
        <v>4120</v>
      </c>
      <c r="J2227" s="263" t="s">
        <v>4120</v>
      </c>
      <c r="K2227" s="263" t="s">
        <v>4120</v>
      </c>
      <c r="L2227" s="263" t="s">
        <v>4120</v>
      </c>
      <c r="M2227" s="263" t="s">
        <v>4120</v>
      </c>
      <c r="N2227" s="263" t="s">
        <v>4120</v>
      </c>
      <c r="O2227" s="263" t="s">
        <v>4120</v>
      </c>
      <c r="P2227" s="263" t="s">
        <v>4120</v>
      </c>
      <c r="Q2227" s="263" t="s">
        <v>4120</v>
      </c>
      <c r="R2227" s="263" t="s">
        <v>4120</v>
      </c>
      <c r="S2227" s="263" t="s">
        <v>4120</v>
      </c>
      <c r="T2227" s="263" t="s">
        <v>4120</v>
      </c>
      <c r="U2227" s="263" t="s">
        <v>4120</v>
      </c>
      <c r="V2227" s="263" t="s">
        <v>4120</v>
      </c>
      <c r="W2227" s="263" t="s">
        <v>4120</v>
      </c>
      <c r="X2227" s="263" t="s">
        <v>4120</v>
      </c>
      <c r="Y2227" s="263" t="s">
        <v>4120</v>
      </c>
      <c r="Z2227" s="263" t="s">
        <v>4120</v>
      </c>
      <c r="AA2227" s="263" t="s">
        <v>4120</v>
      </c>
    </row>
    <row r="2228" spans="1:27" x14ac:dyDescent="0.3">
      <c r="A2228" s="263">
        <v>514464</v>
      </c>
      <c r="B2228" s="268" t="s">
        <v>918</v>
      </c>
      <c r="C2228" s="263" t="s">
        <v>4120</v>
      </c>
      <c r="D2228" s="263" t="s">
        <v>4120</v>
      </c>
      <c r="E2228" s="263" t="s">
        <v>4120</v>
      </c>
      <c r="F2228" s="263" t="s">
        <v>4120</v>
      </c>
      <c r="G2228" s="263" t="s">
        <v>4120</v>
      </c>
      <c r="H2228" s="263" t="s">
        <v>4120</v>
      </c>
      <c r="I2228" s="263" t="s">
        <v>4120</v>
      </c>
      <c r="J2228" s="263" t="s">
        <v>4120</v>
      </c>
      <c r="K2228" s="263" t="s">
        <v>4120</v>
      </c>
      <c r="L2228" s="263" t="s">
        <v>4120</v>
      </c>
      <c r="M2228" s="263" t="s">
        <v>4120</v>
      </c>
      <c r="N2228" s="263" t="s">
        <v>4120</v>
      </c>
      <c r="O2228" s="263" t="s">
        <v>4120</v>
      </c>
      <c r="P2228" s="263" t="s">
        <v>4120</v>
      </c>
      <c r="Q2228" s="263" t="s">
        <v>4120</v>
      </c>
      <c r="R2228" s="263" t="s">
        <v>4120</v>
      </c>
      <c r="S2228" s="263" t="s">
        <v>4120</v>
      </c>
      <c r="T2228" s="263" t="s">
        <v>4120</v>
      </c>
      <c r="U2228" s="263" t="s">
        <v>4120</v>
      </c>
      <c r="V2228" s="263" t="s">
        <v>4120</v>
      </c>
      <c r="W2228" s="263" t="s">
        <v>4120</v>
      </c>
      <c r="X2228" s="263" t="s">
        <v>4120</v>
      </c>
      <c r="Y2228" s="263" t="s">
        <v>4120</v>
      </c>
      <c r="Z2228" s="263" t="s">
        <v>4120</v>
      </c>
      <c r="AA2228" s="263" t="s">
        <v>4120</v>
      </c>
    </row>
    <row r="2229" spans="1:27" x14ac:dyDescent="0.3">
      <c r="A2229" s="263">
        <v>514556</v>
      </c>
      <c r="B2229" s="268" t="s">
        <v>918</v>
      </c>
      <c r="C2229" s="263" t="s">
        <v>4120</v>
      </c>
      <c r="D2229" s="263" t="s">
        <v>4120</v>
      </c>
      <c r="E2229" s="263" t="s">
        <v>4120</v>
      </c>
      <c r="F2229" s="263" t="s">
        <v>4120</v>
      </c>
      <c r="G2229" s="263" t="s">
        <v>4120</v>
      </c>
      <c r="H2229" s="263" t="s">
        <v>4120</v>
      </c>
      <c r="I2229" s="263" t="s">
        <v>4120</v>
      </c>
      <c r="J2229" s="263" t="s">
        <v>4120</v>
      </c>
      <c r="K2229" s="263" t="s">
        <v>4120</v>
      </c>
      <c r="L2229" s="263" t="s">
        <v>4120</v>
      </c>
      <c r="M2229" s="263" t="s">
        <v>4120</v>
      </c>
      <c r="N2229" s="263" t="s">
        <v>4120</v>
      </c>
      <c r="O2229" s="263" t="s">
        <v>4120</v>
      </c>
      <c r="P2229" s="263" t="s">
        <v>4120</v>
      </c>
      <c r="Q2229" s="263" t="s">
        <v>4120</v>
      </c>
      <c r="R2229" s="263" t="s">
        <v>4120</v>
      </c>
      <c r="S2229" s="263" t="s">
        <v>4120</v>
      </c>
      <c r="T2229" s="263" t="s">
        <v>4120</v>
      </c>
      <c r="U2229" s="263" t="s">
        <v>4120</v>
      </c>
      <c r="V2229" s="263" t="s">
        <v>4120</v>
      </c>
      <c r="W2229" s="263" t="s">
        <v>4120</v>
      </c>
      <c r="X2229" s="263" t="s">
        <v>4120</v>
      </c>
      <c r="Y2229" s="263" t="s">
        <v>4120</v>
      </c>
      <c r="Z2229" s="263" t="s">
        <v>4120</v>
      </c>
      <c r="AA2229" s="263" t="s">
        <v>4120</v>
      </c>
    </row>
    <row r="2230" spans="1:27" x14ac:dyDescent="0.3">
      <c r="A2230" s="263">
        <v>514777</v>
      </c>
      <c r="B2230" s="268" t="s">
        <v>918</v>
      </c>
      <c r="C2230" s="263" t="s">
        <v>4120</v>
      </c>
      <c r="D2230" s="263" t="s">
        <v>4120</v>
      </c>
      <c r="E2230" s="263" t="s">
        <v>4120</v>
      </c>
      <c r="F2230" s="263" t="s">
        <v>4120</v>
      </c>
      <c r="G2230" s="263" t="s">
        <v>4120</v>
      </c>
      <c r="H2230" s="263" t="s">
        <v>4120</v>
      </c>
      <c r="I2230" s="263" t="s">
        <v>4120</v>
      </c>
      <c r="J2230" s="263" t="s">
        <v>4120</v>
      </c>
      <c r="K2230" s="263" t="s">
        <v>4120</v>
      </c>
      <c r="L2230" s="263" t="s">
        <v>4120</v>
      </c>
      <c r="M2230" s="263" t="s">
        <v>4120</v>
      </c>
      <c r="N2230" s="263" t="s">
        <v>4120</v>
      </c>
      <c r="O2230" s="263" t="s">
        <v>4120</v>
      </c>
      <c r="P2230" s="263" t="s">
        <v>4120</v>
      </c>
      <c r="Q2230" s="263" t="s">
        <v>4120</v>
      </c>
      <c r="R2230" s="263" t="s">
        <v>4120</v>
      </c>
      <c r="S2230" s="263" t="s">
        <v>4120</v>
      </c>
      <c r="T2230" s="263" t="s">
        <v>4120</v>
      </c>
      <c r="U2230" s="263" t="s">
        <v>4120</v>
      </c>
      <c r="V2230" s="263" t="s">
        <v>4120</v>
      </c>
      <c r="W2230" s="263" t="s">
        <v>4120</v>
      </c>
      <c r="X2230" s="263" t="s">
        <v>4120</v>
      </c>
      <c r="Y2230" s="263" t="s">
        <v>4120</v>
      </c>
      <c r="Z2230" s="263" t="s">
        <v>4120</v>
      </c>
      <c r="AA2230" s="263" t="s">
        <v>4120</v>
      </c>
    </row>
    <row r="2231" spans="1:27" x14ac:dyDescent="0.3">
      <c r="A2231" s="263">
        <v>514800</v>
      </c>
      <c r="B2231" s="268" t="s">
        <v>918</v>
      </c>
      <c r="C2231" s="263" t="s">
        <v>4120</v>
      </c>
      <c r="D2231" s="263" t="s">
        <v>4120</v>
      </c>
      <c r="E2231" s="263" t="s">
        <v>4120</v>
      </c>
      <c r="F2231" s="263" t="s">
        <v>4120</v>
      </c>
      <c r="G2231" s="263" t="s">
        <v>4120</v>
      </c>
      <c r="H2231" s="263" t="s">
        <v>4120</v>
      </c>
      <c r="I2231" s="263" t="s">
        <v>4120</v>
      </c>
      <c r="J2231" s="263" t="s">
        <v>4120</v>
      </c>
      <c r="K2231" s="263" t="s">
        <v>4120</v>
      </c>
      <c r="L2231" s="263" t="s">
        <v>4120</v>
      </c>
      <c r="M2231" s="263" t="s">
        <v>4120</v>
      </c>
      <c r="N2231" s="263" t="s">
        <v>4120</v>
      </c>
      <c r="O2231" s="263" t="s">
        <v>4120</v>
      </c>
      <c r="P2231" s="263" t="s">
        <v>4120</v>
      </c>
      <c r="Q2231" s="263" t="s">
        <v>4120</v>
      </c>
      <c r="R2231" s="263" t="s">
        <v>4120</v>
      </c>
      <c r="S2231" s="263" t="s">
        <v>4120</v>
      </c>
      <c r="T2231" s="263" t="s">
        <v>4120</v>
      </c>
      <c r="U2231" s="263" t="s">
        <v>4120</v>
      </c>
      <c r="V2231" s="263" t="s">
        <v>4120</v>
      </c>
      <c r="W2231" s="263" t="s">
        <v>4120</v>
      </c>
      <c r="X2231" s="263" t="s">
        <v>4120</v>
      </c>
      <c r="Y2231" s="263" t="s">
        <v>4120</v>
      </c>
      <c r="Z2231" s="263" t="s">
        <v>4120</v>
      </c>
      <c r="AA2231" s="263" t="s">
        <v>4120</v>
      </c>
    </row>
    <row r="2232" spans="1:27" x14ac:dyDescent="0.3">
      <c r="A2232" s="263">
        <v>514874</v>
      </c>
      <c r="B2232" s="268" t="s">
        <v>918</v>
      </c>
      <c r="C2232" s="263" t="s">
        <v>4120</v>
      </c>
      <c r="D2232" s="263" t="s">
        <v>4120</v>
      </c>
      <c r="E2232" s="263" t="s">
        <v>4120</v>
      </c>
      <c r="F2232" s="263" t="s">
        <v>4120</v>
      </c>
      <c r="G2232" s="263" t="s">
        <v>4120</v>
      </c>
      <c r="H2232" s="263" t="s">
        <v>4120</v>
      </c>
      <c r="I2232" s="263" t="s">
        <v>4120</v>
      </c>
      <c r="J2232" s="263" t="s">
        <v>4120</v>
      </c>
      <c r="K2232" s="263" t="s">
        <v>4120</v>
      </c>
      <c r="L2232" s="263" t="s">
        <v>4120</v>
      </c>
      <c r="M2232" s="263" t="s">
        <v>4120</v>
      </c>
      <c r="N2232" s="263" t="s">
        <v>4120</v>
      </c>
      <c r="O2232" s="263" t="s">
        <v>4120</v>
      </c>
      <c r="P2232" s="263" t="s">
        <v>4120</v>
      </c>
      <c r="Q2232" s="263" t="s">
        <v>4120</v>
      </c>
      <c r="R2232" s="263" t="s">
        <v>4120</v>
      </c>
      <c r="S2232" s="263" t="s">
        <v>4120</v>
      </c>
      <c r="T2232" s="263" t="s">
        <v>4120</v>
      </c>
      <c r="U2232" s="263" t="s">
        <v>4120</v>
      </c>
      <c r="V2232" s="263" t="s">
        <v>4120</v>
      </c>
      <c r="W2232" s="263" t="s">
        <v>4120</v>
      </c>
      <c r="X2232" s="263" t="s">
        <v>4120</v>
      </c>
      <c r="Y2232" s="263" t="s">
        <v>4120</v>
      </c>
      <c r="Z2232" s="263" t="s">
        <v>4120</v>
      </c>
      <c r="AA2232" s="263" t="s">
        <v>4120</v>
      </c>
    </row>
    <row r="2233" spans="1:27" x14ac:dyDescent="0.3">
      <c r="A2233" s="263">
        <v>514937</v>
      </c>
      <c r="B2233" s="268" t="s">
        <v>918</v>
      </c>
      <c r="C2233" s="263" t="s">
        <v>4120</v>
      </c>
      <c r="D2233" s="263" t="s">
        <v>4120</v>
      </c>
      <c r="E2233" s="263" t="s">
        <v>4120</v>
      </c>
      <c r="F2233" s="263" t="s">
        <v>4120</v>
      </c>
      <c r="G2233" s="263" t="s">
        <v>4120</v>
      </c>
      <c r="H2233" s="263" t="s">
        <v>4120</v>
      </c>
      <c r="I2233" s="263" t="s">
        <v>4120</v>
      </c>
      <c r="J2233" s="263" t="s">
        <v>4120</v>
      </c>
      <c r="K2233" s="263" t="s">
        <v>4120</v>
      </c>
      <c r="L2233" s="263" t="s">
        <v>4120</v>
      </c>
      <c r="M2233" s="263" t="s">
        <v>4120</v>
      </c>
      <c r="N2233" s="263" t="s">
        <v>4120</v>
      </c>
      <c r="O2233" s="263" t="s">
        <v>4120</v>
      </c>
      <c r="P2233" s="263" t="s">
        <v>4120</v>
      </c>
      <c r="Q2233" s="263" t="s">
        <v>4120</v>
      </c>
      <c r="R2233" s="263" t="s">
        <v>4120</v>
      </c>
      <c r="S2233" s="263" t="s">
        <v>4120</v>
      </c>
      <c r="T2233" s="263" t="s">
        <v>4120</v>
      </c>
      <c r="U2233" s="263" t="s">
        <v>4120</v>
      </c>
      <c r="V2233" s="263" t="s">
        <v>4120</v>
      </c>
      <c r="W2233" s="263" t="s">
        <v>4120</v>
      </c>
      <c r="X2233" s="263" t="s">
        <v>4120</v>
      </c>
      <c r="Y2233" s="263" t="s">
        <v>4120</v>
      </c>
      <c r="Z2233" s="263" t="s">
        <v>4120</v>
      </c>
      <c r="AA2233" s="263" t="s">
        <v>4120</v>
      </c>
    </row>
    <row r="2234" spans="1:27" x14ac:dyDescent="0.3">
      <c r="A2234" s="263">
        <v>515099</v>
      </c>
      <c r="B2234" s="268" t="s">
        <v>918</v>
      </c>
      <c r="C2234" s="263" t="s">
        <v>4120</v>
      </c>
      <c r="D2234" s="263" t="s">
        <v>4120</v>
      </c>
      <c r="E2234" s="263" t="s">
        <v>4120</v>
      </c>
      <c r="F2234" s="263" t="s">
        <v>4120</v>
      </c>
      <c r="G2234" s="263" t="s">
        <v>4120</v>
      </c>
      <c r="H2234" s="263" t="s">
        <v>4120</v>
      </c>
      <c r="I2234" s="263" t="s">
        <v>4120</v>
      </c>
      <c r="J2234" s="263" t="s">
        <v>4120</v>
      </c>
      <c r="K2234" s="263" t="s">
        <v>4120</v>
      </c>
      <c r="L2234" s="263" t="s">
        <v>4120</v>
      </c>
      <c r="M2234" s="263" t="s">
        <v>4120</v>
      </c>
      <c r="N2234" s="263" t="s">
        <v>4120</v>
      </c>
      <c r="O2234" s="263" t="s">
        <v>4120</v>
      </c>
      <c r="P2234" s="263" t="s">
        <v>4120</v>
      </c>
      <c r="Q2234" s="263" t="s">
        <v>4120</v>
      </c>
      <c r="R2234" s="263" t="s">
        <v>4120</v>
      </c>
      <c r="S2234" s="263" t="s">
        <v>4120</v>
      </c>
      <c r="T2234" s="263" t="s">
        <v>4120</v>
      </c>
      <c r="U2234" s="263" t="s">
        <v>4120</v>
      </c>
      <c r="V2234" s="263" t="s">
        <v>4120</v>
      </c>
      <c r="W2234" s="263" t="s">
        <v>4120</v>
      </c>
      <c r="X2234" s="263" t="s">
        <v>4120</v>
      </c>
      <c r="Y2234" s="263" t="s">
        <v>4120</v>
      </c>
      <c r="Z2234" s="263" t="s">
        <v>4120</v>
      </c>
      <c r="AA2234" s="263" t="s">
        <v>4120</v>
      </c>
    </row>
    <row r="2235" spans="1:27" x14ac:dyDescent="0.3">
      <c r="A2235" s="263">
        <v>515139</v>
      </c>
      <c r="B2235" s="268" t="s">
        <v>918</v>
      </c>
      <c r="C2235" s="263" t="s">
        <v>4120</v>
      </c>
      <c r="D2235" s="263" t="s">
        <v>4120</v>
      </c>
      <c r="E2235" s="263" t="s">
        <v>4120</v>
      </c>
      <c r="F2235" s="263" t="s">
        <v>4120</v>
      </c>
      <c r="G2235" s="263" t="s">
        <v>4120</v>
      </c>
      <c r="H2235" s="263" t="s">
        <v>4120</v>
      </c>
      <c r="I2235" s="263" t="s">
        <v>4120</v>
      </c>
      <c r="J2235" s="263" t="s">
        <v>4120</v>
      </c>
      <c r="K2235" s="263" t="s">
        <v>4120</v>
      </c>
      <c r="L2235" s="263" t="s">
        <v>4120</v>
      </c>
      <c r="M2235" s="263" t="s">
        <v>4120</v>
      </c>
      <c r="N2235" s="263" t="s">
        <v>4120</v>
      </c>
      <c r="O2235" s="263" t="s">
        <v>4120</v>
      </c>
      <c r="P2235" s="263" t="s">
        <v>4120</v>
      </c>
      <c r="Q2235" s="263" t="s">
        <v>4120</v>
      </c>
      <c r="R2235" s="263" t="s">
        <v>4120</v>
      </c>
      <c r="S2235" s="263" t="s">
        <v>4120</v>
      </c>
      <c r="T2235" s="263" t="s">
        <v>4120</v>
      </c>
      <c r="U2235" s="263" t="s">
        <v>4120</v>
      </c>
      <c r="V2235" s="263" t="s">
        <v>4120</v>
      </c>
      <c r="W2235" s="263" t="s">
        <v>4120</v>
      </c>
      <c r="X2235" s="263" t="s">
        <v>4120</v>
      </c>
      <c r="Y2235" s="263" t="s">
        <v>4120</v>
      </c>
      <c r="Z2235" s="263" t="s">
        <v>4120</v>
      </c>
      <c r="AA2235" s="263" t="s">
        <v>4120</v>
      </c>
    </row>
    <row r="2236" spans="1:27" x14ac:dyDescent="0.3">
      <c r="A2236" s="263">
        <v>515331</v>
      </c>
      <c r="B2236" s="263" t="s">
        <v>918</v>
      </c>
      <c r="C2236" s="263" t="s">
        <v>4120</v>
      </c>
      <c r="D2236" s="263" t="s">
        <v>4120</v>
      </c>
      <c r="E2236" s="263" t="s">
        <v>4120</v>
      </c>
      <c r="F2236" s="263" t="s">
        <v>4120</v>
      </c>
      <c r="G2236" s="263" t="s">
        <v>4120</v>
      </c>
      <c r="H2236" s="263" t="s">
        <v>4120</v>
      </c>
      <c r="I2236" s="263" t="s">
        <v>4120</v>
      </c>
      <c r="J2236" s="263" t="s">
        <v>4120</v>
      </c>
      <c r="K2236" s="263" t="s">
        <v>4120</v>
      </c>
      <c r="L2236" s="263" t="s">
        <v>4120</v>
      </c>
      <c r="M2236" s="263" t="s">
        <v>4120</v>
      </c>
      <c r="N2236" s="263" t="s">
        <v>4120</v>
      </c>
      <c r="O2236" s="263" t="s">
        <v>4120</v>
      </c>
      <c r="P2236" s="263" t="s">
        <v>4120</v>
      </c>
      <c r="Q2236" s="263" t="s">
        <v>4120</v>
      </c>
      <c r="R2236" s="263" t="s">
        <v>4120</v>
      </c>
      <c r="S2236" s="263" t="s">
        <v>4120</v>
      </c>
      <c r="T2236" s="263" t="s">
        <v>4120</v>
      </c>
      <c r="U2236" s="263" t="s">
        <v>4120</v>
      </c>
      <c r="V2236" s="263" t="s">
        <v>4120</v>
      </c>
      <c r="W2236" s="263" t="s">
        <v>4120</v>
      </c>
      <c r="X2236" s="263" t="s">
        <v>4120</v>
      </c>
      <c r="Y2236" s="263" t="s">
        <v>4120</v>
      </c>
      <c r="Z2236" s="263" t="s">
        <v>4120</v>
      </c>
      <c r="AA2236" s="263" t="s">
        <v>4120</v>
      </c>
    </row>
    <row r="2237" spans="1:27" x14ac:dyDescent="0.3">
      <c r="A2237" s="263">
        <v>515389</v>
      </c>
      <c r="B2237" s="268" t="s">
        <v>918</v>
      </c>
      <c r="C2237" s="263" t="s">
        <v>4120</v>
      </c>
      <c r="D2237" s="263" t="s">
        <v>4120</v>
      </c>
      <c r="E2237" s="263" t="s">
        <v>4120</v>
      </c>
      <c r="F2237" s="263" t="s">
        <v>4120</v>
      </c>
      <c r="G2237" s="263" t="s">
        <v>4120</v>
      </c>
      <c r="H2237" s="263" t="s">
        <v>4120</v>
      </c>
      <c r="I2237" s="263" t="s">
        <v>4120</v>
      </c>
      <c r="J2237" s="263" t="s">
        <v>4120</v>
      </c>
      <c r="K2237" s="263" t="s">
        <v>4120</v>
      </c>
      <c r="L2237" s="263" t="s">
        <v>4120</v>
      </c>
      <c r="M2237" s="263" t="s">
        <v>4120</v>
      </c>
      <c r="N2237" s="263" t="s">
        <v>4120</v>
      </c>
      <c r="O2237" s="263" t="s">
        <v>4120</v>
      </c>
      <c r="P2237" s="263" t="s">
        <v>4120</v>
      </c>
      <c r="Q2237" s="263" t="s">
        <v>4120</v>
      </c>
      <c r="R2237" s="263" t="s">
        <v>4120</v>
      </c>
      <c r="S2237" s="263" t="s">
        <v>4120</v>
      </c>
      <c r="T2237" s="263" t="s">
        <v>4120</v>
      </c>
      <c r="U2237" s="263" t="s">
        <v>4120</v>
      </c>
      <c r="V2237" s="263" t="s">
        <v>4120</v>
      </c>
      <c r="W2237" s="263" t="s">
        <v>4120</v>
      </c>
      <c r="X2237" s="263" t="s">
        <v>4120</v>
      </c>
      <c r="Y2237" s="263" t="s">
        <v>4120</v>
      </c>
      <c r="Z2237" s="263" t="s">
        <v>4120</v>
      </c>
      <c r="AA2237" s="263" t="s">
        <v>4120</v>
      </c>
    </row>
    <row r="2238" spans="1:27" x14ac:dyDescent="0.3">
      <c r="A2238" s="263">
        <v>515391</v>
      </c>
      <c r="B2238" s="268" t="s">
        <v>918</v>
      </c>
      <c r="C2238" s="263" t="s">
        <v>4120</v>
      </c>
      <c r="D2238" s="263" t="s">
        <v>4120</v>
      </c>
      <c r="E2238" s="263" t="s">
        <v>4120</v>
      </c>
      <c r="F2238" s="263" t="s">
        <v>4120</v>
      </c>
      <c r="G2238" s="263" t="s">
        <v>4120</v>
      </c>
      <c r="H2238" s="263" t="s">
        <v>4120</v>
      </c>
      <c r="I2238" s="263" t="s">
        <v>4120</v>
      </c>
      <c r="J2238" s="263" t="s">
        <v>4120</v>
      </c>
      <c r="K2238" s="263" t="s">
        <v>4120</v>
      </c>
      <c r="L2238" s="263" t="s">
        <v>4120</v>
      </c>
      <c r="M2238" s="263" t="s">
        <v>4120</v>
      </c>
      <c r="N2238" s="263" t="s">
        <v>4120</v>
      </c>
      <c r="O2238" s="263" t="s">
        <v>4120</v>
      </c>
      <c r="P2238" s="263" t="s">
        <v>4120</v>
      </c>
      <c r="Q2238" s="263" t="s">
        <v>4120</v>
      </c>
      <c r="R2238" s="263" t="s">
        <v>4120</v>
      </c>
      <c r="S2238" s="263" t="s">
        <v>4120</v>
      </c>
      <c r="T2238" s="263" t="s">
        <v>4120</v>
      </c>
      <c r="U2238" s="263" t="s">
        <v>4120</v>
      </c>
      <c r="V2238" s="263" t="s">
        <v>4120</v>
      </c>
      <c r="W2238" s="263" t="s">
        <v>4120</v>
      </c>
      <c r="X2238" s="263" t="s">
        <v>4120</v>
      </c>
      <c r="Y2238" s="263" t="s">
        <v>4120</v>
      </c>
      <c r="Z2238" s="263" t="s">
        <v>4120</v>
      </c>
      <c r="AA2238" s="263" t="s">
        <v>4120</v>
      </c>
    </row>
    <row r="2239" spans="1:27" x14ac:dyDescent="0.3">
      <c r="A2239" s="263">
        <v>515615</v>
      </c>
      <c r="B2239" s="268" t="s">
        <v>918</v>
      </c>
      <c r="C2239" s="263" t="s">
        <v>4120</v>
      </c>
      <c r="D2239" s="263" t="s">
        <v>4120</v>
      </c>
      <c r="E2239" s="263" t="s">
        <v>4120</v>
      </c>
      <c r="F2239" s="263" t="s">
        <v>4120</v>
      </c>
      <c r="G2239" s="263" t="s">
        <v>4120</v>
      </c>
      <c r="H2239" s="263" t="s">
        <v>4120</v>
      </c>
      <c r="I2239" s="263" t="s">
        <v>4120</v>
      </c>
      <c r="J2239" s="263" t="s">
        <v>4120</v>
      </c>
      <c r="K2239" s="263" t="s">
        <v>4120</v>
      </c>
      <c r="L2239" s="263" t="s">
        <v>4120</v>
      </c>
      <c r="M2239" s="263" t="s">
        <v>4120</v>
      </c>
      <c r="N2239" s="263" t="s">
        <v>4120</v>
      </c>
      <c r="O2239" s="263" t="s">
        <v>4120</v>
      </c>
      <c r="P2239" s="263" t="s">
        <v>4120</v>
      </c>
      <c r="Q2239" s="263" t="s">
        <v>4120</v>
      </c>
      <c r="R2239" s="263" t="s">
        <v>4120</v>
      </c>
      <c r="S2239" s="263" t="s">
        <v>4120</v>
      </c>
      <c r="T2239" s="263" t="s">
        <v>4120</v>
      </c>
      <c r="U2239" s="263" t="s">
        <v>4120</v>
      </c>
      <c r="V2239" s="263" t="s">
        <v>4120</v>
      </c>
      <c r="W2239" s="263" t="s">
        <v>4120</v>
      </c>
      <c r="X2239" s="263" t="s">
        <v>4120</v>
      </c>
      <c r="Y2239" s="263" t="s">
        <v>4120</v>
      </c>
      <c r="Z2239" s="263" t="s">
        <v>4120</v>
      </c>
      <c r="AA2239" s="263" t="s">
        <v>4120</v>
      </c>
    </row>
    <row r="2240" spans="1:27" x14ac:dyDescent="0.3">
      <c r="A2240" s="263">
        <v>515699</v>
      </c>
      <c r="B2240" s="268" t="s">
        <v>918</v>
      </c>
      <c r="C2240" s="263" t="s">
        <v>4120</v>
      </c>
      <c r="D2240" s="263" t="s">
        <v>4120</v>
      </c>
      <c r="E2240" s="263" t="s">
        <v>4120</v>
      </c>
      <c r="F2240" s="263" t="s">
        <v>4120</v>
      </c>
      <c r="G2240" s="263" t="s">
        <v>4120</v>
      </c>
      <c r="H2240" s="263" t="s">
        <v>4120</v>
      </c>
      <c r="I2240" s="263" t="s">
        <v>4120</v>
      </c>
      <c r="J2240" s="263" t="s">
        <v>4120</v>
      </c>
      <c r="K2240" s="263" t="s">
        <v>4120</v>
      </c>
      <c r="L2240" s="263" t="s">
        <v>4120</v>
      </c>
      <c r="M2240" s="263" t="s">
        <v>4120</v>
      </c>
      <c r="N2240" s="263" t="s">
        <v>4120</v>
      </c>
      <c r="O2240" s="263" t="s">
        <v>4120</v>
      </c>
      <c r="P2240" s="263" t="s">
        <v>4120</v>
      </c>
      <c r="Q2240" s="263" t="s">
        <v>4120</v>
      </c>
      <c r="R2240" s="263" t="s">
        <v>4120</v>
      </c>
      <c r="S2240" s="263" t="s">
        <v>4120</v>
      </c>
      <c r="T2240" s="263" t="s">
        <v>4120</v>
      </c>
      <c r="U2240" s="263" t="s">
        <v>4120</v>
      </c>
      <c r="V2240" s="263" t="s">
        <v>4120</v>
      </c>
      <c r="W2240" s="263" t="s">
        <v>4120</v>
      </c>
      <c r="X2240" s="263" t="s">
        <v>4120</v>
      </c>
      <c r="Y2240" s="263" t="s">
        <v>4120</v>
      </c>
      <c r="Z2240" s="263" t="s">
        <v>4120</v>
      </c>
      <c r="AA2240" s="263" t="s">
        <v>4120</v>
      </c>
    </row>
    <row r="2241" spans="1:27" x14ac:dyDescent="0.3">
      <c r="A2241" s="263">
        <v>515758</v>
      </c>
      <c r="B2241" s="268" t="s">
        <v>918</v>
      </c>
      <c r="C2241" s="263" t="s">
        <v>4120</v>
      </c>
      <c r="D2241" s="263" t="s">
        <v>4120</v>
      </c>
      <c r="E2241" s="263" t="s">
        <v>4120</v>
      </c>
      <c r="F2241" s="263" t="s">
        <v>4120</v>
      </c>
      <c r="G2241" s="263" t="s">
        <v>4120</v>
      </c>
      <c r="H2241" s="263" t="s">
        <v>4120</v>
      </c>
      <c r="I2241" s="263" t="s">
        <v>4120</v>
      </c>
      <c r="J2241" s="263" t="s">
        <v>4120</v>
      </c>
      <c r="K2241" s="263" t="s">
        <v>4120</v>
      </c>
      <c r="L2241" s="263" t="s">
        <v>4120</v>
      </c>
      <c r="M2241" s="263" t="s">
        <v>4120</v>
      </c>
      <c r="N2241" s="263" t="s">
        <v>4120</v>
      </c>
      <c r="O2241" s="263" t="s">
        <v>4120</v>
      </c>
      <c r="P2241" s="263" t="s">
        <v>4120</v>
      </c>
      <c r="Q2241" s="263" t="s">
        <v>4120</v>
      </c>
      <c r="R2241" s="263" t="s">
        <v>4120</v>
      </c>
      <c r="S2241" s="263" t="s">
        <v>4120</v>
      </c>
      <c r="T2241" s="263" t="s">
        <v>4120</v>
      </c>
      <c r="U2241" s="263" t="s">
        <v>4120</v>
      </c>
      <c r="V2241" s="263" t="s">
        <v>4120</v>
      </c>
      <c r="W2241" s="263" t="s">
        <v>4120</v>
      </c>
      <c r="X2241" s="263" t="s">
        <v>4120</v>
      </c>
      <c r="Y2241" s="263" t="s">
        <v>4120</v>
      </c>
      <c r="Z2241" s="263" t="s">
        <v>4120</v>
      </c>
      <c r="AA2241" s="263" t="s">
        <v>4120</v>
      </c>
    </row>
    <row r="2242" spans="1:27" x14ac:dyDescent="0.3">
      <c r="A2242" s="263">
        <v>515811</v>
      </c>
      <c r="B2242" s="268" t="s">
        <v>918</v>
      </c>
      <c r="C2242" s="263" t="s">
        <v>4120</v>
      </c>
      <c r="D2242" s="263" t="s">
        <v>4120</v>
      </c>
      <c r="E2242" s="263" t="s">
        <v>4120</v>
      </c>
      <c r="F2242" s="263" t="s">
        <v>4120</v>
      </c>
      <c r="G2242" s="263" t="s">
        <v>4120</v>
      </c>
      <c r="H2242" s="263" t="s">
        <v>4120</v>
      </c>
      <c r="I2242" s="263" t="s">
        <v>4120</v>
      </c>
      <c r="J2242" s="263" t="s">
        <v>4120</v>
      </c>
      <c r="K2242" s="263" t="s">
        <v>4120</v>
      </c>
      <c r="L2242" s="263" t="s">
        <v>4120</v>
      </c>
      <c r="M2242" s="263" t="s">
        <v>4120</v>
      </c>
      <c r="N2242" s="263" t="s">
        <v>4120</v>
      </c>
      <c r="O2242" s="263" t="s">
        <v>4120</v>
      </c>
      <c r="P2242" s="263" t="s">
        <v>4120</v>
      </c>
      <c r="Q2242" s="263" t="s">
        <v>4120</v>
      </c>
      <c r="R2242" s="263" t="s">
        <v>4120</v>
      </c>
      <c r="S2242" s="263" t="s">
        <v>4120</v>
      </c>
      <c r="T2242" s="263" t="s">
        <v>4120</v>
      </c>
      <c r="U2242" s="263" t="s">
        <v>4120</v>
      </c>
      <c r="V2242" s="263" t="s">
        <v>4120</v>
      </c>
      <c r="W2242" s="263" t="s">
        <v>4120</v>
      </c>
      <c r="X2242" s="263" t="s">
        <v>4120</v>
      </c>
      <c r="Y2242" s="263" t="s">
        <v>4120</v>
      </c>
      <c r="Z2242" s="263" t="s">
        <v>4120</v>
      </c>
      <c r="AA2242" s="263" t="s">
        <v>4120</v>
      </c>
    </row>
    <row r="2243" spans="1:27" x14ac:dyDescent="0.3">
      <c r="A2243" s="263">
        <v>515850</v>
      </c>
      <c r="B2243" s="268" t="s">
        <v>918</v>
      </c>
      <c r="C2243" s="263" t="s">
        <v>4120</v>
      </c>
      <c r="D2243" s="263" t="s">
        <v>4120</v>
      </c>
      <c r="E2243" s="263" t="s">
        <v>4120</v>
      </c>
      <c r="F2243" s="263" t="s">
        <v>4120</v>
      </c>
      <c r="G2243" s="263" t="s">
        <v>4120</v>
      </c>
      <c r="H2243" s="263" t="s">
        <v>4120</v>
      </c>
      <c r="I2243" s="263" t="s">
        <v>4120</v>
      </c>
      <c r="J2243" s="263" t="s">
        <v>4120</v>
      </c>
      <c r="K2243" s="263" t="s">
        <v>4120</v>
      </c>
      <c r="L2243" s="263" t="s">
        <v>4120</v>
      </c>
      <c r="M2243" s="263" t="s">
        <v>4120</v>
      </c>
      <c r="N2243" s="263" t="s">
        <v>4120</v>
      </c>
      <c r="O2243" s="263" t="s">
        <v>4120</v>
      </c>
      <c r="P2243" s="263" t="s">
        <v>4120</v>
      </c>
      <c r="Q2243" s="263" t="s">
        <v>4120</v>
      </c>
      <c r="R2243" s="263" t="s">
        <v>4120</v>
      </c>
      <c r="S2243" s="263" t="s">
        <v>4120</v>
      </c>
      <c r="T2243" s="263" t="s">
        <v>4120</v>
      </c>
      <c r="U2243" s="263" t="s">
        <v>4120</v>
      </c>
      <c r="V2243" s="263" t="s">
        <v>4120</v>
      </c>
      <c r="W2243" s="263" t="s">
        <v>4120</v>
      </c>
      <c r="X2243" s="263" t="s">
        <v>4120</v>
      </c>
      <c r="Y2243" s="263" t="s">
        <v>4120</v>
      </c>
      <c r="Z2243" s="263" t="s">
        <v>4120</v>
      </c>
      <c r="AA2243" s="263" t="s">
        <v>4120</v>
      </c>
    </row>
    <row r="2244" spans="1:27" x14ac:dyDescent="0.3">
      <c r="A2244" s="263">
        <v>516053</v>
      </c>
      <c r="B2244" s="268" t="s">
        <v>918</v>
      </c>
      <c r="C2244" s="263" t="s">
        <v>4120</v>
      </c>
      <c r="D2244" s="263" t="s">
        <v>4120</v>
      </c>
      <c r="E2244" s="263" t="s">
        <v>4120</v>
      </c>
      <c r="F2244" s="263" t="s">
        <v>4120</v>
      </c>
      <c r="G2244" s="263" t="s">
        <v>4120</v>
      </c>
      <c r="H2244" s="263" t="s">
        <v>4120</v>
      </c>
      <c r="I2244" s="263" t="s">
        <v>4120</v>
      </c>
      <c r="J2244" s="263" t="s">
        <v>4120</v>
      </c>
      <c r="K2244" s="263" t="s">
        <v>4120</v>
      </c>
      <c r="L2244" s="263" t="s">
        <v>4120</v>
      </c>
      <c r="M2244" s="263" t="s">
        <v>4120</v>
      </c>
      <c r="N2244" s="263" t="s">
        <v>4120</v>
      </c>
      <c r="O2244" s="263" t="s">
        <v>4120</v>
      </c>
      <c r="P2244" s="263" t="s">
        <v>4120</v>
      </c>
      <c r="Q2244" s="263" t="s">
        <v>4120</v>
      </c>
      <c r="R2244" s="263" t="s">
        <v>4120</v>
      </c>
      <c r="S2244" s="263" t="s">
        <v>4120</v>
      </c>
      <c r="T2244" s="263" t="s">
        <v>4120</v>
      </c>
      <c r="U2244" s="263" t="s">
        <v>4120</v>
      </c>
      <c r="V2244" s="263" t="s">
        <v>4120</v>
      </c>
      <c r="W2244" s="263" t="s">
        <v>4120</v>
      </c>
      <c r="X2244" s="263" t="s">
        <v>4120</v>
      </c>
      <c r="Y2244" s="263" t="s">
        <v>4120</v>
      </c>
      <c r="Z2244" s="263" t="s">
        <v>4120</v>
      </c>
      <c r="AA2244" s="263" t="s">
        <v>4120</v>
      </c>
    </row>
    <row r="2245" spans="1:27" x14ac:dyDescent="0.3">
      <c r="A2245" s="263">
        <v>516243</v>
      </c>
      <c r="B2245" s="268" t="s">
        <v>918</v>
      </c>
      <c r="C2245" s="263" t="s">
        <v>4120</v>
      </c>
      <c r="D2245" s="263" t="s">
        <v>4120</v>
      </c>
      <c r="E2245" s="263" t="s">
        <v>4120</v>
      </c>
      <c r="F2245" s="263" t="s">
        <v>4120</v>
      </c>
      <c r="G2245" s="263" t="s">
        <v>4120</v>
      </c>
      <c r="H2245" s="263" t="s">
        <v>4120</v>
      </c>
      <c r="I2245" s="263" t="s">
        <v>4120</v>
      </c>
      <c r="J2245" s="263" t="s">
        <v>4120</v>
      </c>
      <c r="K2245" s="263" t="s">
        <v>4120</v>
      </c>
      <c r="L2245" s="263" t="s">
        <v>4120</v>
      </c>
      <c r="M2245" s="263" t="s">
        <v>4120</v>
      </c>
      <c r="N2245" s="263" t="s">
        <v>4120</v>
      </c>
      <c r="O2245" s="263" t="s">
        <v>4120</v>
      </c>
      <c r="P2245" s="263" t="s">
        <v>4120</v>
      </c>
      <c r="Q2245" s="263" t="s">
        <v>4120</v>
      </c>
      <c r="R2245" s="263" t="s">
        <v>4120</v>
      </c>
      <c r="S2245" s="263" t="s">
        <v>4120</v>
      </c>
      <c r="T2245" s="263" t="s">
        <v>4120</v>
      </c>
      <c r="U2245" s="263" t="s">
        <v>4120</v>
      </c>
      <c r="V2245" s="263" t="s">
        <v>4120</v>
      </c>
      <c r="W2245" s="263" t="s">
        <v>4120</v>
      </c>
      <c r="X2245" s="263" t="s">
        <v>4120</v>
      </c>
      <c r="Y2245" s="263" t="s">
        <v>4120</v>
      </c>
      <c r="Z2245" s="263" t="s">
        <v>4120</v>
      </c>
      <c r="AA2245" s="263" t="s">
        <v>4120</v>
      </c>
    </row>
    <row r="2246" spans="1:27" x14ac:dyDescent="0.3">
      <c r="A2246" s="263">
        <v>516298</v>
      </c>
      <c r="B2246" s="268" t="s">
        <v>918</v>
      </c>
      <c r="C2246" s="263" t="s">
        <v>4120</v>
      </c>
      <c r="D2246" s="263" t="s">
        <v>4120</v>
      </c>
      <c r="E2246" s="263" t="s">
        <v>4120</v>
      </c>
      <c r="F2246" s="263" t="s">
        <v>4120</v>
      </c>
      <c r="G2246" s="263" t="s">
        <v>4120</v>
      </c>
      <c r="H2246" s="263" t="s">
        <v>4120</v>
      </c>
      <c r="I2246" s="263" t="s">
        <v>4120</v>
      </c>
      <c r="J2246" s="263" t="s">
        <v>4120</v>
      </c>
      <c r="K2246" s="263" t="s">
        <v>4120</v>
      </c>
      <c r="L2246" s="263" t="s">
        <v>4120</v>
      </c>
      <c r="M2246" s="263" t="s">
        <v>4120</v>
      </c>
      <c r="N2246" s="263" t="s">
        <v>4120</v>
      </c>
      <c r="O2246" s="263" t="s">
        <v>4120</v>
      </c>
      <c r="P2246" s="263" t="s">
        <v>4120</v>
      </c>
      <c r="Q2246" s="263" t="s">
        <v>4120</v>
      </c>
      <c r="R2246" s="263" t="s">
        <v>4120</v>
      </c>
      <c r="S2246" s="263" t="s">
        <v>4120</v>
      </c>
      <c r="T2246" s="263" t="s">
        <v>4120</v>
      </c>
      <c r="U2246" s="263" t="s">
        <v>4120</v>
      </c>
      <c r="V2246" s="263" t="s">
        <v>4120</v>
      </c>
      <c r="W2246" s="263" t="s">
        <v>4120</v>
      </c>
      <c r="X2246" s="263" t="s">
        <v>4120</v>
      </c>
      <c r="Y2246" s="263" t="s">
        <v>4120</v>
      </c>
      <c r="Z2246" s="263" t="s">
        <v>4120</v>
      </c>
      <c r="AA2246" s="263" t="s">
        <v>4120</v>
      </c>
    </row>
    <row r="2247" spans="1:27" x14ac:dyDescent="0.3">
      <c r="A2247" s="263">
        <v>516405</v>
      </c>
      <c r="B2247" s="268" t="s">
        <v>918</v>
      </c>
      <c r="C2247" s="263" t="s">
        <v>4120</v>
      </c>
      <c r="D2247" s="263" t="s">
        <v>4120</v>
      </c>
      <c r="E2247" s="263" t="s">
        <v>4120</v>
      </c>
      <c r="F2247" s="263" t="s">
        <v>4120</v>
      </c>
      <c r="G2247" s="263" t="s">
        <v>4120</v>
      </c>
      <c r="H2247" s="263" t="s">
        <v>4120</v>
      </c>
      <c r="I2247" s="263" t="s">
        <v>4120</v>
      </c>
      <c r="J2247" s="263" t="s">
        <v>4120</v>
      </c>
      <c r="K2247" s="263" t="s">
        <v>4120</v>
      </c>
      <c r="L2247" s="263" t="s">
        <v>4120</v>
      </c>
      <c r="M2247" s="263" t="s">
        <v>4120</v>
      </c>
      <c r="N2247" s="263" t="s">
        <v>4120</v>
      </c>
      <c r="O2247" s="263" t="s">
        <v>4120</v>
      </c>
      <c r="P2247" s="263" t="s">
        <v>4120</v>
      </c>
      <c r="Q2247" s="263" t="s">
        <v>4120</v>
      </c>
      <c r="R2247" s="263" t="s">
        <v>4120</v>
      </c>
      <c r="S2247" s="263" t="s">
        <v>4120</v>
      </c>
      <c r="T2247" s="263" t="s">
        <v>4120</v>
      </c>
      <c r="U2247" s="263" t="s">
        <v>4120</v>
      </c>
      <c r="V2247" s="263" t="s">
        <v>4120</v>
      </c>
      <c r="W2247" s="263" t="s">
        <v>4120</v>
      </c>
      <c r="X2247" s="263" t="s">
        <v>4120</v>
      </c>
      <c r="Y2247" s="263" t="s">
        <v>4120</v>
      </c>
      <c r="Z2247" s="263" t="s">
        <v>4120</v>
      </c>
      <c r="AA2247" s="263" t="s">
        <v>4120</v>
      </c>
    </row>
    <row r="2248" spans="1:27" x14ac:dyDescent="0.3">
      <c r="A2248" s="263">
        <v>516449</v>
      </c>
      <c r="B2248" s="268" t="s">
        <v>918</v>
      </c>
      <c r="C2248" s="263" t="s">
        <v>4120</v>
      </c>
      <c r="D2248" s="263" t="s">
        <v>4120</v>
      </c>
      <c r="E2248" s="263" t="s">
        <v>4120</v>
      </c>
      <c r="F2248" s="263" t="s">
        <v>4120</v>
      </c>
      <c r="G2248" s="263" t="s">
        <v>4120</v>
      </c>
      <c r="H2248" s="263" t="s">
        <v>4120</v>
      </c>
      <c r="I2248" s="263" t="s">
        <v>4120</v>
      </c>
      <c r="J2248" s="263" t="s">
        <v>4120</v>
      </c>
      <c r="K2248" s="263" t="s">
        <v>4120</v>
      </c>
      <c r="L2248" s="263" t="s">
        <v>4120</v>
      </c>
      <c r="M2248" s="263" t="s">
        <v>4120</v>
      </c>
      <c r="N2248" s="263" t="s">
        <v>4120</v>
      </c>
      <c r="O2248" s="263" t="s">
        <v>4120</v>
      </c>
      <c r="P2248" s="263" t="s">
        <v>4120</v>
      </c>
      <c r="Q2248" s="263" t="s">
        <v>4120</v>
      </c>
      <c r="R2248" s="263" t="s">
        <v>4120</v>
      </c>
      <c r="S2248" s="263" t="s">
        <v>4120</v>
      </c>
      <c r="T2248" s="263" t="s">
        <v>4120</v>
      </c>
      <c r="U2248" s="263" t="s">
        <v>4120</v>
      </c>
      <c r="V2248" s="263" t="s">
        <v>4120</v>
      </c>
      <c r="W2248" s="263" t="s">
        <v>4120</v>
      </c>
      <c r="X2248" s="263" t="s">
        <v>4120</v>
      </c>
      <c r="Y2248" s="263" t="s">
        <v>4120</v>
      </c>
      <c r="Z2248" s="263" t="s">
        <v>4120</v>
      </c>
      <c r="AA2248" s="263" t="s">
        <v>4120</v>
      </c>
    </row>
    <row r="2249" spans="1:27" x14ac:dyDescent="0.3">
      <c r="A2249" s="263">
        <v>516523</v>
      </c>
      <c r="B2249" s="268" t="s">
        <v>918</v>
      </c>
      <c r="C2249" s="263" t="s">
        <v>4120</v>
      </c>
      <c r="D2249" s="263" t="s">
        <v>4120</v>
      </c>
      <c r="E2249" s="263" t="s">
        <v>4120</v>
      </c>
      <c r="F2249" s="263" t="s">
        <v>4120</v>
      </c>
      <c r="G2249" s="263" t="s">
        <v>4120</v>
      </c>
      <c r="H2249" s="263" t="s">
        <v>4120</v>
      </c>
      <c r="I2249" s="263" t="s">
        <v>4120</v>
      </c>
      <c r="J2249" s="263" t="s">
        <v>4120</v>
      </c>
      <c r="K2249" s="263" t="s">
        <v>4120</v>
      </c>
      <c r="L2249" s="263" t="s">
        <v>4120</v>
      </c>
      <c r="M2249" s="263" t="s">
        <v>4120</v>
      </c>
      <c r="N2249" s="263" t="s">
        <v>4120</v>
      </c>
      <c r="O2249" s="263" t="s">
        <v>4120</v>
      </c>
      <c r="P2249" s="263" t="s">
        <v>4120</v>
      </c>
      <c r="Q2249" s="263" t="s">
        <v>4120</v>
      </c>
      <c r="R2249" s="263" t="s">
        <v>4120</v>
      </c>
      <c r="S2249" s="263" t="s">
        <v>4120</v>
      </c>
      <c r="T2249" s="263" t="s">
        <v>4120</v>
      </c>
      <c r="U2249" s="263" t="s">
        <v>4120</v>
      </c>
      <c r="V2249" s="263" t="s">
        <v>4120</v>
      </c>
      <c r="W2249" s="263" t="s">
        <v>4120</v>
      </c>
      <c r="X2249" s="263" t="s">
        <v>4120</v>
      </c>
      <c r="Y2249" s="263" t="s">
        <v>4120</v>
      </c>
      <c r="Z2249" s="263" t="s">
        <v>4120</v>
      </c>
      <c r="AA2249" s="263" t="s">
        <v>4120</v>
      </c>
    </row>
    <row r="2250" spans="1:27" x14ac:dyDescent="0.3">
      <c r="A2250" s="263">
        <v>516543</v>
      </c>
      <c r="B2250" s="268" t="s">
        <v>918</v>
      </c>
      <c r="C2250" s="263" t="s">
        <v>4120</v>
      </c>
      <c r="D2250" s="263" t="s">
        <v>4120</v>
      </c>
      <c r="E2250" s="263" t="s">
        <v>4120</v>
      </c>
      <c r="F2250" s="263" t="s">
        <v>4120</v>
      </c>
      <c r="G2250" s="263" t="s">
        <v>4120</v>
      </c>
      <c r="H2250" s="263" t="s">
        <v>4120</v>
      </c>
      <c r="I2250" s="263" t="s">
        <v>4120</v>
      </c>
      <c r="J2250" s="263" t="s">
        <v>4120</v>
      </c>
      <c r="K2250" s="263" t="s">
        <v>4120</v>
      </c>
      <c r="L2250" s="263" t="s">
        <v>4120</v>
      </c>
      <c r="M2250" s="263" t="s">
        <v>4120</v>
      </c>
      <c r="N2250" s="263" t="s">
        <v>4120</v>
      </c>
      <c r="O2250" s="263" t="s">
        <v>4120</v>
      </c>
      <c r="P2250" s="263" t="s">
        <v>4120</v>
      </c>
      <c r="Q2250" s="263" t="s">
        <v>4120</v>
      </c>
      <c r="R2250" s="263" t="s">
        <v>4120</v>
      </c>
      <c r="S2250" s="263" t="s">
        <v>4120</v>
      </c>
      <c r="T2250" s="263" t="s">
        <v>4120</v>
      </c>
      <c r="U2250" s="263" t="s">
        <v>4120</v>
      </c>
      <c r="V2250" s="263" t="s">
        <v>4120</v>
      </c>
      <c r="W2250" s="263" t="s">
        <v>4120</v>
      </c>
      <c r="X2250" s="263" t="s">
        <v>4120</v>
      </c>
      <c r="Y2250" s="263" t="s">
        <v>4120</v>
      </c>
      <c r="Z2250" s="263" t="s">
        <v>4120</v>
      </c>
      <c r="AA2250" s="263" t="s">
        <v>4120</v>
      </c>
    </row>
    <row r="2251" spans="1:27" x14ac:dyDescent="0.3">
      <c r="A2251" s="263">
        <v>516559</v>
      </c>
      <c r="B2251" s="268" t="s">
        <v>918</v>
      </c>
      <c r="C2251" s="263" t="s">
        <v>4120</v>
      </c>
      <c r="D2251" s="263" t="s">
        <v>4120</v>
      </c>
      <c r="E2251" s="263" t="s">
        <v>4120</v>
      </c>
      <c r="F2251" s="263" t="s">
        <v>4120</v>
      </c>
      <c r="G2251" s="263" t="s">
        <v>4120</v>
      </c>
      <c r="H2251" s="263" t="s">
        <v>4120</v>
      </c>
      <c r="I2251" s="263" t="s">
        <v>4120</v>
      </c>
      <c r="J2251" s="263" t="s">
        <v>4120</v>
      </c>
      <c r="K2251" s="263" t="s">
        <v>4120</v>
      </c>
      <c r="L2251" s="263" t="s">
        <v>4120</v>
      </c>
      <c r="M2251" s="263" t="s">
        <v>4120</v>
      </c>
      <c r="N2251" s="263" t="s">
        <v>4120</v>
      </c>
      <c r="O2251" s="263" t="s">
        <v>4120</v>
      </c>
      <c r="P2251" s="263" t="s">
        <v>4120</v>
      </c>
      <c r="Q2251" s="263" t="s">
        <v>4120</v>
      </c>
      <c r="R2251" s="263" t="s">
        <v>4120</v>
      </c>
      <c r="S2251" s="263" t="s">
        <v>4120</v>
      </c>
      <c r="T2251" s="263" t="s">
        <v>4120</v>
      </c>
      <c r="U2251" s="263" t="s">
        <v>4120</v>
      </c>
      <c r="V2251" s="263" t="s">
        <v>4120</v>
      </c>
      <c r="W2251" s="263" t="s">
        <v>4120</v>
      </c>
      <c r="X2251" s="263" t="s">
        <v>4120</v>
      </c>
      <c r="Y2251" s="263" t="s">
        <v>4120</v>
      </c>
      <c r="Z2251" s="263" t="s">
        <v>4120</v>
      </c>
      <c r="AA2251" s="263" t="s">
        <v>4120</v>
      </c>
    </row>
    <row r="2252" spans="1:27" x14ac:dyDescent="0.3">
      <c r="A2252" s="263">
        <v>516662</v>
      </c>
      <c r="B2252" s="268" t="s">
        <v>918</v>
      </c>
      <c r="C2252" s="263" t="s">
        <v>4120</v>
      </c>
      <c r="D2252" s="263" t="s">
        <v>4120</v>
      </c>
      <c r="E2252" s="263" t="s">
        <v>4120</v>
      </c>
      <c r="F2252" s="263" t="s">
        <v>4120</v>
      </c>
      <c r="G2252" s="263" t="s">
        <v>4120</v>
      </c>
      <c r="H2252" s="263" t="s">
        <v>4120</v>
      </c>
      <c r="I2252" s="263" t="s">
        <v>4120</v>
      </c>
      <c r="J2252" s="263" t="s">
        <v>4120</v>
      </c>
      <c r="K2252" s="263" t="s">
        <v>4120</v>
      </c>
      <c r="L2252" s="263" t="s">
        <v>4120</v>
      </c>
      <c r="M2252" s="263" t="s">
        <v>4120</v>
      </c>
      <c r="N2252" s="263" t="s">
        <v>4120</v>
      </c>
      <c r="O2252" s="263" t="s">
        <v>4120</v>
      </c>
      <c r="P2252" s="263" t="s">
        <v>4120</v>
      </c>
      <c r="Q2252" s="263" t="s">
        <v>4120</v>
      </c>
      <c r="R2252" s="263" t="s">
        <v>4120</v>
      </c>
      <c r="S2252" s="263" t="s">
        <v>4120</v>
      </c>
      <c r="T2252" s="263" t="s">
        <v>4120</v>
      </c>
      <c r="U2252" s="263" t="s">
        <v>4120</v>
      </c>
      <c r="V2252" s="263" t="s">
        <v>4120</v>
      </c>
      <c r="W2252" s="263" t="s">
        <v>4120</v>
      </c>
      <c r="X2252" s="263" t="s">
        <v>4120</v>
      </c>
      <c r="Y2252" s="263" t="s">
        <v>4120</v>
      </c>
      <c r="Z2252" s="263" t="s">
        <v>4120</v>
      </c>
      <c r="AA2252" s="263" t="s">
        <v>4120</v>
      </c>
    </row>
    <row r="2253" spans="1:27" x14ac:dyDescent="0.3">
      <c r="A2253" s="263">
        <v>516801</v>
      </c>
      <c r="B2253" s="268" t="s">
        <v>918</v>
      </c>
      <c r="C2253" s="263" t="s">
        <v>4120</v>
      </c>
      <c r="D2253" s="263" t="s">
        <v>4120</v>
      </c>
      <c r="E2253" s="263" t="s">
        <v>4120</v>
      </c>
      <c r="F2253" s="263" t="s">
        <v>4120</v>
      </c>
      <c r="G2253" s="263" t="s">
        <v>4120</v>
      </c>
      <c r="H2253" s="263" t="s">
        <v>4120</v>
      </c>
      <c r="I2253" s="263" t="s">
        <v>4120</v>
      </c>
      <c r="J2253" s="263" t="s">
        <v>4120</v>
      </c>
      <c r="K2253" s="263" t="s">
        <v>4120</v>
      </c>
      <c r="L2253" s="263" t="s">
        <v>4120</v>
      </c>
      <c r="M2253" s="263" t="s">
        <v>4120</v>
      </c>
      <c r="N2253" s="263" t="s">
        <v>4120</v>
      </c>
      <c r="O2253" s="263" t="s">
        <v>4120</v>
      </c>
      <c r="P2253" s="263" t="s">
        <v>4120</v>
      </c>
      <c r="Q2253" s="263" t="s">
        <v>4120</v>
      </c>
      <c r="R2253" s="263" t="s">
        <v>4120</v>
      </c>
      <c r="S2253" s="263" t="s">
        <v>4120</v>
      </c>
      <c r="T2253" s="263" t="s">
        <v>4120</v>
      </c>
      <c r="U2253" s="263" t="s">
        <v>4120</v>
      </c>
      <c r="V2253" s="263" t="s">
        <v>4120</v>
      </c>
      <c r="W2253" s="263" t="s">
        <v>4120</v>
      </c>
      <c r="X2253" s="263" t="s">
        <v>4120</v>
      </c>
      <c r="Y2253" s="263" t="s">
        <v>4120</v>
      </c>
      <c r="Z2253" s="263" t="s">
        <v>4120</v>
      </c>
      <c r="AA2253" s="263" t="s">
        <v>4120</v>
      </c>
    </row>
    <row r="2254" spans="1:27" x14ac:dyDescent="0.3">
      <c r="A2254" s="263">
        <v>516856</v>
      </c>
      <c r="B2254" s="268" t="s">
        <v>918</v>
      </c>
      <c r="C2254" s="263" t="s">
        <v>4120</v>
      </c>
      <c r="D2254" s="263" t="s">
        <v>4120</v>
      </c>
      <c r="E2254" s="263" t="s">
        <v>4120</v>
      </c>
      <c r="F2254" s="263" t="s">
        <v>4120</v>
      </c>
      <c r="G2254" s="263" t="s">
        <v>4120</v>
      </c>
      <c r="H2254" s="263" t="s">
        <v>4120</v>
      </c>
      <c r="I2254" s="263" t="s">
        <v>4120</v>
      </c>
      <c r="J2254" s="263" t="s">
        <v>4120</v>
      </c>
      <c r="K2254" s="263" t="s">
        <v>4120</v>
      </c>
      <c r="L2254" s="263" t="s">
        <v>4120</v>
      </c>
      <c r="M2254" s="263" t="s">
        <v>4120</v>
      </c>
      <c r="N2254" s="263" t="s">
        <v>4120</v>
      </c>
      <c r="O2254" s="263" t="s">
        <v>4120</v>
      </c>
      <c r="P2254" s="263" t="s">
        <v>4120</v>
      </c>
      <c r="Q2254" s="263" t="s">
        <v>4120</v>
      </c>
      <c r="R2254" s="263" t="s">
        <v>4120</v>
      </c>
      <c r="S2254" s="263" t="s">
        <v>4120</v>
      </c>
      <c r="T2254" s="263" t="s">
        <v>4120</v>
      </c>
      <c r="U2254" s="263" t="s">
        <v>4120</v>
      </c>
      <c r="V2254" s="263" t="s">
        <v>4120</v>
      </c>
      <c r="W2254" s="263" t="s">
        <v>4120</v>
      </c>
      <c r="X2254" s="263" t="s">
        <v>4120</v>
      </c>
      <c r="Y2254" s="263" t="s">
        <v>4120</v>
      </c>
      <c r="Z2254" s="263" t="s">
        <v>4120</v>
      </c>
      <c r="AA2254" s="263" t="s">
        <v>4120</v>
      </c>
    </row>
    <row r="2255" spans="1:27" x14ac:dyDescent="0.3">
      <c r="A2255" s="263">
        <v>516909</v>
      </c>
      <c r="B2255" s="268" t="s">
        <v>918</v>
      </c>
      <c r="C2255" s="263" t="s">
        <v>4120</v>
      </c>
      <c r="D2255" s="263" t="s">
        <v>4120</v>
      </c>
      <c r="E2255" s="263" t="s">
        <v>4120</v>
      </c>
      <c r="F2255" s="263" t="s">
        <v>4120</v>
      </c>
      <c r="G2255" s="263" t="s">
        <v>4120</v>
      </c>
      <c r="H2255" s="263" t="s">
        <v>4120</v>
      </c>
      <c r="I2255" s="263" t="s">
        <v>4120</v>
      </c>
      <c r="J2255" s="263" t="s">
        <v>4120</v>
      </c>
      <c r="K2255" s="263" t="s">
        <v>4120</v>
      </c>
      <c r="L2255" s="263" t="s">
        <v>4120</v>
      </c>
      <c r="M2255" s="263" t="s">
        <v>4120</v>
      </c>
      <c r="N2255" s="263" t="s">
        <v>4120</v>
      </c>
      <c r="O2255" s="263" t="s">
        <v>4120</v>
      </c>
      <c r="P2255" s="263" t="s">
        <v>4120</v>
      </c>
      <c r="Q2255" s="263" t="s">
        <v>4120</v>
      </c>
      <c r="R2255" s="263" t="s">
        <v>4120</v>
      </c>
      <c r="S2255" s="263" t="s">
        <v>4120</v>
      </c>
      <c r="T2255" s="263" t="s">
        <v>4120</v>
      </c>
      <c r="U2255" s="263" t="s">
        <v>4120</v>
      </c>
      <c r="V2255" s="263" t="s">
        <v>4120</v>
      </c>
      <c r="W2255" s="263" t="s">
        <v>4120</v>
      </c>
      <c r="X2255" s="263" t="s">
        <v>4120</v>
      </c>
      <c r="Y2255" s="263" t="s">
        <v>4120</v>
      </c>
      <c r="Z2255" s="263" t="s">
        <v>4120</v>
      </c>
      <c r="AA2255" s="263" t="s">
        <v>4120</v>
      </c>
    </row>
    <row r="2256" spans="1:27" x14ac:dyDescent="0.3">
      <c r="A2256" s="263">
        <v>516950</v>
      </c>
      <c r="B2256" s="268" t="s">
        <v>918</v>
      </c>
      <c r="C2256" s="263" t="s">
        <v>4120</v>
      </c>
      <c r="D2256" s="263" t="s">
        <v>4120</v>
      </c>
      <c r="E2256" s="263" t="s">
        <v>4120</v>
      </c>
      <c r="F2256" s="263" t="s">
        <v>4120</v>
      </c>
      <c r="G2256" s="263" t="s">
        <v>4120</v>
      </c>
      <c r="H2256" s="263" t="s">
        <v>4120</v>
      </c>
      <c r="I2256" s="263" t="s">
        <v>4120</v>
      </c>
      <c r="J2256" s="263" t="s">
        <v>4120</v>
      </c>
      <c r="K2256" s="263" t="s">
        <v>4120</v>
      </c>
      <c r="L2256" s="263" t="s">
        <v>4120</v>
      </c>
      <c r="M2256" s="263" t="s">
        <v>4120</v>
      </c>
      <c r="N2256" s="263" t="s">
        <v>4120</v>
      </c>
      <c r="O2256" s="263" t="s">
        <v>4120</v>
      </c>
      <c r="P2256" s="263" t="s">
        <v>4120</v>
      </c>
      <c r="Q2256" s="263" t="s">
        <v>4120</v>
      </c>
      <c r="R2256" s="263" t="s">
        <v>4120</v>
      </c>
      <c r="S2256" s="263" t="s">
        <v>4120</v>
      </c>
      <c r="T2256" s="263" t="s">
        <v>4120</v>
      </c>
      <c r="U2256" s="263" t="s">
        <v>4120</v>
      </c>
      <c r="V2256" s="263" t="s">
        <v>4120</v>
      </c>
      <c r="W2256" s="263" t="s">
        <v>4120</v>
      </c>
      <c r="X2256" s="263" t="s">
        <v>4120</v>
      </c>
      <c r="Y2256" s="263" t="s">
        <v>4120</v>
      </c>
      <c r="Z2256" s="263" t="s">
        <v>4120</v>
      </c>
      <c r="AA2256" s="263" t="s">
        <v>4120</v>
      </c>
    </row>
    <row r="2257" spans="1:27" x14ac:dyDescent="0.3">
      <c r="A2257" s="263">
        <v>517156</v>
      </c>
      <c r="B2257" s="268" t="s">
        <v>918</v>
      </c>
      <c r="C2257" s="263" t="s">
        <v>4120</v>
      </c>
      <c r="D2257" s="263" t="s">
        <v>4120</v>
      </c>
      <c r="E2257" s="263" t="s">
        <v>4120</v>
      </c>
      <c r="F2257" s="263" t="s">
        <v>4120</v>
      </c>
      <c r="G2257" s="263" t="s">
        <v>4120</v>
      </c>
      <c r="H2257" s="263" t="s">
        <v>4120</v>
      </c>
      <c r="I2257" s="263" t="s">
        <v>4120</v>
      </c>
      <c r="J2257" s="263" t="s">
        <v>4120</v>
      </c>
      <c r="K2257" s="263" t="s">
        <v>4120</v>
      </c>
      <c r="L2257" s="263" t="s">
        <v>4120</v>
      </c>
      <c r="M2257" s="263" t="s">
        <v>4120</v>
      </c>
      <c r="N2257" s="263" t="s">
        <v>4120</v>
      </c>
      <c r="O2257" s="263" t="s">
        <v>4120</v>
      </c>
      <c r="P2257" s="263" t="s">
        <v>4120</v>
      </c>
      <c r="Q2257" s="263" t="s">
        <v>4120</v>
      </c>
      <c r="R2257" s="263" t="s">
        <v>4120</v>
      </c>
      <c r="S2257" s="263" t="s">
        <v>4120</v>
      </c>
      <c r="T2257" s="263" t="s">
        <v>4120</v>
      </c>
      <c r="U2257" s="263" t="s">
        <v>4120</v>
      </c>
      <c r="V2257" s="263" t="s">
        <v>4120</v>
      </c>
      <c r="W2257" s="263" t="s">
        <v>4120</v>
      </c>
      <c r="X2257" s="263" t="s">
        <v>4120</v>
      </c>
      <c r="Y2257" s="263" t="s">
        <v>4120</v>
      </c>
      <c r="Z2257" s="263" t="s">
        <v>4120</v>
      </c>
      <c r="AA2257" s="263" t="s">
        <v>4120</v>
      </c>
    </row>
    <row r="2258" spans="1:27" x14ac:dyDescent="0.3">
      <c r="A2258" s="263">
        <v>517224</v>
      </c>
      <c r="B2258" s="268" t="s">
        <v>918</v>
      </c>
      <c r="C2258" s="263" t="s">
        <v>4120</v>
      </c>
      <c r="D2258" s="263" t="s">
        <v>4120</v>
      </c>
      <c r="E2258" s="263" t="s">
        <v>4120</v>
      </c>
      <c r="F2258" s="263" t="s">
        <v>4120</v>
      </c>
      <c r="G2258" s="263" t="s">
        <v>4120</v>
      </c>
      <c r="H2258" s="263" t="s">
        <v>4120</v>
      </c>
      <c r="I2258" s="263" t="s">
        <v>4120</v>
      </c>
      <c r="J2258" s="263" t="s">
        <v>4120</v>
      </c>
      <c r="K2258" s="263" t="s">
        <v>4120</v>
      </c>
      <c r="L2258" s="263" t="s">
        <v>4120</v>
      </c>
      <c r="M2258" s="263" t="s">
        <v>4120</v>
      </c>
      <c r="N2258" s="263" t="s">
        <v>4120</v>
      </c>
      <c r="O2258" s="263" t="s">
        <v>4120</v>
      </c>
      <c r="P2258" s="263" t="s">
        <v>4120</v>
      </c>
      <c r="Q2258" s="263" t="s">
        <v>4120</v>
      </c>
      <c r="R2258" s="263" t="s">
        <v>4120</v>
      </c>
      <c r="S2258" s="263" t="s">
        <v>4120</v>
      </c>
      <c r="T2258" s="263" t="s">
        <v>4120</v>
      </c>
      <c r="U2258" s="263" t="s">
        <v>4120</v>
      </c>
      <c r="V2258" s="263" t="s">
        <v>4120</v>
      </c>
      <c r="W2258" s="263" t="s">
        <v>4120</v>
      </c>
      <c r="X2258" s="263" t="s">
        <v>4120</v>
      </c>
      <c r="Y2258" s="263" t="s">
        <v>4120</v>
      </c>
      <c r="Z2258" s="263" t="s">
        <v>4120</v>
      </c>
      <c r="AA2258" s="263" t="s">
        <v>4120</v>
      </c>
    </row>
    <row r="2259" spans="1:27" x14ac:dyDescent="0.3">
      <c r="A2259" s="263">
        <v>517648</v>
      </c>
      <c r="B2259" s="268" t="s">
        <v>918</v>
      </c>
      <c r="C2259" s="263" t="s">
        <v>4120</v>
      </c>
      <c r="D2259" s="263" t="s">
        <v>4120</v>
      </c>
      <c r="E2259" s="263" t="s">
        <v>4120</v>
      </c>
      <c r="F2259" s="263" t="s">
        <v>4120</v>
      </c>
      <c r="G2259" s="263" t="s">
        <v>4120</v>
      </c>
      <c r="H2259" s="263" t="s">
        <v>4120</v>
      </c>
      <c r="I2259" s="263" t="s">
        <v>4120</v>
      </c>
      <c r="J2259" s="263" t="s">
        <v>4120</v>
      </c>
      <c r="K2259" s="263" t="s">
        <v>4120</v>
      </c>
      <c r="L2259" s="263" t="s">
        <v>4120</v>
      </c>
      <c r="M2259" s="263" t="s">
        <v>4120</v>
      </c>
      <c r="N2259" s="263" t="s">
        <v>4120</v>
      </c>
      <c r="O2259" s="263" t="s">
        <v>4120</v>
      </c>
      <c r="P2259" s="263" t="s">
        <v>4120</v>
      </c>
      <c r="Q2259" s="263" t="s">
        <v>4120</v>
      </c>
      <c r="R2259" s="263" t="s">
        <v>4120</v>
      </c>
      <c r="S2259" s="263" t="s">
        <v>4120</v>
      </c>
      <c r="T2259" s="263" t="s">
        <v>4120</v>
      </c>
      <c r="U2259" s="263" t="s">
        <v>4120</v>
      </c>
      <c r="V2259" s="263" t="s">
        <v>4120</v>
      </c>
      <c r="W2259" s="263" t="s">
        <v>4120</v>
      </c>
      <c r="X2259" s="263" t="s">
        <v>4120</v>
      </c>
      <c r="Y2259" s="263" t="s">
        <v>4120</v>
      </c>
      <c r="Z2259" s="263" t="s">
        <v>4120</v>
      </c>
      <c r="AA2259" s="263" t="s">
        <v>4120</v>
      </c>
    </row>
    <row r="2260" spans="1:27" x14ac:dyDescent="0.3">
      <c r="A2260" s="263">
        <v>517661</v>
      </c>
      <c r="B2260" s="268" t="s">
        <v>918</v>
      </c>
      <c r="C2260" s="263" t="s">
        <v>4120</v>
      </c>
      <c r="D2260" s="263" t="s">
        <v>4120</v>
      </c>
      <c r="E2260" s="263" t="s">
        <v>4120</v>
      </c>
      <c r="F2260" s="263" t="s">
        <v>4120</v>
      </c>
      <c r="G2260" s="263" t="s">
        <v>4120</v>
      </c>
      <c r="H2260" s="263" t="s">
        <v>4120</v>
      </c>
      <c r="I2260" s="263" t="s">
        <v>4120</v>
      </c>
      <c r="J2260" s="263" t="s">
        <v>4120</v>
      </c>
      <c r="K2260" s="263" t="s">
        <v>4120</v>
      </c>
      <c r="L2260" s="263" t="s">
        <v>4120</v>
      </c>
      <c r="M2260" s="263" t="s">
        <v>4120</v>
      </c>
      <c r="N2260" s="263" t="s">
        <v>4120</v>
      </c>
      <c r="O2260" s="263" t="s">
        <v>4120</v>
      </c>
      <c r="P2260" s="263" t="s">
        <v>4120</v>
      </c>
      <c r="Q2260" s="263" t="s">
        <v>4120</v>
      </c>
      <c r="R2260" s="263" t="s">
        <v>4120</v>
      </c>
      <c r="S2260" s="263" t="s">
        <v>4120</v>
      </c>
      <c r="T2260" s="263" t="s">
        <v>4120</v>
      </c>
      <c r="U2260" s="263" t="s">
        <v>4120</v>
      </c>
      <c r="V2260" s="263" t="s">
        <v>4120</v>
      </c>
      <c r="W2260" s="263" t="s">
        <v>4120</v>
      </c>
      <c r="X2260" s="263" t="s">
        <v>4120</v>
      </c>
      <c r="Y2260" s="263" t="s">
        <v>4120</v>
      </c>
      <c r="Z2260" s="263" t="s">
        <v>4120</v>
      </c>
      <c r="AA2260" s="263" t="s">
        <v>4120</v>
      </c>
    </row>
    <row r="2261" spans="1:27" x14ac:dyDescent="0.3">
      <c r="A2261" s="263">
        <v>517817</v>
      </c>
      <c r="B2261" s="268" t="s">
        <v>918</v>
      </c>
      <c r="C2261" s="263" t="s">
        <v>4120</v>
      </c>
      <c r="D2261" s="263" t="s">
        <v>4120</v>
      </c>
      <c r="E2261" s="263" t="s">
        <v>4120</v>
      </c>
      <c r="F2261" s="263" t="s">
        <v>4120</v>
      </c>
      <c r="G2261" s="263" t="s">
        <v>4120</v>
      </c>
      <c r="H2261" s="263" t="s">
        <v>4120</v>
      </c>
      <c r="I2261" s="263" t="s">
        <v>4120</v>
      </c>
      <c r="J2261" s="263" t="s">
        <v>4120</v>
      </c>
      <c r="K2261" s="263" t="s">
        <v>4120</v>
      </c>
      <c r="L2261" s="263" t="s">
        <v>4120</v>
      </c>
      <c r="M2261" s="263" t="s">
        <v>4120</v>
      </c>
      <c r="N2261" s="263" t="s">
        <v>4120</v>
      </c>
      <c r="O2261" s="263" t="s">
        <v>4120</v>
      </c>
      <c r="P2261" s="263" t="s">
        <v>4120</v>
      </c>
      <c r="Q2261" s="263" t="s">
        <v>4120</v>
      </c>
      <c r="R2261" s="263" t="s">
        <v>4120</v>
      </c>
      <c r="S2261" s="263" t="s">
        <v>4120</v>
      </c>
      <c r="T2261" s="263" t="s">
        <v>4120</v>
      </c>
      <c r="U2261" s="263" t="s">
        <v>4120</v>
      </c>
      <c r="V2261" s="263" t="s">
        <v>4120</v>
      </c>
      <c r="W2261" s="263" t="s">
        <v>4120</v>
      </c>
      <c r="X2261" s="263" t="s">
        <v>4120</v>
      </c>
      <c r="Y2261" s="263" t="s">
        <v>4120</v>
      </c>
      <c r="Z2261" s="263" t="s">
        <v>4120</v>
      </c>
      <c r="AA2261" s="263" t="s">
        <v>4120</v>
      </c>
    </row>
    <row r="2262" spans="1:27" x14ac:dyDescent="0.3">
      <c r="A2262" s="263">
        <v>517863</v>
      </c>
      <c r="B2262" s="268" t="s">
        <v>918</v>
      </c>
      <c r="C2262" s="263" t="s">
        <v>4120</v>
      </c>
      <c r="D2262" s="263" t="s">
        <v>4120</v>
      </c>
      <c r="E2262" s="263" t="s">
        <v>4120</v>
      </c>
      <c r="F2262" s="263" t="s">
        <v>4120</v>
      </c>
      <c r="G2262" s="263" t="s">
        <v>4120</v>
      </c>
      <c r="H2262" s="263" t="s">
        <v>4120</v>
      </c>
      <c r="I2262" s="263" t="s">
        <v>4120</v>
      </c>
      <c r="J2262" s="263" t="s">
        <v>4120</v>
      </c>
      <c r="K2262" s="263" t="s">
        <v>4120</v>
      </c>
      <c r="L2262" s="263" t="s">
        <v>4120</v>
      </c>
      <c r="M2262" s="263" t="s">
        <v>4120</v>
      </c>
      <c r="N2262" s="263" t="s">
        <v>4120</v>
      </c>
      <c r="O2262" s="263" t="s">
        <v>4120</v>
      </c>
      <c r="P2262" s="263" t="s">
        <v>4120</v>
      </c>
      <c r="Q2262" s="263" t="s">
        <v>4120</v>
      </c>
      <c r="R2262" s="263" t="s">
        <v>4120</v>
      </c>
      <c r="S2262" s="263" t="s">
        <v>4120</v>
      </c>
      <c r="T2262" s="263" t="s">
        <v>4120</v>
      </c>
      <c r="U2262" s="263" t="s">
        <v>4120</v>
      </c>
      <c r="V2262" s="263" t="s">
        <v>4120</v>
      </c>
      <c r="W2262" s="263" t="s">
        <v>4120</v>
      </c>
      <c r="X2262" s="263" t="s">
        <v>4120</v>
      </c>
      <c r="Y2262" s="263" t="s">
        <v>4120</v>
      </c>
      <c r="Z2262" s="263" t="s">
        <v>4120</v>
      </c>
      <c r="AA2262" s="263" t="s">
        <v>4120</v>
      </c>
    </row>
    <row r="2263" spans="1:27" x14ac:dyDescent="0.3">
      <c r="A2263" s="263">
        <v>517874</v>
      </c>
      <c r="B2263" s="268" t="s">
        <v>918</v>
      </c>
      <c r="C2263" s="263" t="s">
        <v>4120</v>
      </c>
      <c r="D2263" s="263" t="s">
        <v>4120</v>
      </c>
      <c r="E2263" s="263" t="s">
        <v>4120</v>
      </c>
      <c r="F2263" s="263" t="s">
        <v>4120</v>
      </c>
      <c r="G2263" s="263" t="s">
        <v>4120</v>
      </c>
      <c r="H2263" s="263" t="s">
        <v>4120</v>
      </c>
      <c r="I2263" s="263" t="s">
        <v>4120</v>
      </c>
      <c r="J2263" s="263" t="s">
        <v>4120</v>
      </c>
      <c r="K2263" s="263" t="s">
        <v>4120</v>
      </c>
      <c r="L2263" s="263" t="s">
        <v>4120</v>
      </c>
      <c r="M2263" s="263" t="s">
        <v>4120</v>
      </c>
      <c r="N2263" s="263" t="s">
        <v>4120</v>
      </c>
      <c r="O2263" s="263" t="s">
        <v>4120</v>
      </c>
      <c r="P2263" s="263" t="s">
        <v>4120</v>
      </c>
      <c r="Q2263" s="263" t="s">
        <v>4120</v>
      </c>
      <c r="R2263" s="263" t="s">
        <v>4120</v>
      </c>
      <c r="S2263" s="263" t="s">
        <v>4120</v>
      </c>
      <c r="T2263" s="263" t="s">
        <v>4120</v>
      </c>
      <c r="U2263" s="263" t="s">
        <v>4120</v>
      </c>
      <c r="V2263" s="263" t="s">
        <v>4120</v>
      </c>
      <c r="W2263" s="263" t="s">
        <v>4120</v>
      </c>
      <c r="X2263" s="263" t="s">
        <v>4120</v>
      </c>
      <c r="Y2263" s="263" t="s">
        <v>4120</v>
      </c>
      <c r="Z2263" s="263" t="s">
        <v>4120</v>
      </c>
      <c r="AA2263" s="263" t="s">
        <v>4120</v>
      </c>
    </row>
    <row r="2264" spans="1:27" x14ac:dyDescent="0.3">
      <c r="A2264" s="263">
        <v>517918</v>
      </c>
      <c r="B2264" s="268" t="s">
        <v>918</v>
      </c>
      <c r="C2264" s="263" t="s">
        <v>4120</v>
      </c>
      <c r="D2264" s="263" t="s">
        <v>4120</v>
      </c>
      <c r="E2264" s="263" t="s">
        <v>4120</v>
      </c>
      <c r="F2264" s="263" t="s">
        <v>4120</v>
      </c>
      <c r="G2264" s="263" t="s">
        <v>4120</v>
      </c>
      <c r="H2264" s="263" t="s">
        <v>4120</v>
      </c>
      <c r="I2264" s="263" t="s">
        <v>4120</v>
      </c>
      <c r="J2264" s="263" t="s">
        <v>4120</v>
      </c>
      <c r="K2264" s="263" t="s">
        <v>4120</v>
      </c>
      <c r="L2264" s="263" t="s">
        <v>4120</v>
      </c>
      <c r="M2264" s="263" t="s">
        <v>4120</v>
      </c>
      <c r="N2264" s="263" t="s">
        <v>4120</v>
      </c>
      <c r="O2264" s="263" t="s">
        <v>4120</v>
      </c>
      <c r="P2264" s="263" t="s">
        <v>4120</v>
      </c>
      <c r="Q2264" s="263" t="s">
        <v>4120</v>
      </c>
      <c r="R2264" s="263" t="s">
        <v>4120</v>
      </c>
      <c r="S2264" s="263" t="s">
        <v>4120</v>
      </c>
      <c r="T2264" s="263" t="s">
        <v>4120</v>
      </c>
      <c r="U2264" s="263" t="s">
        <v>4120</v>
      </c>
      <c r="V2264" s="263" t="s">
        <v>4120</v>
      </c>
      <c r="W2264" s="263" t="s">
        <v>4120</v>
      </c>
      <c r="X2264" s="263" t="s">
        <v>4120</v>
      </c>
      <c r="Y2264" s="263" t="s">
        <v>4120</v>
      </c>
      <c r="Z2264" s="263" t="s">
        <v>4120</v>
      </c>
      <c r="AA2264" s="263" t="s">
        <v>4120</v>
      </c>
    </row>
    <row r="2265" spans="1:27" x14ac:dyDescent="0.3">
      <c r="A2265" s="263">
        <v>518210</v>
      </c>
      <c r="B2265" s="268" t="s">
        <v>918</v>
      </c>
      <c r="C2265" s="263" t="s">
        <v>4120</v>
      </c>
      <c r="D2265" s="263" t="s">
        <v>4120</v>
      </c>
      <c r="E2265" s="263" t="s">
        <v>4120</v>
      </c>
      <c r="F2265" s="263" t="s">
        <v>4120</v>
      </c>
      <c r="G2265" s="263" t="s">
        <v>4120</v>
      </c>
      <c r="H2265" s="263" t="s">
        <v>4120</v>
      </c>
      <c r="I2265" s="263" t="s">
        <v>4120</v>
      </c>
      <c r="J2265" s="263" t="s">
        <v>4120</v>
      </c>
      <c r="K2265" s="263" t="s">
        <v>4120</v>
      </c>
      <c r="L2265" s="263" t="s">
        <v>4120</v>
      </c>
      <c r="M2265" s="263" t="s">
        <v>4120</v>
      </c>
      <c r="N2265" s="263" t="s">
        <v>4120</v>
      </c>
      <c r="O2265" s="263" t="s">
        <v>4120</v>
      </c>
      <c r="P2265" s="263" t="s">
        <v>4120</v>
      </c>
      <c r="Q2265" s="263" t="s">
        <v>4120</v>
      </c>
      <c r="R2265" s="263" t="s">
        <v>4120</v>
      </c>
      <c r="S2265" s="263" t="s">
        <v>4120</v>
      </c>
      <c r="T2265" s="263" t="s">
        <v>4120</v>
      </c>
      <c r="U2265" s="263" t="s">
        <v>4120</v>
      </c>
      <c r="V2265" s="263" t="s">
        <v>4120</v>
      </c>
      <c r="W2265" s="263" t="s">
        <v>4120</v>
      </c>
      <c r="X2265" s="263" t="s">
        <v>4120</v>
      </c>
      <c r="Y2265" s="263" t="s">
        <v>4120</v>
      </c>
      <c r="Z2265" s="263" t="s">
        <v>4120</v>
      </c>
      <c r="AA2265" s="263" t="s">
        <v>4120</v>
      </c>
    </row>
    <row r="2266" spans="1:27" x14ac:dyDescent="0.3">
      <c r="A2266" s="263">
        <v>518263</v>
      </c>
      <c r="B2266" s="268" t="s">
        <v>918</v>
      </c>
      <c r="C2266" s="263" t="s">
        <v>4120</v>
      </c>
      <c r="D2266" s="263" t="s">
        <v>4120</v>
      </c>
      <c r="E2266" s="263" t="s">
        <v>4120</v>
      </c>
      <c r="F2266" s="263" t="s">
        <v>4120</v>
      </c>
      <c r="G2266" s="263" t="s">
        <v>4120</v>
      </c>
      <c r="H2266" s="263" t="s">
        <v>4120</v>
      </c>
      <c r="I2266" s="263" t="s">
        <v>4120</v>
      </c>
      <c r="J2266" s="263" t="s">
        <v>4120</v>
      </c>
      <c r="K2266" s="263" t="s">
        <v>4120</v>
      </c>
      <c r="L2266" s="263" t="s">
        <v>4120</v>
      </c>
      <c r="M2266" s="263" t="s">
        <v>4120</v>
      </c>
      <c r="N2266" s="263" t="s">
        <v>4120</v>
      </c>
      <c r="O2266" s="263" t="s">
        <v>4120</v>
      </c>
      <c r="P2266" s="263" t="s">
        <v>4120</v>
      </c>
      <c r="Q2266" s="263" t="s">
        <v>4120</v>
      </c>
      <c r="R2266" s="263" t="s">
        <v>4120</v>
      </c>
      <c r="S2266" s="263" t="s">
        <v>4120</v>
      </c>
      <c r="T2266" s="263" t="s">
        <v>4120</v>
      </c>
      <c r="U2266" s="263" t="s">
        <v>4120</v>
      </c>
      <c r="V2266" s="263" t="s">
        <v>4120</v>
      </c>
      <c r="W2266" s="263" t="s">
        <v>4120</v>
      </c>
      <c r="X2266" s="263" t="s">
        <v>4120</v>
      </c>
      <c r="Y2266" s="263" t="s">
        <v>4120</v>
      </c>
      <c r="Z2266" s="263" t="s">
        <v>4120</v>
      </c>
      <c r="AA2266" s="263" t="s">
        <v>4120</v>
      </c>
    </row>
    <row r="2267" spans="1:27" x14ac:dyDescent="0.3">
      <c r="A2267" s="263">
        <v>518332</v>
      </c>
      <c r="B2267" s="268" t="s">
        <v>918</v>
      </c>
      <c r="C2267" s="263" t="s">
        <v>4120</v>
      </c>
      <c r="D2267" s="263" t="s">
        <v>4120</v>
      </c>
      <c r="E2267" s="263" t="s">
        <v>4120</v>
      </c>
      <c r="F2267" s="263" t="s">
        <v>4120</v>
      </c>
      <c r="G2267" s="263" t="s">
        <v>4120</v>
      </c>
      <c r="H2267" s="263" t="s">
        <v>4120</v>
      </c>
      <c r="I2267" s="263" t="s">
        <v>4120</v>
      </c>
      <c r="J2267" s="263" t="s">
        <v>4120</v>
      </c>
      <c r="K2267" s="263" t="s">
        <v>4120</v>
      </c>
      <c r="L2267" s="263" t="s">
        <v>4120</v>
      </c>
      <c r="M2267" s="263" t="s">
        <v>4120</v>
      </c>
      <c r="N2267" s="263" t="s">
        <v>4120</v>
      </c>
      <c r="O2267" s="263" t="s">
        <v>4120</v>
      </c>
      <c r="P2267" s="263" t="s">
        <v>4120</v>
      </c>
      <c r="Q2267" s="263" t="s">
        <v>4120</v>
      </c>
      <c r="R2267" s="263" t="s">
        <v>4120</v>
      </c>
      <c r="S2267" s="263" t="s">
        <v>4120</v>
      </c>
      <c r="T2267" s="263" t="s">
        <v>4120</v>
      </c>
      <c r="U2267" s="263" t="s">
        <v>4120</v>
      </c>
      <c r="V2267" s="263" t="s">
        <v>4120</v>
      </c>
      <c r="W2267" s="263" t="s">
        <v>4120</v>
      </c>
      <c r="X2267" s="263" t="s">
        <v>4120</v>
      </c>
      <c r="Y2267" s="263" t="s">
        <v>4120</v>
      </c>
      <c r="Z2267" s="263" t="s">
        <v>4120</v>
      </c>
      <c r="AA2267" s="263" t="s">
        <v>4120</v>
      </c>
    </row>
    <row r="2268" spans="1:27" x14ac:dyDescent="0.3">
      <c r="A2268" s="263">
        <v>518352</v>
      </c>
      <c r="B2268" s="268" t="s">
        <v>918</v>
      </c>
      <c r="C2268" s="263" t="s">
        <v>4120</v>
      </c>
      <c r="D2268" s="263" t="s">
        <v>4120</v>
      </c>
      <c r="E2268" s="263" t="s">
        <v>4120</v>
      </c>
      <c r="F2268" s="263" t="s">
        <v>4120</v>
      </c>
      <c r="G2268" s="263" t="s">
        <v>4120</v>
      </c>
      <c r="H2268" s="263" t="s">
        <v>4120</v>
      </c>
      <c r="I2268" s="263" t="s">
        <v>4120</v>
      </c>
      <c r="J2268" s="263" t="s">
        <v>4120</v>
      </c>
      <c r="K2268" s="263" t="s">
        <v>4120</v>
      </c>
      <c r="L2268" s="263" t="s">
        <v>4120</v>
      </c>
      <c r="M2268" s="263" t="s">
        <v>4120</v>
      </c>
      <c r="N2268" s="263" t="s">
        <v>4120</v>
      </c>
      <c r="O2268" s="263" t="s">
        <v>4120</v>
      </c>
      <c r="P2268" s="263" t="s">
        <v>4120</v>
      </c>
      <c r="Q2268" s="263" t="s">
        <v>4120</v>
      </c>
      <c r="R2268" s="263" t="s">
        <v>4120</v>
      </c>
      <c r="S2268" s="263" t="s">
        <v>4120</v>
      </c>
      <c r="T2268" s="263" t="s">
        <v>4120</v>
      </c>
      <c r="U2268" s="263" t="s">
        <v>4120</v>
      </c>
      <c r="V2268" s="263" t="s">
        <v>4120</v>
      </c>
      <c r="W2268" s="263" t="s">
        <v>4120</v>
      </c>
      <c r="X2268" s="263" t="s">
        <v>4120</v>
      </c>
      <c r="Y2268" s="263" t="s">
        <v>4120</v>
      </c>
      <c r="Z2268" s="263" t="s">
        <v>4120</v>
      </c>
      <c r="AA2268" s="263" t="s">
        <v>4120</v>
      </c>
    </row>
    <row r="2269" spans="1:27" x14ac:dyDescent="0.3">
      <c r="A2269" s="263">
        <v>518497</v>
      </c>
      <c r="B2269" s="268" t="s">
        <v>918</v>
      </c>
      <c r="C2269" s="263" t="s">
        <v>4120</v>
      </c>
      <c r="D2269" s="263" t="s">
        <v>4120</v>
      </c>
      <c r="E2269" s="263" t="s">
        <v>4120</v>
      </c>
      <c r="F2269" s="263" t="s">
        <v>4120</v>
      </c>
      <c r="G2269" s="263" t="s">
        <v>4120</v>
      </c>
      <c r="H2269" s="263" t="s">
        <v>4120</v>
      </c>
      <c r="I2269" s="263" t="s">
        <v>4120</v>
      </c>
      <c r="J2269" s="263" t="s">
        <v>4120</v>
      </c>
      <c r="K2269" s="263" t="s">
        <v>4120</v>
      </c>
      <c r="L2269" s="263" t="s">
        <v>4120</v>
      </c>
      <c r="M2269" s="263" t="s">
        <v>4120</v>
      </c>
      <c r="N2269" s="263" t="s">
        <v>4120</v>
      </c>
      <c r="O2269" s="263" t="s">
        <v>4120</v>
      </c>
      <c r="P2269" s="263" t="s">
        <v>4120</v>
      </c>
      <c r="Q2269" s="263" t="s">
        <v>4120</v>
      </c>
      <c r="R2269" s="263" t="s">
        <v>4120</v>
      </c>
      <c r="S2269" s="263" t="s">
        <v>4120</v>
      </c>
      <c r="T2269" s="263" t="s">
        <v>4120</v>
      </c>
      <c r="U2269" s="263" t="s">
        <v>4120</v>
      </c>
      <c r="V2269" s="263" t="s">
        <v>4120</v>
      </c>
      <c r="W2269" s="263" t="s">
        <v>4120</v>
      </c>
      <c r="X2269" s="263" t="s">
        <v>4120</v>
      </c>
      <c r="Y2269" s="263" t="s">
        <v>4120</v>
      </c>
      <c r="Z2269" s="263" t="s">
        <v>4120</v>
      </c>
      <c r="AA2269" s="263" t="s">
        <v>4120</v>
      </c>
    </row>
    <row r="2270" spans="1:27" x14ac:dyDescent="0.3">
      <c r="A2270" s="263">
        <v>518512</v>
      </c>
      <c r="B2270" s="268" t="s">
        <v>918</v>
      </c>
      <c r="C2270" s="263" t="s">
        <v>4120</v>
      </c>
      <c r="D2270" s="263" t="s">
        <v>4120</v>
      </c>
      <c r="E2270" s="263" t="s">
        <v>4120</v>
      </c>
      <c r="F2270" s="263" t="s">
        <v>4120</v>
      </c>
      <c r="G2270" s="263" t="s">
        <v>4120</v>
      </c>
      <c r="H2270" s="263" t="s">
        <v>4120</v>
      </c>
      <c r="I2270" s="263" t="s">
        <v>4120</v>
      </c>
      <c r="J2270" s="263" t="s">
        <v>4120</v>
      </c>
      <c r="K2270" s="263" t="s">
        <v>4120</v>
      </c>
      <c r="L2270" s="263" t="s">
        <v>4120</v>
      </c>
      <c r="M2270" s="263" t="s">
        <v>4120</v>
      </c>
      <c r="N2270" s="263" t="s">
        <v>4120</v>
      </c>
      <c r="O2270" s="263" t="s">
        <v>4120</v>
      </c>
      <c r="P2270" s="263" t="s">
        <v>4120</v>
      </c>
      <c r="Q2270" s="263" t="s">
        <v>4120</v>
      </c>
      <c r="R2270" s="263" t="s">
        <v>4120</v>
      </c>
      <c r="S2270" s="263" t="s">
        <v>4120</v>
      </c>
      <c r="T2270" s="263" t="s">
        <v>4120</v>
      </c>
      <c r="U2270" s="263" t="s">
        <v>4120</v>
      </c>
      <c r="V2270" s="263" t="s">
        <v>4120</v>
      </c>
      <c r="W2270" s="263" t="s">
        <v>4120</v>
      </c>
      <c r="X2270" s="263" t="s">
        <v>4120</v>
      </c>
      <c r="Y2270" s="263" t="s">
        <v>4120</v>
      </c>
      <c r="Z2270" s="263" t="s">
        <v>4120</v>
      </c>
      <c r="AA2270" s="263" t="s">
        <v>4120</v>
      </c>
    </row>
    <row r="2271" spans="1:27" x14ac:dyDescent="0.3">
      <c r="A2271" s="263">
        <v>518536</v>
      </c>
      <c r="B2271" s="268" t="s">
        <v>918</v>
      </c>
      <c r="C2271" s="263" t="s">
        <v>4120</v>
      </c>
      <c r="D2271" s="263" t="s">
        <v>4120</v>
      </c>
      <c r="E2271" s="263" t="s">
        <v>4120</v>
      </c>
      <c r="F2271" s="263" t="s">
        <v>4120</v>
      </c>
      <c r="G2271" s="263" t="s">
        <v>4120</v>
      </c>
      <c r="H2271" s="263" t="s">
        <v>4120</v>
      </c>
      <c r="I2271" s="263" t="s">
        <v>4120</v>
      </c>
      <c r="J2271" s="263" t="s">
        <v>4120</v>
      </c>
      <c r="K2271" s="263" t="s">
        <v>4120</v>
      </c>
      <c r="L2271" s="263" t="s">
        <v>4120</v>
      </c>
      <c r="M2271" s="263" t="s">
        <v>4120</v>
      </c>
      <c r="N2271" s="263" t="s">
        <v>4120</v>
      </c>
      <c r="O2271" s="263" t="s">
        <v>4120</v>
      </c>
      <c r="P2271" s="263" t="s">
        <v>4120</v>
      </c>
      <c r="Q2271" s="263" t="s">
        <v>4120</v>
      </c>
      <c r="R2271" s="263" t="s">
        <v>4120</v>
      </c>
      <c r="S2271" s="263" t="s">
        <v>4120</v>
      </c>
      <c r="T2271" s="263" t="s">
        <v>4120</v>
      </c>
      <c r="U2271" s="263" t="s">
        <v>4120</v>
      </c>
      <c r="V2271" s="263" t="s">
        <v>4120</v>
      </c>
      <c r="W2271" s="263" t="s">
        <v>4120</v>
      </c>
      <c r="X2271" s="263" t="s">
        <v>4120</v>
      </c>
      <c r="Y2271" s="263" t="s">
        <v>4120</v>
      </c>
      <c r="Z2271" s="263" t="s">
        <v>4120</v>
      </c>
      <c r="AA2271" s="263" t="s">
        <v>4120</v>
      </c>
    </row>
    <row r="2272" spans="1:27" x14ac:dyDescent="0.3">
      <c r="A2272" s="263">
        <v>518630</v>
      </c>
      <c r="B2272" s="268" t="s">
        <v>918</v>
      </c>
      <c r="C2272" s="263" t="s">
        <v>4120</v>
      </c>
      <c r="D2272" s="263" t="s">
        <v>4120</v>
      </c>
      <c r="E2272" s="263" t="s">
        <v>4120</v>
      </c>
      <c r="F2272" s="263" t="s">
        <v>4120</v>
      </c>
      <c r="G2272" s="263" t="s">
        <v>4120</v>
      </c>
      <c r="H2272" s="263" t="s">
        <v>4120</v>
      </c>
      <c r="I2272" s="263" t="s">
        <v>4120</v>
      </c>
      <c r="J2272" s="263" t="s">
        <v>4120</v>
      </c>
      <c r="K2272" s="263" t="s">
        <v>4120</v>
      </c>
      <c r="L2272" s="263" t="s">
        <v>4120</v>
      </c>
      <c r="M2272" s="263" t="s">
        <v>4120</v>
      </c>
      <c r="N2272" s="263" t="s">
        <v>4120</v>
      </c>
      <c r="O2272" s="263" t="s">
        <v>4120</v>
      </c>
      <c r="P2272" s="263" t="s">
        <v>4120</v>
      </c>
      <c r="Q2272" s="263" t="s">
        <v>4120</v>
      </c>
      <c r="R2272" s="263" t="s">
        <v>4120</v>
      </c>
      <c r="S2272" s="263" t="s">
        <v>4120</v>
      </c>
      <c r="T2272" s="263" t="s">
        <v>4120</v>
      </c>
      <c r="U2272" s="263" t="s">
        <v>4120</v>
      </c>
      <c r="V2272" s="263" t="s">
        <v>4120</v>
      </c>
      <c r="W2272" s="263" t="s">
        <v>4120</v>
      </c>
      <c r="X2272" s="263" t="s">
        <v>4120</v>
      </c>
      <c r="Y2272" s="263" t="s">
        <v>4120</v>
      </c>
      <c r="Z2272" s="263" t="s">
        <v>4120</v>
      </c>
      <c r="AA2272" s="263" t="s">
        <v>4120</v>
      </c>
    </row>
    <row r="2273" spans="1:27" x14ac:dyDescent="0.3">
      <c r="A2273" s="263">
        <v>518651</v>
      </c>
      <c r="B2273" s="268" t="s">
        <v>918</v>
      </c>
      <c r="C2273" s="263" t="s">
        <v>4120</v>
      </c>
      <c r="D2273" s="263" t="s">
        <v>4120</v>
      </c>
      <c r="E2273" s="263" t="s">
        <v>4120</v>
      </c>
      <c r="F2273" s="263" t="s">
        <v>4120</v>
      </c>
      <c r="G2273" s="263" t="s">
        <v>4120</v>
      </c>
      <c r="H2273" s="263" t="s">
        <v>4120</v>
      </c>
      <c r="I2273" s="263" t="s">
        <v>4120</v>
      </c>
      <c r="J2273" s="263" t="s">
        <v>4120</v>
      </c>
      <c r="K2273" s="263" t="s">
        <v>4120</v>
      </c>
      <c r="L2273" s="263" t="s">
        <v>4120</v>
      </c>
      <c r="M2273" s="263" t="s">
        <v>4120</v>
      </c>
      <c r="N2273" s="263" t="s">
        <v>4120</v>
      </c>
      <c r="O2273" s="263" t="s">
        <v>4120</v>
      </c>
      <c r="P2273" s="263" t="s">
        <v>4120</v>
      </c>
      <c r="Q2273" s="263" t="s">
        <v>4120</v>
      </c>
      <c r="R2273" s="263" t="s">
        <v>4120</v>
      </c>
      <c r="S2273" s="263" t="s">
        <v>4120</v>
      </c>
      <c r="T2273" s="263" t="s">
        <v>4120</v>
      </c>
      <c r="U2273" s="263" t="s">
        <v>4120</v>
      </c>
      <c r="V2273" s="263" t="s">
        <v>4120</v>
      </c>
      <c r="W2273" s="263" t="s">
        <v>4120</v>
      </c>
      <c r="X2273" s="263" t="s">
        <v>4120</v>
      </c>
      <c r="Y2273" s="263" t="s">
        <v>4120</v>
      </c>
      <c r="Z2273" s="263" t="s">
        <v>4120</v>
      </c>
      <c r="AA2273" s="263" t="s">
        <v>4120</v>
      </c>
    </row>
    <row r="2274" spans="1:27" x14ac:dyDescent="0.3">
      <c r="A2274" s="263">
        <v>518658</v>
      </c>
      <c r="B2274" s="268" t="s">
        <v>918</v>
      </c>
      <c r="C2274" s="263" t="s">
        <v>4120</v>
      </c>
      <c r="D2274" s="263" t="s">
        <v>4120</v>
      </c>
      <c r="E2274" s="263" t="s">
        <v>4120</v>
      </c>
      <c r="F2274" s="263" t="s">
        <v>4120</v>
      </c>
      <c r="G2274" s="263" t="s">
        <v>4120</v>
      </c>
      <c r="H2274" s="263" t="s">
        <v>4120</v>
      </c>
      <c r="I2274" s="263" t="s">
        <v>4120</v>
      </c>
      <c r="J2274" s="263" t="s">
        <v>4120</v>
      </c>
      <c r="K2274" s="263" t="s">
        <v>4120</v>
      </c>
      <c r="L2274" s="263" t="s">
        <v>4120</v>
      </c>
      <c r="M2274" s="263" t="s">
        <v>4120</v>
      </c>
      <c r="N2274" s="263" t="s">
        <v>4120</v>
      </c>
      <c r="O2274" s="263" t="s">
        <v>4120</v>
      </c>
      <c r="P2274" s="263" t="s">
        <v>4120</v>
      </c>
      <c r="Q2274" s="263" t="s">
        <v>4120</v>
      </c>
      <c r="R2274" s="263" t="s">
        <v>4120</v>
      </c>
      <c r="S2274" s="263" t="s">
        <v>4120</v>
      </c>
      <c r="T2274" s="263" t="s">
        <v>4120</v>
      </c>
      <c r="U2274" s="263" t="s">
        <v>4120</v>
      </c>
      <c r="V2274" s="263" t="s">
        <v>4120</v>
      </c>
      <c r="W2274" s="263" t="s">
        <v>4120</v>
      </c>
      <c r="X2274" s="263" t="s">
        <v>4120</v>
      </c>
      <c r="Y2274" s="263" t="s">
        <v>4120</v>
      </c>
      <c r="Z2274" s="263" t="s">
        <v>4120</v>
      </c>
      <c r="AA2274" s="263" t="s">
        <v>4120</v>
      </c>
    </row>
    <row r="2275" spans="1:27" x14ac:dyDescent="0.3">
      <c r="A2275" s="263">
        <v>523211</v>
      </c>
      <c r="B2275" s="268" t="s">
        <v>919</v>
      </c>
      <c r="C2275" s="263" t="s">
        <v>4120</v>
      </c>
      <c r="D2275" s="263" t="s">
        <v>4120</v>
      </c>
      <c r="E2275" s="263" t="s">
        <v>4120</v>
      </c>
      <c r="F2275" s="263" t="s">
        <v>4120</v>
      </c>
      <c r="G2275" s="263" t="s">
        <v>4120</v>
      </c>
      <c r="H2275" s="263" t="s">
        <v>4120</v>
      </c>
      <c r="I2275" s="263" t="s">
        <v>4120</v>
      </c>
      <c r="J2275" s="263" t="s">
        <v>4120</v>
      </c>
      <c r="K2275" s="263" t="s">
        <v>4120</v>
      </c>
      <c r="L2275" s="263" t="s">
        <v>4120</v>
      </c>
      <c r="M2275" s="263" t="s">
        <v>4120</v>
      </c>
      <c r="N2275" s="263" t="s">
        <v>4120</v>
      </c>
      <c r="O2275" s="263" t="s">
        <v>4120</v>
      </c>
      <c r="P2275" s="263" t="s">
        <v>4120</v>
      </c>
      <c r="Q2275" s="263" t="s">
        <v>4120</v>
      </c>
      <c r="R2275" s="263" t="s">
        <v>4120</v>
      </c>
      <c r="S2275" s="263" t="s">
        <v>4120</v>
      </c>
      <c r="T2275" s="263" t="s">
        <v>4120</v>
      </c>
    </row>
    <row r="2276" spans="1:27" x14ac:dyDescent="0.3">
      <c r="A2276" s="263">
        <v>523339</v>
      </c>
      <c r="B2276" s="268" t="s">
        <v>919</v>
      </c>
      <c r="C2276" s="263" t="s">
        <v>4120</v>
      </c>
      <c r="D2276" s="263" t="s">
        <v>4120</v>
      </c>
      <c r="E2276" s="263" t="s">
        <v>4120</v>
      </c>
      <c r="F2276" s="263" t="s">
        <v>4120</v>
      </c>
      <c r="G2276" s="263" t="s">
        <v>4120</v>
      </c>
      <c r="H2276" s="263" t="s">
        <v>4120</v>
      </c>
      <c r="I2276" s="263" t="s">
        <v>4120</v>
      </c>
      <c r="J2276" s="263" t="s">
        <v>4120</v>
      </c>
      <c r="K2276" s="263" t="s">
        <v>4120</v>
      </c>
      <c r="L2276" s="263" t="s">
        <v>4120</v>
      </c>
      <c r="M2276" s="263" t="s">
        <v>4120</v>
      </c>
      <c r="N2276" s="263" t="s">
        <v>4120</v>
      </c>
      <c r="O2276" s="263" t="s">
        <v>4120</v>
      </c>
      <c r="P2276" s="263" t="s">
        <v>4120</v>
      </c>
      <c r="Q2276" s="263" t="s">
        <v>4120</v>
      </c>
      <c r="R2276" s="263" t="s">
        <v>4120</v>
      </c>
      <c r="S2276" s="263" t="s">
        <v>4120</v>
      </c>
      <c r="T2276" s="263" t="s">
        <v>4120</v>
      </c>
    </row>
    <row r="2277" spans="1:27" x14ac:dyDescent="0.3">
      <c r="A2277" s="263">
        <v>524146</v>
      </c>
      <c r="B2277" s="268" t="s">
        <v>919</v>
      </c>
      <c r="C2277" s="263" t="s">
        <v>4120</v>
      </c>
      <c r="D2277" s="263" t="s">
        <v>4120</v>
      </c>
      <c r="E2277" s="263" t="s">
        <v>4120</v>
      </c>
      <c r="F2277" s="263" t="s">
        <v>4120</v>
      </c>
      <c r="G2277" s="263" t="s">
        <v>4120</v>
      </c>
      <c r="H2277" s="263" t="s">
        <v>4120</v>
      </c>
      <c r="I2277" s="263" t="s">
        <v>4120</v>
      </c>
      <c r="J2277" s="263" t="s">
        <v>4120</v>
      </c>
      <c r="K2277" s="263" t="s">
        <v>4120</v>
      </c>
      <c r="L2277" s="263" t="s">
        <v>4120</v>
      </c>
      <c r="M2277" s="263" t="s">
        <v>4120</v>
      </c>
      <c r="N2277" s="263" t="s">
        <v>4120</v>
      </c>
      <c r="O2277" s="263" t="s">
        <v>4120</v>
      </c>
      <c r="P2277" s="263" t="s">
        <v>4120</v>
      </c>
      <c r="Q2277" s="263" t="s">
        <v>4120</v>
      </c>
      <c r="R2277" s="263" t="s">
        <v>4120</v>
      </c>
      <c r="S2277" s="263" t="s">
        <v>4120</v>
      </c>
      <c r="T2277" s="263" t="s">
        <v>4120</v>
      </c>
    </row>
    <row r="2278" spans="1:27" x14ac:dyDescent="0.3">
      <c r="A2278" s="263">
        <v>524249</v>
      </c>
      <c r="B2278" s="268" t="s">
        <v>919</v>
      </c>
      <c r="C2278" s="263" t="s">
        <v>4120</v>
      </c>
      <c r="D2278" s="263" t="s">
        <v>4120</v>
      </c>
      <c r="E2278" s="263" t="s">
        <v>4120</v>
      </c>
      <c r="F2278" s="263" t="s">
        <v>4120</v>
      </c>
      <c r="G2278" s="263" t="s">
        <v>4120</v>
      </c>
      <c r="H2278" s="263" t="s">
        <v>4120</v>
      </c>
      <c r="I2278" s="263" t="s">
        <v>4120</v>
      </c>
      <c r="J2278" s="263" t="s">
        <v>4120</v>
      </c>
      <c r="K2278" s="263" t="s">
        <v>4120</v>
      </c>
      <c r="L2278" s="263" t="s">
        <v>4120</v>
      </c>
      <c r="M2278" s="263" t="s">
        <v>4120</v>
      </c>
      <c r="N2278" s="263" t="s">
        <v>4120</v>
      </c>
      <c r="O2278" s="263" t="s">
        <v>4120</v>
      </c>
      <c r="P2278" s="263" t="s">
        <v>4120</v>
      </c>
      <c r="Q2278" s="263" t="s">
        <v>4120</v>
      </c>
      <c r="R2278" s="263" t="s">
        <v>4120</v>
      </c>
      <c r="S2278" s="263" t="s">
        <v>4120</v>
      </c>
      <c r="T2278" s="263" t="s">
        <v>4120</v>
      </c>
    </row>
    <row r="2279" spans="1:27" x14ac:dyDescent="0.3">
      <c r="A2279" s="263">
        <v>524456</v>
      </c>
      <c r="B2279" s="268" t="s">
        <v>919</v>
      </c>
      <c r="C2279" s="263" t="s">
        <v>4120</v>
      </c>
      <c r="D2279" s="263" t="s">
        <v>4120</v>
      </c>
      <c r="E2279" s="263" t="s">
        <v>4120</v>
      </c>
      <c r="F2279" s="263" t="s">
        <v>4120</v>
      </c>
      <c r="G2279" s="263" t="s">
        <v>4120</v>
      </c>
      <c r="H2279" s="263" t="s">
        <v>4120</v>
      </c>
      <c r="I2279" s="263" t="s">
        <v>4120</v>
      </c>
      <c r="J2279" s="263" t="s">
        <v>4120</v>
      </c>
      <c r="K2279" s="263" t="s">
        <v>4120</v>
      </c>
      <c r="L2279" s="263" t="s">
        <v>4120</v>
      </c>
      <c r="M2279" s="263" t="s">
        <v>4120</v>
      </c>
      <c r="N2279" s="263" t="s">
        <v>4120</v>
      </c>
      <c r="O2279" s="263" t="s">
        <v>4120</v>
      </c>
      <c r="P2279" s="263" t="s">
        <v>4120</v>
      </c>
      <c r="Q2279" s="263" t="s">
        <v>4120</v>
      </c>
      <c r="R2279" s="263" t="s">
        <v>4120</v>
      </c>
      <c r="S2279" s="263" t="s">
        <v>4120</v>
      </c>
      <c r="T2279" s="263" t="s">
        <v>4120</v>
      </c>
    </row>
    <row r="2280" spans="1:27" x14ac:dyDescent="0.3">
      <c r="A2280" s="263">
        <v>524676</v>
      </c>
      <c r="B2280" s="268" t="s">
        <v>919</v>
      </c>
      <c r="C2280" s="263" t="s">
        <v>4120</v>
      </c>
      <c r="D2280" s="263" t="s">
        <v>4120</v>
      </c>
      <c r="E2280" s="263" t="s">
        <v>4120</v>
      </c>
      <c r="F2280" s="263" t="s">
        <v>4120</v>
      </c>
      <c r="G2280" s="263" t="s">
        <v>4120</v>
      </c>
      <c r="H2280" s="263" t="s">
        <v>4120</v>
      </c>
      <c r="I2280" s="263" t="s">
        <v>4120</v>
      </c>
      <c r="J2280" s="263" t="s">
        <v>4120</v>
      </c>
      <c r="K2280" s="263" t="s">
        <v>4120</v>
      </c>
      <c r="L2280" s="263" t="s">
        <v>4120</v>
      </c>
      <c r="M2280" s="263" t="s">
        <v>4120</v>
      </c>
      <c r="N2280" s="263" t="s">
        <v>4120</v>
      </c>
      <c r="O2280" s="263" t="s">
        <v>4120</v>
      </c>
      <c r="P2280" s="263" t="s">
        <v>4120</v>
      </c>
      <c r="Q2280" s="263" t="s">
        <v>4120</v>
      </c>
      <c r="R2280" s="263" t="s">
        <v>4120</v>
      </c>
      <c r="S2280" s="263" t="s">
        <v>4120</v>
      </c>
      <c r="T2280" s="263" t="s">
        <v>4120</v>
      </c>
    </row>
    <row r="2281" spans="1:27" x14ac:dyDescent="0.3">
      <c r="A2281" s="263">
        <v>524700</v>
      </c>
      <c r="B2281" s="268" t="s">
        <v>919</v>
      </c>
      <c r="C2281" s="263" t="s">
        <v>4120</v>
      </c>
      <c r="D2281" s="263" t="s">
        <v>4120</v>
      </c>
      <c r="E2281" s="263" t="s">
        <v>4120</v>
      </c>
      <c r="F2281" s="263" t="s">
        <v>4120</v>
      </c>
      <c r="G2281" s="263" t="s">
        <v>4120</v>
      </c>
      <c r="H2281" s="263" t="s">
        <v>4120</v>
      </c>
      <c r="I2281" s="263" t="s">
        <v>4120</v>
      </c>
      <c r="J2281" s="263" t="s">
        <v>4120</v>
      </c>
      <c r="K2281" s="263" t="s">
        <v>4120</v>
      </c>
      <c r="L2281" s="263" t="s">
        <v>4120</v>
      </c>
      <c r="M2281" s="263" t="s">
        <v>4120</v>
      </c>
      <c r="N2281" s="263" t="s">
        <v>4120</v>
      </c>
      <c r="O2281" s="263" t="s">
        <v>4120</v>
      </c>
      <c r="P2281" s="263" t="s">
        <v>4120</v>
      </c>
      <c r="Q2281" s="263" t="s">
        <v>4120</v>
      </c>
      <c r="R2281" s="263" t="s">
        <v>4120</v>
      </c>
      <c r="S2281" s="263" t="s">
        <v>4120</v>
      </c>
      <c r="T2281" s="263" t="s">
        <v>4120</v>
      </c>
    </row>
    <row r="2282" spans="1:27" x14ac:dyDescent="0.3">
      <c r="A2282" s="263">
        <v>524740</v>
      </c>
      <c r="B2282" s="268" t="s">
        <v>919</v>
      </c>
      <c r="C2282" s="263" t="s">
        <v>4120</v>
      </c>
      <c r="D2282" s="263" t="s">
        <v>4120</v>
      </c>
      <c r="E2282" s="263" t="s">
        <v>4120</v>
      </c>
      <c r="F2282" s="263" t="s">
        <v>4120</v>
      </c>
      <c r="G2282" s="263" t="s">
        <v>4120</v>
      </c>
      <c r="H2282" s="263" t="s">
        <v>4120</v>
      </c>
      <c r="I2282" s="263" t="s">
        <v>4120</v>
      </c>
      <c r="J2282" s="263" t="s">
        <v>4120</v>
      </c>
      <c r="K2282" s="263" t="s">
        <v>4120</v>
      </c>
      <c r="L2282" s="263" t="s">
        <v>4120</v>
      </c>
      <c r="M2282" s="263" t="s">
        <v>4120</v>
      </c>
      <c r="N2282" s="263" t="s">
        <v>4120</v>
      </c>
      <c r="O2282" s="263" t="s">
        <v>4120</v>
      </c>
      <c r="P2282" s="263" t="s">
        <v>4120</v>
      </c>
      <c r="Q2282" s="263" t="s">
        <v>4120</v>
      </c>
      <c r="R2282" s="263" t="s">
        <v>4120</v>
      </c>
      <c r="S2282" s="263" t="s">
        <v>4120</v>
      </c>
      <c r="T2282" s="263" t="s">
        <v>4120</v>
      </c>
    </row>
    <row r="2283" spans="1:27" x14ac:dyDescent="0.3">
      <c r="A2283" s="263">
        <v>524857</v>
      </c>
      <c r="B2283" s="268" t="s">
        <v>919</v>
      </c>
      <c r="C2283" s="263" t="s">
        <v>4120</v>
      </c>
      <c r="D2283" s="263" t="s">
        <v>4120</v>
      </c>
      <c r="E2283" s="263" t="s">
        <v>4120</v>
      </c>
      <c r="F2283" s="263" t="s">
        <v>4120</v>
      </c>
      <c r="G2283" s="263" t="s">
        <v>4120</v>
      </c>
      <c r="H2283" s="263" t="s">
        <v>4120</v>
      </c>
      <c r="I2283" s="263" t="s">
        <v>4120</v>
      </c>
      <c r="J2283" s="263" t="s">
        <v>4120</v>
      </c>
      <c r="K2283" s="263" t="s">
        <v>4120</v>
      </c>
      <c r="L2283" s="263" t="s">
        <v>4120</v>
      </c>
      <c r="M2283" s="263" t="s">
        <v>4120</v>
      </c>
      <c r="N2283" s="263" t="s">
        <v>4120</v>
      </c>
      <c r="O2283" s="263" t="s">
        <v>4120</v>
      </c>
      <c r="P2283" s="263" t="s">
        <v>4120</v>
      </c>
      <c r="Q2283" s="263" t="s">
        <v>4120</v>
      </c>
      <c r="R2283" s="263" t="s">
        <v>4120</v>
      </c>
      <c r="S2283" s="263" t="s">
        <v>4120</v>
      </c>
      <c r="T2283" s="263" t="s">
        <v>4120</v>
      </c>
    </row>
    <row r="2284" spans="1:27" x14ac:dyDescent="0.3">
      <c r="A2284" s="263">
        <v>524874</v>
      </c>
      <c r="B2284" s="268" t="s">
        <v>919</v>
      </c>
      <c r="C2284" s="263" t="s">
        <v>4120</v>
      </c>
      <c r="D2284" s="263" t="s">
        <v>4120</v>
      </c>
      <c r="E2284" s="263" t="s">
        <v>4120</v>
      </c>
      <c r="F2284" s="263" t="s">
        <v>4120</v>
      </c>
      <c r="G2284" s="263" t="s">
        <v>4120</v>
      </c>
      <c r="H2284" s="263" t="s">
        <v>4120</v>
      </c>
      <c r="I2284" s="263" t="s">
        <v>4120</v>
      </c>
      <c r="J2284" s="263" t="s">
        <v>4120</v>
      </c>
      <c r="K2284" s="263" t="s">
        <v>4120</v>
      </c>
      <c r="L2284" s="263" t="s">
        <v>4120</v>
      </c>
      <c r="M2284" s="263" t="s">
        <v>4120</v>
      </c>
      <c r="N2284" s="263" t="s">
        <v>4120</v>
      </c>
      <c r="O2284" s="263" t="s">
        <v>4120</v>
      </c>
      <c r="P2284" s="263" t="s">
        <v>4120</v>
      </c>
      <c r="Q2284" s="263" t="s">
        <v>4120</v>
      </c>
      <c r="R2284" s="263" t="s">
        <v>4120</v>
      </c>
      <c r="S2284" s="263" t="s">
        <v>4120</v>
      </c>
      <c r="T2284" s="263" t="s">
        <v>4120</v>
      </c>
    </row>
    <row r="2285" spans="1:27" x14ac:dyDescent="0.3">
      <c r="A2285" s="263">
        <v>524878</v>
      </c>
      <c r="B2285" s="268" t="s">
        <v>919</v>
      </c>
      <c r="C2285" s="263" t="s">
        <v>4120</v>
      </c>
      <c r="D2285" s="263" t="s">
        <v>4120</v>
      </c>
      <c r="E2285" s="263" t="s">
        <v>4120</v>
      </c>
      <c r="F2285" s="263" t="s">
        <v>4120</v>
      </c>
      <c r="G2285" s="263" t="s">
        <v>4120</v>
      </c>
      <c r="H2285" s="263" t="s">
        <v>4120</v>
      </c>
      <c r="I2285" s="263" t="s">
        <v>4120</v>
      </c>
      <c r="J2285" s="263" t="s">
        <v>4120</v>
      </c>
      <c r="K2285" s="263" t="s">
        <v>4120</v>
      </c>
      <c r="L2285" s="263" t="s">
        <v>4120</v>
      </c>
      <c r="M2285" s="263" t="s">
        <v>4120</v>
      </c>
      <c r="N2285" s="263" t="s">
        <v>4120</v>
      </c>
      <c r="O2285" s="263" t="s">
        <v>4120</v>
      </c>
      <c r="P2285" s="263" t="s">
        <v>4120</v>
      </c>
      <c r="Q2285" s="263" t="s">
        <v>4120</v>
      </c>
      <c r="R2285" s="263" t="s">
        <v>4120</v>
      </c>
      <c r="S2285" s="263" t="s">
        <v>4120</v>
      </c>
      <c r="T2285" s="263" t="s">
        <v>4120</v>
      </c>
    </row>
    <row r="2286" spans="1:27" x14ac:dyDescent="0.3">
      <c r="A2286" s="263">
        <v>524880</v>
      </c>
      <c r="B2286" s="268" t="s">
        <v>919</v>
      </c>
      <c r="C2286" s="263" t="s">
        <v>4120</v>
      </c>
      <c r="D2286" s="263" t="s">
        <v>4120</v>
      </c>
      <c r="E2286" s="263" t="s">
        <v>4120</v>
      </c>
      <c r="F2286" s="263" t="s">
        <v>4120</v>
      </c>
      <c r="G2286" s="263" t="s">
        <v>4120</v>
      </c>
      <c r="H2286" s="263" t="s">
        <v>4120</v>
      </c>
      <c r="I2286" s="263" t="s">
        <v>4120</v>
      </c>
      <c r="J2286" s="263" t="s">
        <v>4120</v>
      </c>
      <c r="K2286" s="263" t="s">
        <v>4120</v>
      </c>
      <c r="L2286" s="263" t="s">
        <v>4120</v>
      </c>
      <c r="M2286" s="263" t="s">
        <v>4120</v>
      </c>
      <c r="N2286" s="263" t="s">
        <v>4120</v>
      </c>
      <c r="O2286" s="263" t="s">
        <v>4120</v>
      </c>
      <c r="P2286" s="263" t="s">
        <v>4120</v>
      </c>
      <c r="Q2286" s="263" t="s">
        <v>4120</v>
      </c>
      <c r="R2286" s="263" t="s">
        <v>4120</v>
      </c>
      <c r="S2286" s="263" t="s">
        <v>4120</v>
      </c>
      <c r="T2286" s="263" t="s">
        <v>4120</v>
      </c>
    </row>
    <row r="2287" spans="1:27" x14ac:dyDescent="0.3">
      <c r="A2287" s="263">
        <v>524963</v>
      </c>
      <c r="B2287" s="268" t="s">
        <v>919</v>
      </c>
      <c r="C2287" s="263" t="s">
        <v>4120</v>
      </c>
      <c r="D2287" s="263" t="s">
        <v>4120</v>
      </c>
      <c r="E2287" s="263" t="s">
        <v>4120</v>
      </c>
      <c r="F2287" s="263" t="s">
        <v>4120</v>
      </c>
      <c r="G2287" s="263" t="s">
        <v>4120</v>
      </c>
      <c r="H2287" s="263" t="s">
        <v>4120</v>
      </c>
      <c r="I2287" s="263" t="s">
        <v>4120</v>
      </c>
      <c r="J2287" s="263" t="s">
        <v>4120</v>
      </c>
      <c r="K2287" s="263" t="s">
        <v>4120</v>
      </c>
      <c r="L2287" s="263" t="s">
        <v>4120</v>
      </c>
      <c r="M2287" s="263" t="s">
        <v>4120</v>
      </c>
      <c r="N2287" s="263" t="s">
        <v>4120</v>
      </c>
      <c r="O2287" s="263" t="s">
        <v>4120</v>
      </c>
      <c r="P2287" s="263" t="s">
        <v>4120</v>
      </c>
      <c r="Q2287" s="263" t="s">
        <v>4120</v>
      </c>
      <c r="R2287" s="263" t="s">
        <v>4120</v>
      </c>
      <c r="S2287" s="263" t="s">
        <v>4120</v>
      </c>
      <c r="T2287" s="263" t="s">
        <v>4120</v>
      </c>
    </row>
    <row r="2288" spans="1:27" x14ac:dyDescent="0.3">
      <c r="A2288" s="263">
        <v>525110</v>
      </c>
      <c r="B2288" s="268" t="s">
        <v>919</v>
      </c>
      <c r="C2288" s="263" t="s">
        <v>4120</v>
      </c>
      <c r="D2288" s="263" t="s">
        <v>4120</v>
      </c>
      <c r="E2288" s="263" t="s">
        <v>4120</v>
      </c>
      <c r="F2288" s="263" t="s">
        <v>4120</v>
      </c>
      <c r="G2288" s="263" t="s">
        <v>4120</v>
      </c>
      <c r="H2288" s="263" t="s">
        <v>4120</v>
      </c>
      <c r="I2288" s="263" t="s">
        <v>4120</v>
      </c>
      <c r="J2288" s="263" t="s">
        <v>4120</v>
      </c>
      <c r="K2288" s="263" t="s">
        <v>4120</v>
      </c>
      <c r="L2288" s="263" t="s">
        <v>4120</v>
      </c>
      <c r="M2288" s="263" t="s">
        <v>4120</v>
      </c>
      <c r="N2288" s="263" t="s">
        <v>4120</v>
      </c>
      <c r="O2288" s="263" t="s">
        <v>4120</v>
      </c>
      <c r="P2288" s="263" t="s">
        <v>4120</v>
      </c>
      <c r="Q2288" s="263" t="s">
        <v>4120</v>
      </c>
      <c r="R2288" s="263" t="s">
        <v>4120</v>
      </c>
      <c r="S2288" s="263" t="s">
        <v>4120</v>
      </c>
      <c r="T2288" s="263" t="s">
        <v>4120</v>
      </c>
    </row>
    <row r="2289" spans="1:20" x14ac:dyDescent="0.3">
      <c r="A2289" s="263">
        <v>525126</v>
      </c>
      <c r="B2289" s="268" t="s">
        <v>919</v>
      </c>
      <c r="C2289" s="263" t="s">
        <v>4120</v>
      </c>
      <c r="D2289" s="263" t="s">
        <v>4120</v>
      </c>
      <c r="E2289" s="263" t="s">
        <v>4120</v>
      </c>
      <c r="F2289" s="263" t="s">
        <v>4120</v>
      </c>
      <c r="G2289" s="263" t="s">
        <v>4120</v>
      </c>
      <c r="H2289" s="263" t="s">
        <v>4120</v>
      </c>
      <c r="I2289" s="263" t="s">
        <v>4120</v>
      </c>
      <c r="J2289" s="263" t="s">
        <v>4120</v>
      </c>
      <c r="K2289" s="263" t="s">
        <v>4120</v>
      </c>
      <c r="L2289" s="263" t="s">
        <v>4120</v>
      </c>
      <c r="M2289" s="263" t="s">
        <v>4120</v>
      </c>
      <c r="N2289" s="263" t="s">
        <v>4120</v>
      </c>
      <c r="O2289" s="263" t="s">
        <v>4120</v>
      </c>
      <c r="P2289" s="263" t="s">
        <v>4120</v>
      </c>
      <c r="Q2289" s="263" t="s">
        <v>4120</v>
      </c>
      <c r="R2289" s="263" t="s">
        <v>4120</v>
      </c>
      <c r="S2289" s="263" t="s">
        <v>4120</v>
      </c>
      <c r="T2289" s="263" t="s">
        <v>4120</v>
      </c>
    </row>
    <row r="2290" spans="1:20" x14ac:dyDescent="0.3">
      <c r="A2290" s="263">
        <v>525170</v>
      </c>
      <c r="B2290" s="268" t="s">
        <v>919</v>
      </c>
      <c r="C2290" s="263" t="s">
        <v>4120</v>
      </c>
      <c r="D2290" s="263" t="s">
        <v>4120</v>
      </c>
      <c r="E2290" s="263" t="s">
        <v>4120</v>
      </c>
      <c r="F2290" s="263" t="s">
        <v>4120</v>
      </c>
      <c r="G2290" s="263" t="s">
        <v>4120</v>
      </c>
      <c r="H2290" s="263" t="s">
        <v>4120</v>
      </c>
      <c r="I2290" s="263" t="s">
        <v>4120</v>
      </c>
      <c r="J2290" s="263" t="s">
        <v>4120</v>
      </c>
      <c r="K2290" s="263" t="s">
        <v>4120</v>
      </c>
      <c r="L2290" s="263" t="s">
        <v>4120</v>
      </c>
      <c r="M2290" s="263" t="s">
        <v>4120</v>
      </c>
      <c r="N2290" s="263" t="s">
        <v>4120</v>
      </c>
      <c r="O2290" s="263" t="s">
        <v>4120</v>
      </c>
      <c r="P2290" s="263" t="s">
        <v>4120</v>
      </c>
      <c r="Q2290" s="263" t="s">
        <v>4120</v>
      </c>
      <c r="R2290" s="263" t="s">
        <v>4120</v>
      </c>
      <c r="S2290" s="263" t="s">
        <v>4120</v>
      </c>
      <c r="T2290" s="263" t="s">
        <v>4120</v>
      </c>
    </row>
    <row r="2291" spans="1:20" x14ac:dyDescent="0.3">
      <c r="A2291" s="263">
        <v>525212</v>
      </c>
      <c r="B2291" s="268" t="s">
        <v>919</v>
      </c>
      <c r="C2291" s="263" t="s">
        <v>4120</v>
      </c>
      <c r="D2291" s="263" t="s">
        <v>4120</v>
      </c>
      <c r="E2291" s="263" t="s">
        <v>4120</v>
      </c>
      <c r="F2291" s="263" t="s">
        <v>4120</v>
      </c>
      <c r="G2291" s="263" t="s">
        <v>4120</v>
      </c>
      <c r="H2291" s="263" t="s">
        <v>4120</v>
      </c>
      <c r="I2291" s="263" t="s">
        <v>4120</v>
      </c>
      <c r="J2291" s="263" t="s">
        <v>4120</v>
      </c>
      <c r="K2291" s="263" t="s">
        <v>4120</v>
      </c>
      <c r="L2291" s="263" t="s">
        <v>4120</v>
      </c>
      <c r="M2291" s="263" t="s">
        <v>4120</v>
      </c>
      <c r="N2291" s="263" t="s">
        <v>4120</v>
      </c>
      <c r="O2291" s="263" t="s">
        <v>4120</v>
      </c>
      <c r="P2291" s="263" t="s">
        <v>4120</v>
      </c>
      <c r="Q2291" s="263" t="s">
        <v>4120</v>
      </c>
      <c r="R2291" s="263" t="s">
        <v>4120</v>
      </c>
      <c r="S2291" s="263" t="s">
        <v>4120</v>
      </c>
      <c r="T2291" s="263" t="s">
        <v>4120</v>
      </c>
    </row>
    <row r="2292" spans="1:20" x14ac:dyDescent="0.3">
      <c r="A2292" s="263">
        <v>525225</v>
      </c>
      <c r="B2292" s="268" t="s">
        <v>919</v>
      </c>
      <c r="C2292" s="263" t="s">
        <v>4120</v>
      </c>
      <c r="D2292" s="263" t="s">
        <v>4120</v>
      </c>
      <c r="E2292" s="263" t="s">
        <v>4120</v>
      </c>
      <c r="F2292" s="263" t="s">
        <v>4120</v>
      </c>
      <c r="G2292" s="263" t="s">
        <v>4120</v>
      </c>
      <c r="H2292" s="263" t="s">
        <v>4120</v>
      </c>
      <c r="I2292" s="263" t="s">
        <v>4120</v>
      </c>
      <c r="J2292" s="263" t="s">
        <v>4120</v>
      </c>
      <c r="K2292" s="263" t="s">
        <v>4120</v>
      </c>
      <c r="L2292" s="263" t="s">
        <v>4120</v>
      </c>
      <c r="M2292" s="263" t="s">
        <v>4120</v>
      </c>
      <c r="N2292" s="263" t="s">
        <v>4120</v>
      </c>
      <c r="O2292" s="263" t="s">
        <v>4120</v>
      </c>
      <c r="P2292" s="263" t="s">
        <v>4120</v>
      </c>
      <c r="Q2292" s="263" t="s">
        <v>4120</v>
      </c>
      <c r="R2292" s="263" t="s">
        <v>4120</v>
      </c>
      <c r="S2292" s="263" t="s">
        <v>4120</v>
      </c>
      <c r="T2292" s="263" t="s">
        <v>4120</v>
      </c>
    </row>
    <row r="2293" spans="1:20" x14ac:dyDescent="0.3">
      <c r="A2293" s="263">
        <v>525349</v>
      </c>
      <c r="B2293" s="268" t="s">
        <v>919</v>
      </c>
      <c r="C2293" s="263" t="s">
        <v>4120</v>
      </c>
      <c r="D2293" s="263" t="s">
        <v>4120</v>
      </c>
      <c r="E2293" s="263" t="s">
        <v>4120</v>
      </c>
      <c r="F2293" s="263" t="s">
        <v>4120</v>
      </c>
      <c r="G2293" s="263" t="s">
        <v>4120</v>
      </c>
      <c r="H2293" s="263" t="s">
        <v>4120</v>
      </c>
      <c r="I2293" s="263" t="s">
        <v>4120</v>
      </c>
      <c r="J2293" s="263" t="s">
        <v>4120</v>
      </c>
      <c r="K2293" s="263" t="s">
        <v>4120</v>
      </c>
      <c r="L2293" s="263" t="s">
        <v>4120</v>
      </c>
      <c r="M2293" s="263" t="s">
        <v>4120</v>
      </c>
      <c r="N2293" s="263" t="s">
        <v>4120</v>
      </c>
      <c r="O2293" s="263" t="s">
        <v>4120</v>
      </c>
      <c r="P2293" s="263" t="s">
        <v>4120</v>
      </c>
      <c r="Q2293" s="263" t="s">
        <v>4120</v>
      </c>
      <c r="R2293" s="263" t="s">
        <v>4120</v>
      </c>
      <c r="S2293" s="263" t="s">
        <v>4120</v>
      </c>
      <c r="T2293" s="263" t="s">
        <v>4120</v>
      </c>
    </row>
    <row r="2294" spans="1:20" x14ac:dyDescent="0.3">
      <c r="A2294" s="263">
        <v>525497</v>
      </c>
      <c r="B2294" s="268" t="s">
        <v>919</v>
      </c>
      <c r="C2294" s="263" t="s">
        <v>4120</v>
      </c>
      <c r="D2294" s="263" t="s">
        <v>4120</v>
      </c>
      <c r="E2294" s="263" t="s">
        <v>4120</v>
      </c>
      <c r="F2294" s="263" t="s">
        <v>4120</v>
      </c>
      <c r="G2294" s="263" t="s">
        <v>4120</v>
      </c>
      <c r="H2294" s="263" t="s">
        <v>4120</v>
      </c>
      <c r="I2294" s="263" t="s">
        <v>4120</v>
      </c>
      <c r="J2294" s="263" t="s">
        <v>4120</v>
      </c>
      <c r="K2294" s="263" t="s">
        <v>4120</v>
      </c>
      <c r="L2294" s="263" t="s">
        <v>4120</v>
      </c>
      <c r="M2294" s="263" t="s">
        <v>4120</v>
      </c>
      <c r="N2294" s="263" t="s">
        <v>4120</v>
      </c>
      <c r="O2294" s="263" t="s">
        <v>4120</v>
      </c>
      <c r="P2294" s="263" t="s">
        <v>4120</v>
      </c>
      <c r="Q2294" s="263" t="s">
        <v>4120</v>
      </c>
      <c r="R2294" s="263" t="s">
        <v>4120</v>
      </c>
      <c r="S2294" s="263" t="s">
        <v>4120</v>
      </c>
      <c r="T2294" s="263" t="s">
        <v>4120</v>
      </c>
    </row>
    <row r="2295" spans="1:20" x14ac:dyDescent="0.3">
      <c r="A2295" s="263">
        <v>525545</v>
      </c>
      <c r="B2295" s="268" t="s">
        <v>919</v>
      </c>
      <c r="C2295" s="263" t="s">
        <v>4120</v>
      </c>
      <c r="D2295" s="263" t="s">
        <v>4120</v>
      </c>
      <c r="E2295" s="263" t="s">
        <v>4120</v>
      </c>
      <c r="F2295" s="263" t="s">
        <v>4120</v>
      </c>
      <c r="G2295" s="263" t="s">
        <v>4120</v>
      </c>
      <c r="H2295" s="263" t="s">
        <v>4120</v>
      </c>
      <c r="I2295" s="263" t="s">
        <v>4120</v>
      </c>
      <c r="J2295" s="263" t="s">
        <v>4120</v>
      </c>
      <c r="K2295" s="263" t="s">
        <v>4120</v>
      </c>
      <c r="L2295" s="263" t="s">
        <v>4120</v>
      </c>
      <c r="M2295" s="263" t="s">
        <v>4120</v>
      </c>
      <c r="N2295" s="263" t="s">
        <v>4120</v>
      </c>
      <c r="O2295" s="263" t="s">
        <v>4120</v>
      </c>
      <c r="P2295" s="263" t="s">
        <v>4120</v>
      </c>
      <c r="Q2295" s="263" t="s">
        <v>4120</v>
      </c>
      <c r="R2295" s="263" t="s">
        <v>4120</v>
      </c>
      <c r="S2295" s="263" t="s">
        <v>4120</v>
      </c>
      <c r="T2295" s="263" t="s">
        <v>4120</v>
      </c>
    </row>
    <row r="2296" spans="1:20" x14ac:dyDescent="0.3">
      <c r="A2296" s="263">
        <v>525586</v>
      </c>
      <c r="B2296" s="268" t="s">
        <v>919</v>
      </c>
      <c r="C2296" s="263" t="s">
        <v>4120</v>
      </c>
      <c r="D2296" s="263" t="s">
        <v>4120</v>
      </c>
      <c r="E2296" s="263" t="s">
        <v>4120</v>
      </c>
      <c r="F2296" s="263" t="s">
        <v>4120</v>
      </c>
      <c r="G2296" s="263" t="s">
        <v>4120</v>
      </c>
      <c r="H2296" s="263" t="s">
        <v>4120</v>
      </c>
      <c r="I2296" s="263" t="s">
        <v>4120</v>
      </c>
      <c r="J2296" s="263" t="s">
        <v>4120</v>
      </c>
      <c r="K2296" s="263" t="s">
        <v>4120</v>
      </c>
      <c r="L2296" s="263" t="s">
        <v>4120</v>
      </c>
      <c r="M2296" s="263" t="s">
        <v>4120</v>
      </c>
      <c r="N2296" s="263" t="s">
        <v>4120</v>
      </c>
      <c r="O2296" s="263" t="s">
        <v>4120</v>
      </c>
      <c r="P2296" s="263" t="s">
        <v>4120</v>
      </c>
      <c r="Q2296" s="263" t="s">
        <v>4120</v>
      </c>
      <c r="R2296" s="263" t="s">
        <v>4120</v>
      </c>
      <c r="S2296" s="263" t="s">
        <v>4120</v>
      </c>
      <c r="T2296" s="263" t="s">
        <v>4120</v>
      </c>
    </row>
    <row r="2297" spans="1:20" x14ac:dyDescent="0.3">
      <c r="A2297" s="263">
        <v>525637</v>
      </c>
      <c r="B2297" s="268" t="s">
        <v>919</v>
      </c>
      <c r="C2297" s="263" t="s">
        <v>4120</v>
      </c>
      <c r="D2297" s="263" t="s">
        <v>4120</v>
      </c>
      <c r="E2297" s="263" t="s">
        <v>4120</v>
      </c>
      <c r="F2297" s="263" t="s">
        <v>4120</v>
      </c>
      <c r="G2297" s="263" t="s">
        <v>4120</v>
      </c>
      <c r="H2297" s="263" t="s">
        <v>4120</v>
      </c>
      <c r="I2297" s="263" t="s">
        <v>4120</v>
      </c>
      <c r="J2297" s="263" t="s">
        <v>4120</v>
      </c>
      <c r="K2297" s="263" t="s">
        <v>4120</v>
      </c>
      <c r="L2297" s="263" t="s">
        <v>4120</v>
      </c>
      <c r="M2297" s="263" t="s">
        <v>4120</v>
      </c>
      <c r="N2297" s="263" t="s">
        <v>4120</v>
      </c>
      <c r="O2297" s="263" t="s">
        <v>4120</v>
      </c>
      <c r="P2297" s="263" t="s">
        <v>4120</v>
      </c>
      <c r="Q2297" s="263" t="s">
        <v>4120</v>
      </c>
      <c r="R2297" s="263" t="s">
        <v>4120</v>
      </c>
      <c r="S2297" s="263" t="s">
        <v>4120</v>
      </c>
      <c r="T2297" s="263" t="s">
        <v>4120</v>
      </c>
    </row>
    <row r="2298" spans="1:20" x14ac:dyDescent="0.3">
      <c r="A2298" s="263">
        <v>525655</v>
      </c>
      <c r="B2298" s="268" t="s">
        <v>919</v>
      </c>
      <c r="C2298" s="263" t="s">
        <v>4120</v>
      </c>
      <c r="D2298" s="263" t="s">
        <v>4120</v>
      </c>
      <c r="E2298" s="263" t="s">
        <v>4120</v>
      </c>
      <c r="F2298" s="263" t="s">
        <v>4120</v>
      </c>
      <c r="G2298" s="263" t="s">
        <v>4120</v>
      </c>
      <c r="H2298" s="263" t="s">
        <v>4120</v>
      </c>
      <c r="I2298" s="263" t="s">
        <v>4120</v>
      </c>
      <c r="J2298" s="263" t="s">
        <v>4120</v>
      </c>
      <c r="K2298" s="263" t="s">
        <v>4120</v>
      </c>
      <c r="L2298" s="263" t="s">
        <v>4120</v>
      </c>
      <c r="M2298" s="263" t="s">
        <v>4120</v>
      </c>
      <c r="N2298" s="263" t="s">
        <v>4120</v>
      </c>
      <c r="O2298" s="263" t="s">
        <v>4120</v>
      </c>
      <c r="P2298" s="263" t="s">
        <v>4120</v>
      </c>
      <c r="Q2298" s="263" t="s">
        <v>4120</v>
      </c>
      <c r="R2298" s="263" t="s">
        <v>4120</v>
      </c>
      <c r="S2298" s="263" t="s">
        <v>4120</v>
      </c>
      <c r="T2298" s="263" t="s">
        <v>4120</v>
      </c>
    </row>
    <row r="2299" spans="1:20" x14ac:dyDescent="0.3">
      <c r="A2299" s="263">
        <v>525677</v>
      </c>
      <c r="B2299" s="268" t="s">
        <v>919</v>
      </c>
      <c r="C2299" s="263" t="s">
        <v>4120</v>
      </c>
      <c r="D2299" s="263" t="s">
        <v>4120</v>
      </c>
      <c r="E2299" s="263" t="s">
        <v>4120</v>
      </c>
      <c r="F2299" s="263" t="s">
        <v>4120</v>
      </c>
      <c r="G2299" s="263" t="s">
        <v>4120</v>
      </c>
      <c r="H2299" s="263" t="s">
        <v>4120</v>
      </c>
      <c r="I2299" s="263" t="s">
        <v>4120</v>
      </c>
      <c r="J2299" s="263" t="s">
        <v>4120</v>
      </c>
      <c r="K2299" s="263" t="s">
        <v>4120</v>
      </c>
      <c r="L2299" s="263" t="s">
        <v>4120</v>
      </c>
      <c r="M2299" s="263" t="s">
        <v>4120</v>
      </c>
      <c r="N2299" s="263" t="s">
        <v>4120</v>
      </c>
      <c r="O2299" s="263" t="s">
        <v>4120</v>
      </c>
      <c r="P2299" s="263" t="s">
        <v>4120</v>
      </c>
      <c r="Q2299" s="263" t="s">
        <v>4120</v>
      </c>
      <c r="R2299" s="263" t="s">
        <v>4120</v>
      </c>
      <c r="S2299" s="263" t="s">
        <v>4120</v>
      </c>
      <c r="T2299" s="263" t="s">
        <v>4120</v>
      </c>
    </row>
    <row r="2300" spans="1:20" x14ac:dyDescent="0.3">
      <c r="A2300" s="263">
        <v>525702</v>
      </c>
      <c r="B2300" s="268" t="s">
        <v>919</v>
      </c>
      <c r="C2300" s="263" t="s">
        <v>4120</v>
      </c>
      <c r="D2300" s="263" t="s">
        <v>4120</v>
      </c>
      <c r="E2300" s="263" t="s">
        <v>4120</v>
      </c>
      <c r="F2300" s="263" t="s">
        <v>4120</v>
      </c>
      <c r="G2300" s="263" t="s">
        <v>4120</v>
      </c>
      <c r="H2300" s="263" t="s">
        <v>4120</v>
      </c>
      <c r="I2300" s="263" t="s">
        <v>4120</v>
      </c>
      <c r="J2300" s="263" t="s">
        <v>4120</v>
      </c>
      <c r="K2300" s="263" t="s">
        <v>4120</v>
      </c>
      <c r="L2300" s="263" t="s">
        <v>4120</v>
      </c>
      <c r="M2300" s="263" t="s">
        <v>4120</v>
      </c>
      <c r="N2300" s="263" t="s">
        <v>4120</v>
      </c>
      <c r="O2300" s="263" t="s">
        <v>4120</v>
      </c>
      <c r="P2300" s="263" t="s">
        <v>4120</v>
      </c>
      <c r="Q2300" s="263" t="s">
        <v>4120</v>
      </c>
      <c r="R2300" s="263" t="s">
        <v>4120</v>
      </c>
      <c r="S2300" s="263" t="s">
        <v>4120</v>
      </c>
      <c r="T2300" s="263" t="s">
        <v>4120</v>
      </c>
    </row>
    <row r="2301" spans="1:20" x14ac:dyDescent="0.3">
      <c r="A2301" s="263">
        <v>525730</v>
      </c>
      <c r="B2301" s="268" t="s">
        <v>919</v>
      </c>
      <c r="C2301" s="263" t="s">
        <v>4120</v>
      </c>
      <c r="D2301" s="263" t="s">
        <v>4120</v>
      </c>
      <c r="E2301" s="263" t="s">
        <v>4120</v>
      </c>
      <c r="F2301" s="263" t="s">
        <v>4120</v>
      </c>
      <c r="G2301" s="263" t="s">
        <v>4120</v>
      </c>
      <c r="H2301" s="263" t="s">
        <v>4120</v>
      </c>
      <c r="I2301" s="263" t="s">
        <v>4120</v>
      </c>
      <c r="J2301" s="263" t="s">
        <v>4120</v>
      </c>
      <c r="K2301" s="263" t="s">
        <v>4120</v>
      </c>
      <c r="L2301" s="263" t="s">
        <v>4120</v>
      </c>
      <c r="M2301" s="263" t="s">
        <v>4120</v>
      </c>
      <c r="N2301" s="263" t="s">
        <v>4120</v>
      </c>
      <c r="O2301" s="263" t="s">
        <v>4120</v>
      </c>
      <c r="P2301" s="263" t="s">
        <v>4120</v>
      </c>
      <c r="Q2301" s="263" t="s">
        <v>4120</v>
      </c>
      <c r="R2301" s="263" t="s">
        <v>4120</v>
      </c>
      <c r="S2301" s="263" t="s">
        <v>4120</v>
      </c>
      <c r="T2301" s="263" t="s">
        <v>4120</v>
      </c>
    </row>
    <row r="2302" spans="1:20" x14ac:dyDescent="0.3">
      <c r="A2302" s="263">
        <v>525734</v>
      </c>
      <c r="B2302" s="268" t="s">
        <v>919</v>
      </c>
      <c r="C2302" s="263" t="s">
        <v>4120</v>
      </c>
      <c r="D2302" s="263" t="s">
        <v>4120</v>
      </c>
      <c r="E2302" s="263" t="s">
        <v>4120</v>
      </c>
      <c r="F2302" s="263" t="s">
        <v>4120</v>
      </c>
      <c r="G2302" s="263" t="s">
        <v>4120</v>
      </c>
      <c r="H2302" s="263" t="s">
        <v>4120</v>
      </c>
      <c r="I2302" s="263" t="s">
        <v>4120</v>
      </c>
      <c r="J2302" s="263" t="s">
        <v>4120</v>
      </c>
      <c r="K2302" s="263" t="s">
        <v>4120</v>
      </c>
      <c r="L2302" s="263" t="s">
        <v>4120</v>
      </c>
      <c r="M2302" s="263" t="s">
        <v>4120</v>
      </c>
      <c r="N2302" s="263" t="s">
        <v>4120</v>
      </c>
      <c r="O2302" s="263" t="s">
        <v>4120</v>
      </c>
      <c r="P2302" s="263" t="s">
        <v>4120</v>
      </c>
      <c r="Q2302" s="263" t="s">
        <v>4120</v>
      </c>
      <c r="R2302" s="263" t="s">
        <v>4120</v>
      </c>
      <c r="S2302" s="263" t="s">
        <v>4120</v>
      </c>
      <c r="T2302" s="263" t="s">
        <v>4120</v>
      </c>
    </row>
    <row r="2303" spans="1:20" x14ac:dyDescent="0.3">
      <c r="A2303" s="263">
        <v>525739</v>
      </c>
      <c r="B2303" s="268" t="s">
        <v>919</v>
      </c>
      <c r="C2303" s="263" t="s">
        <v>4120</v>
      </c>
      <c r="D2303" s="263" t="s">
        <v>4120</v>
      </c>
      <c r="E2303" s="263" t="s">
        <v>4120</v>
      </c>
      <c r="F2303" s="263" t="s">
        <v>4120</v>
      </c>
      <c r="G2303" s="263" t="s">
        <v>4120</v>
      </c>
      <c r="H2303" s="263" t="s">
        <v>4120</v>
      </c>
      <c r="I2303" s="263" t="s">
        <v>4120</v>
      </c>
      <c r="J2303" s="263" t="s">
        <v>4120</v>
      </c>
      <c r="K2303" s="263" t="s">
        <v>4120</v>
      </c>
      <c r="L2303" s="263" t="s">
        <v>4120</v>
      </c>
      <c r="M2303" s="263" t="s">
        <v>4120</v>
      </c>
      <c r="N2303" s="263" t="s">
        <v>4120</v>
      </c>
      <c r="O2303" s="263" t="s">
        <v>4120</v>
      </c>
      <c r="P2303" s="263" t="s">
        <v>4120</v>
      </c>
      <c r="Q2303" s="263" t="s">
        <v>4120</v>
      </c>
      <c r="R2303" s="263" t="s">
        <v>4120</v>
      </c>
      <c r="S2303" s="263" t="s">
        <v>4120</v>
      </c>
      <c r="T2303" s="263" t="s">
        <v>4120</v>
      </c>
    </row>
    <row r="2304" spans="1:20" x14ac:dyDescent="0.3">
      <c r="A2304" s="263">
        <v>525740</v>
      </c>
      <c r="B2304" s="268" t="s">
        <v>919</v>
      </c>
      <c r="C2304" s="263" t="s">
        <v>4120</v>
      </c>
      <c r="D2304" s="263" t="s">
        <v>4120</v>
      </c>
      <c r="E2304" s="263" t="s">
        <v>4120</v>
      </c>
      <c r="F2304" s="263" t="s">
        <v>4120</v>
      </c>
      <c r="G2304" s="263" t="s">
        <v>4120</v>
      </c>
      <c r="H2304" s="263" t="s">
        <v>4120</v>
      </c>
      <c r="I2304" s="263" t="s">
        <v>4120</v>
      </c>
      <c r="J2304" s="263" t="s">
        <v>4120</v>
      </c>
      <c r="K2304" s="263" t="s">
        <v>4120</v>
      </c>
      <c r="L2304" s="263" t="s">
        <v>4120</v>
      </c>
      <c r="M2304" s="263" t="s">
        <v>4120</v>
      </c>
      <c r="N2304" s="263" t="s">
        <v>4120</v>
      </c>
      <c r="O2304" s="263" t="s">
        <v>4120</v>
      </c>
      <c r="P2304" s="263" t="s">
        <v>4120</v>
      </c>
      <c r="Q2304" s="263" t="s">
        <v>4120</v>
      </c>
      <c r="R2304" s="263" t="s">
        <v>4120</v>
      </c>
      <c r="S2304" s="263" t="s">
        <v>4120</v>
      </c>
      <c r="T2304" s="263" t="s">
        <v>4120</v>
      </c>
    </row>
    <row r="2305" spans="1:20" x14ac:dyDescent="0.3">
      <c r="A2305" s="263">
        <v>525745</v>
      </c>
      <c r="B2305" s="268" t="s">
        <v>919</v>
      </c>
      <c r="C2305" s="263" t="s">
        <v>4120</v>
      </c>
      <c r="D2305" s="263" t="s">
        <v>4120</v>
      </c>
      <c r="E2305" s="263" t="s">
        <v>4120</v>
      </c>
      <c r="F2305" s="263" t="s">
        <v>4120</v>
      </c>
      <c r="G2305" s="263" t="s">
        <v>4120</v>
      </c>
      <c r="H2305" s="263" t="s">
        <v>4120</v>
      </c>
      <c r="I2305" s="263" t="s">
        <v>4120</v>
      </c>
      <c r="J2305" s="263" t="s">
        <v>4120</v>
      </c>
      <c r="K2305" s="263" t="s">
        <v>4120</v>
      </c>
      <c r="L2305" s="263" t="s">
        <v>4120</v>
      </c>
      <c r="M2305" s="263" t="s">
        <v>4120</v>
      </c>
      <c r="N2305" s="263" t="s">
        <v>4120</v>
      </c>
      <c r="O2305" s="263" t="s">
        <v>4120</v>
      </c>
      <c r="P2305" s="263" t="s">
        <v>4120</v>
      </c>
      <c r="Q2305" s="263" t="s">
        <v>4120</v>
      </c>
      <c r="R2305" s="263" t="s">
        <v>4120</v>
      </c>
      <c r="S2305" s="263" t="s">
        <v>4120</v>
      </c>
      <c r="T2305" s="263" t="s">
        <v>4120</v>
      </c>
    </row>
    <row r="2306" spans="1:20" x14ac:dyDescent="0.3">
      <c r="A2306" s="263">
        <v>525759</v>
      </c>
      <c r="B2306" s="268" t="s">
        <v>919</v>
      </c>
      <c r="C2306" s="263" t="s">
        <v>4120</v>
      </c>
      <c r="D2306" s="263" t="s">
        <v>4120</v>
      </c>
      <c r="E2306" s="263" t="s">
        <v>4120</v>
      </c>
      <c r="F2306" s="263" t="s">
        <v>4120</v>
      </c>
      <c r="G2306" s="263" t="s">
        <v>4120</v>
      </c>
      <c r="H2306" s="263" t="s">
        <v>4120</v>
      </c>
      <c r="I2306" s="263" t="s">
        <v>4120</v>
      </c>
      <c r="J2306" s="263" t="s">
        <v>4120</v>
      </c>
      <c r="K2306" s="263" t="s">
        <v>4120</v>
      </c>
      <c r="L2306" s="263" t="s">
        <v>4120</v>
      </c>
      <c r="M2306" s="263" t="s">
        <v>4120</v>
      </c>
      <c r="N2306" s="263" t="s">
        <v>4120</v>
      </c>
      <c r="O2306" s="263" t="s">
        <v>4120</v>
      </c>
      <c r="P2306" s="263" t="s">
        <v>4120</v>
      </c>
      <c r="Q2306" s="263" t="s">
        <v>4120</v>
      </c>
      <c r="R2306" s="263" t="s">
        <v>4120</v>
      </c>
      <c r="S2306" s="263" t="s">
        <v>4120</v>
      </c>
      <c r="T2306" s="263" t="s">
        <v>4120</v>
      </c>
    </row>
    <row r="2307" spans="1:20" x14ac:dyDescent="0.3">
      <c r="A2307" s="263">
        <v>525774</v>
      </c>
      <c r="B2307" s="268" t="s">
        <v>919</v>
      </c>
      <c r="C2307" s="263" t="s">
        <v>4120</v>
      </c>
      <c r="D2307" s="263" t="s">
        <v>4120</v>
      </c>
      <c r="E2307" s="263" t="s">
        <v>4120</v>
      </c>
      <c r="F2307" s="263" t="s">
        <v>4120</v>
      </c>
      <c r="G2307" s="263" t="s">
        <v>4120</v>
      </c>
      <c r="H2307" s="263" t="s">
        <v>4120</v>
      </c>
      <c r="I2307" s="263" t="s">
        <v>4120</v>
      </c>
      <c r="J2307" s="263" t="s">
        <v>4120</v>
      </c>
      <c r="K2307" s="263" t="s">
        <v>4120</v>
      </c>
      <c r="L2307" s="263" t="s">
        <v>4120</v>
      </c>
      <c r="M2307" s="263" t="s">
        <v>4120</v>
      </c>
      <c r="N2307" s="263" t="s">
        <v>4120</v>
      </c>
      <c r="O2307" s="263" t="s">
        <v>4120</v>
      </c>
      <c r="P2307" s="263" t="s">
        <v>4120</v>
      </c>
      <c r="Q2307" s="263" t="s">
        <v>4120</v>
      </c>
      <c r="R2307" s="263" t="s">
        <v>4120</v>
      </c>
      <c r="S2307" s="263" t="s">
        <v>4120</v>
      </c>
      <c r="T2307" s="263" t="s">
        <v>4120</v>
      </c>
    </row>
    <row r="2308" spans="1:20" x14ac:dyDescent="0.3">
      <c r="A2308" s="263">
        <v>525778</v>
      </c>
      <c r="B2308" s="268" t="s">
        <v>919</v>
      </c>
      <c r="C2308" s="263" t="s">
        <v>4120</v>
      </c>
      <c r="D2308" s="263" t="s">
        <v>4120</v>
      </c>
      <c r="E2308" s="263" t="s">
        <v>4120</v>
      </c>
      <c r="F2308" s="263" t="s">
        <v>4120</v>
      </c>
      <c r="G2308" s="263" t="s">
        <v>4120</v>
      </c>
      <c r="H2308" s="263" t="s">
        <v>4120</v>
      </c>
      <c r="I2308" s="263" t="s">
        <v>4120</v>
      </c>
      <c r="J2308" s="263" t="s">
        <v>4120</v>
      </c>
      <c r="K2308" s="263" t="s">
        <v>4120</v>
      </c>
      <c r="L2308" s="263" t="s">
        <v>4120</v>
      </c>
      <c r="M2308" s="263" t="s">
        <v>4120</v>
      </c>
      <c r="N2308" s="263" t="s">
        <v>4120</v>
      </c>
      <c r="O2308" s="263" t="s">
        <v>4120</v>
      </c>
      <c r="P2308" s="263" t="s">
        <v>4120</v>
      </c>
      <c r="Q2308" s="263" t="s">
        <v>4120</v>
      </c>
      <c r="R2308" s="263" t="s">
        <v>4120</v>
      </c>
      <c r="S2308" s="263" t="s">
        <v>4120</v>
      </c>
      <c r="T2308" s="263" t="s">
        <v>4120</v>
      </c>
    </row>
    <row r="2309" spans="1:20" x14ac:dyDescent="0.3">
      <c r="A2309" s="263">
        <v>525780</v>
      </c>
      <c r="B2309" s="268" t="s">
        <v>919</v>
      </c>
      <c r="C2309" s="263" t="s">
        <v>4120</v>
      </c>
      <c r="D2309" s="263" t="s">
        <v>4120</v>
      </c>
      <c r="E2309" s="263" t="s">
        <v>4120</v>
      </c>
      <c r="F2309" s="263" t="s">
        <v>4120</v>
      </c>
      <c r="G2309" s="263" t="s">
        <v>4120</v>
      </c>
      <c r="H2309" s="263" t="s">
        <v>4120</v>
      </c>
      <c r="I2309" s="263" t="s">
        <v>4120</v>
      </c>
      <c r="J2309" s="263" t="s">
        <v>4120</v>
      </c>
      <c r="K2309" s="263" t="s">
        <v>4120</v>
      </c>
      <c r="L2309" s="263" t="s">
        <v>4120</v>
      </c>
      <c r="M2309" s="263" t="s">
        <v>4120</v>
      </c>
      <c r="N2309" s="263" t="s">
        <v>4120</v>
      </c>
      <c r="O2309" s="263" t="s">
        <v>4120</v>
      </c>
      <c r="P2309" s="263" t="s">
        <v>4120</v>
      </c>
      <c r="Q2309" s="263" t="s">
        <v>4120</v>
      </c>
      <c r="R2309" s="263" t="s">
        <v>4120</v>
      </c>
      <c r="S2309" s="263" t="s">
        <v>4120</v>
      </c>
      <c r="T2309" s="263" t="s">
        <v>4120</v>
      </c>
    </row>
    <row r="2310" spans="1:20" x14ac:dyDescent="0.3">
      <c r="A2310" s="263">
        <v>525781</v>
      </c>
      <c r="B2310" s="268" t="s">
        <v>919</v>
      </c>
      <c r="C2310" s="263" t="s">
        <v>4120</v>
      </c>
      <c r="D2310" s="263" t="s">
        <v>4120</v>
      </c>
      <c r="E2310" s="263" t="s">
        <v>4120</v>
      </c>
      <c r="F2310" s="263" t="s">
        <v>4120</v>
      </c>
      <c r="G2310" s="263" t="s">
        <v>4120</v>
      </c>
      <c r="H2310" s="263" t="s">
        <v>4120</v>
      </c>
      <c r="I2310" s="263" t="s">
        <v>4120</v>
      </c>
      <c r="J2310" s="263" t="s">
        <v>4120</v>
      </c>
      <c r="K2310" s="263" t="s">
        <v>4120</v>
      </c>
      <c r="L2310" s="263" t="s">
        <v>4120</v>
      </c>
      <c r="M2310" s="263" t="s">
        <v>4120</v>
      </c>
      <c r="N2310" s="263" t="s">
        <v>4120</v>
      </c>
      <c r="O2310" s="263" t="s">
        <v>4120</v>
      </c>
      <c r="P2310" s="263" t="s">
        <v>4120</v>
      </c>
      <c r="Q2310" s="263" t="s">
        <v>4120</v>
      </c>
      <c r="R2310" s="263" t="s">
        <v>4120</v>
      </c>
      <c r="S2310" s="263" t="s">
        <v>4120</v>
      </c>
      <c r="T2310" s="263" t="s">
        <v>4120</v>
      </c>
    </row>
    <row r="2311" spans="1:20" x14ac:dyDescent="0.3">
      <c r="A2311" s="263">
        <v>525788</v>
      </c>
      <c r="B2311" s="268" t="s">
        <v>919</v>
      </c>
      <c r="C2311" s="263" t="s">
        <v>4120</v>
      </c>
      <c r="D2311" s="263" t="s">
        <v>4120</v>
      </c>
      <c r="E2311" s="263" t="s">
        <v>4120</v>
      </c>
      <c r="F2311" s="263" t="s">
        <v>4120</v>
      </c>
      <c r="G2311" s="263" t="s">
        <v>4120</v>
      </c>
      <c r="H2311" s="263" t="s">
        <v>4120</v>
      </c>
      <c r="I2311" s="263" t="s">
        <v>4120</v>
      </c>
      <c r="J2311" s="263" t="s">
        <v>4120</v>
      </c>
      <c r="K2311" s="263" t="s">
        <v>4120</v>
      </c>
      <c r="L2311" s="263" t="s">
        <v>4120</v>
      </c>
      <c r="M2311" s="263" t="s">
        <v>4120</v>
      </c>
      <c r="N2311" s="263" t="s">
        <v>4120</v>
      </c>
      <c r="O2311" s="263" t="s">
        <v>4120</v>
      </c>
      <c r="P2311" s="263" t="s">
        <v>4120</v>
      </c>
      <c r="Q2311" s="263" t="s">
        <v>4120</v>
      </c>
      <c r="R2311" s="263" t="s">
        <v>4120</v>
      </c>
      <c r="S2311" s="263" t="s">
        <v>4120</v>
      </c>
      <c r="T2311" s="263" t="s">
        <v>4120</v>
      </c>
    </row>
    <row r="2312" spans="1:20" x14ac:dyDescent="0.3">
      <c r="A2312" s="263">
        <v>525791</v>
      </c>
      <c r="B2312" s="268" t="s">
        <v>919</v>
      </c>
      <c r="C2312" s="263" t="s">
        <v>4120</v>
      </c>
      <c r="D2312" s="263" t="s">
        <v>4120</v>
      </c>
      <c r="E2312" s="263" t="s">
        <v>4120</v>
      </c>
      <c r="F2312" s="263" t="s">
        <v>4120</v>
      </c>
      <c r="G2312" s="263" t="s">
        <v>4120</v>
      </c>
      <c r="H2312" s="263" t="s">
        <v>4120</v>
      </c>
      <c r="I2312" s="263" t="s">
        <v>4120</v>
      </c>
      <c r="J2312" s="263" t="s">
        <v>4120</v>
      </c>
      <c r="K2312" s="263" t="s">
        <v>4120</v>
      </c>
      <c r="L2312" s="263" t="s">
        <v>4120</v>
      </c>
      <c r="M2312" s="263" t="s">
        <v>4120</v>
      </c>
      <c r="N2312" s="263" t="s">
        <v>4120</v>
      </c>
      <c r="O2312" s="263" t="s">
        <v>4120</v>
      </c>
      <c r="P2312" s="263" t="s">
        <v>4120</v>
      </c>
      <c r="Q2312" s="263" t="s">
        <v>4120</v>
      </c>
      <c r="R2312" s="263" t="s">
        <v>4120</v>
      </c>
      <c r="S2312" s="263" t="s">
        <v>4120</v>
      </c>
      <c r="T2312" s="263" t="s">
        <v>4120</v>
      </c>
    </row>
    <row r="2313" spans="1:20" x14ac:dyDescent="0.3">
      <c r="A2313" s="263">
        <v>525804</v>
      </c>
      <c r="B2313" s="268" t="s">
        <v>919</v>
      </c>
      <c r="C2313" s="263" t="s">
        <v>4120</v>
      </c>
      <c r="D2313" s="263" t="s">
        <v>4120</v>
      </c>
      <c r="E2313" s="263" t="s">
        <v>4120</v>
      </c>
      <c r="F2313" s="263" t="s">
        <v>4120</v>
      </c>
      <c r="G2313" s="263" t="s">
        <v>4120</v>
      </c>
      <c r="H2313" s="263" t="s">
        <v>4120</v>
      </c>
      <c r="I2313" s="263" t="s">
        <v>4120</v>
      </c>
      <c r="J2313" s="263" t="s">
        <v>4120</v>
      </c>
      <c r="K2313" s="263" t="s">
        <v>4120</v>
      </c>
      <c r="L2313" s="263" t="s">
        <v>4120</v>
      </c>
      <c r="M2313" s="263" t="s">
        <v>4120</v>
      </c>
      <c r="N2313" s="263" t="s">
        <v>4120</v>
      </c>
      <c r="O2313" s="263" t="s">
        <v>4120</v>
      </c>
      <c r="P2313" s="263" t="s">
        <v>4120</v>
      </c>
      <c r="Q2313" s="263" t="s">
        <v>4120</v>
      </c>
      <c r="R2313" s="263" t="s">
        <v>4120</v>
      </c>
      <c r="S2313" s="263" t="s">
        <v>4120</v>
      </c>
      <c r="T2313" s="263" t="s">
        <v>4120</v>
      </c>
    </row>
    <row r="2314" spans="1:20" x14ac:dyDescent="0.3">
      <c r="A2314" s="263">
        <v>525810</v>
      </c>
      <c r="B2314" s="268" t="s">
        <v>919</v>
      </c>
      <c r="C2314" s="263" t="s">
        <v>4120</v>
      </c>
      <c r="D2314" s="263" t="s">
        <v>4120</v>
      </c>
      <c r="E2314" s="263" t="s">
        <v>4120</v>
      </c>
      <c r="F2314" s="263" t="s">
        <v>4120</v>
      </c>
      <c r="G2314" s="263" t="s">
        <v>4120</v>
      </c>
      <c r="H2314" s="263" t="s">
        <v>4120</v>
      </c>
      <c r="I2314" s="263" t="s">
        <v>4120</v>
      </c>
      <c r="J2314" s="263" t="s">
        <v>4120</v>
      </c>
      <c r="K2314" s="263" t="s">
        <v>4120</v>
      </c>
      <c r="L2314" s="263" t="s">
        <v>4120</v>
      </c>
      <c r="M2314" s="263" t="s">
        <v>4120</v>
      </c>
      <c r="N2314" s="263" t="s">
        <v>4120</v>
      </c>
      <c r="O2314" s="263" t="s">
        <v>4120</v>
      </c>
      <c r="P2314" s="263" t="s">
        <v>4120</v>
      </c>
      <c r="Q2314" s="263" t="s">
        <v>4120</v>
      </c>
      <c r="R2314" s="263" t="s">
        <v>4120</v>
      </c>
      <c r="S2314" s="263" t="s">
        <v>4120</v>
      </c>
      <c r="T2314" s="263" t="s">
        <v>4120</v>
      </c>
    </row>
    <row r="2315" spans="1:20" x14ac:dyDescent="0.3">
      <c r="A2315" s="263">
        <v>525811</v>
      </c>
      <c r="B2315" s="268" t="s">
        <v>919</v>
      </c>
      <c r="C2315" s="263" t="s">
        <v>4120</v>
      </c>
      <c r="D2315" s="263" t="s">
        <v>4120</v>
      </c>
      <c r="E2315" s="263" t="s">
        <v>4120</v>
      </c>
      <c r="F2315" s="263" t="s">
        <v>4120</v>
      </c>
      <c r="G2315" s="263" t="s">
        <v>4120</v>
      </c>
      <c r="H2315" s="263" t="s">
        <v>4120</v>
      </c>
      <c r="I2315" s="263" t="s">
        <v>4120</v>
      </c>
      <c r="J2315" s="263" t="s">
        <v>4120</v>
      </c>
      <c r="K2315" s="263" t="s">
        <v>4120</v>
      </c>
      <c r="L2315" s="263" t="s">
        <v>4120</v>
      </c>
      <c r="M2315" s="263" t="s">
        <v>4120</v>
      </c>
      <c r="N2315" s="263" t="s">
        <v>4120</v>
      </c>
      <c r="O2315" s="263" t="s">
        <v>4120</v>
      </c>
      <c r="P2315" s="263" t="s">
        <v>4120</v>
      </c>
      <c r="Q2315" s="263" t="s">
        <v>4120</v>
      </c>
      <c r="R2315" s="263" t="s">
        <v>4120</v>
      </c>
      <c r="S2315" s="263" t="s">
        <v>4120</v>
      </c>
      <c r="T2315" s="263" t="s">
        <v>4120</v>
      </c>
    </row>
    <row r="2316" spans="1:20" x14ac:dyDescent="0.3">
      <c r="A2316" s="263">
        <v>525816</v>
      </c>
      <c r="B2316" s="268" t="s">
        <v>919</v>
      </c>
      <c r="C2316" s="263" t="s">
        <v>4120</v>
      </c>
      <c r="D2316" s="263" t="s">
        <v>4120</v>
      </c>
      <c r="E2316" s="263" t="s">
        <v>4120</v>
      </c>
      <c r="F2316" s="263" t="s">
        <v>4120</v>
      </c>
      <c r="G2316" s="263" t="s">
        <v>4120</v>
      </c>
      <c r="H2316" s="263" t="s">
        <v>4120</v>
      </c>
      <c r="I2316" s="263" t="s">
        <v>4120</v>
      </c>
      <c r="J2316" s="263" t="s">
        <v>4120</v>
      </c>
      <c r="K2316" s="263" t="s">
        <v>4120</v>
      </c>
      <c r="L2316" s="263" t="s">
        <v>4120</v>
      </c>
      <c r="M2316" s="263" t="s">
        <v>4120</v>
      </c>
      <c r="N2316" s="263" t="s">
        <v>4120</v>
      </c>
      <c r="O2316" s="263" t="s">
        <v>4120</v>
      </c>
      <c r="P2316" s="263" t="s">
        <v>4120</v>
      </c>
      <c r="Q2316" s="263" t="s">
        <v>4120</v>
      </c>
      <c r="R2316" s="263" t="s">
        <v>4120</v>
      </c>
      <c r="S2316" s="263" t="s">
        <v>4120</v>
      </c>
      <c r="T2316" s="263" t="s">
        <v>4120</v>
      </c>
    </row>
    <row r="2317" spans="1:20" x14ac:dyDescent="0.3">
      <c r="A2317" s="263">
        <v>525834</v>
      </c>
      <c r="B2317" s="268" t="s">
        <v>919</v>
      </c>
      <c r="C2317" s="263" t="s">
        <v>4120</v>
      </c>
      <c r="D2317" s="263" t="s">
        <v>4120</v>
      </c>
      <c r="E2317" s="263" t="s">
        <v>4120</v>
      </c>
      <c r="F2317" s="263" t="s">
        <v>4120</v>
      </c>
      <c r="G2317" s="263" t="s">
        <v>4120</v>
      </c>
      <c r="H2317" s="263" t="s">
        <v>4120</v>
      </c>
      <c r="I2317" s="263" t="s">
        <v>4120</v>
      </c>
      <c r="J2317" s="263" t="s">
        <v>4120</v>
      </c>
      <c r="K2317" s="263" t="s">
        <v>4120</v>
      </c>
      <c r="L2317" s="263" t="s">
        <v>4120</v>
      </c>
      <c r="M2317" s="263" t="s">
        <v>4120</v>
      </c>
      <c r="N2317" s="263" t="s">
        <v>4120</v>
      </c>
      <c r="O2317" s="263" t="s">
        <v>4120</v>
      </c>
      <c r="P2317" s="263" t="s">
        <v>4120</v>
      </c>
      <c r="Q2317" s="263" t="s">
        <v>4120</v>
      </c>
      <c r="R2317" s="263" t="s">
        <v>4120</v>
      </c>
      <c r="S2317" s="263" t="s">
        <v>4120</v>
      </c>
      <c r="T2317" s="263" t="s">
        <v>4120</v>
      </c>
    </row>
    <row r="2318" spans="1:20" x14ac:dyDescent="0.3">
      <c r="A2318" s="263">
        <v>525839</v>
      </c>
      <c r="B2318" s="268" t="s">
        <v>919</v>
      </c>
      <c r="C2318" s="263" t="s">
        <v>4120</v>
      </c>
      <c r="D2318" s="263" t="s">
        <v>4120</v>
      </c>
      <c r="E2318" s="263" t="s">
        <v>4120</v>
      </c>
      <c r="F2318" s="263" t="s">
        <v>4120</v>
      </c>
      <c r="G2318" s="263" t="s">
        <v>4120</v>
      </c>
      <c r="H2318" s="263" t="s">
        <v>4120</v>
      </c>
      <c r="I2318" s="263" t="s">
        <v>4120</v>
      </c>
      <c r="J2318" s="263" t="s">
        <v>4120</v>
      </c>
      <c r="K2318" s="263" t="s">
        <v>4120</v>
      </c>
      <c r="L2318" s="263" t="s">
        <v>4120</v>
      </c>
      <c r="M2318" s="263" t="s">
        <v>4120</v>
      </c>
      <c r="N2318" s="263" t="s">
        <v>4120</v>
      </c>
      <c r="O2318" s="263" t="s">
        <v>4120</v>
      </c>
      <c r="P2318" s="263" t="s">
        <v>4120</v>
      </c>
      <c r="Q2318" s="263" t="s">
        <v>4120</v>
      </c>
      <c r="R2318" s="263" t="s">
        <v>4120</v>
      </c>
      <c r="S2318" s="263" t="s">
        <v>4120</v>
      </c>
      <c r="T2318" s="263" t="s">
        <v>4120</v>
      </c>
    </row>
    <row r="2319" spans="1:20" x14ac:dyDescent="0.3">
      <c r="A2319" s="263">
        <v>525840</v>
      </c>
      <c r="B2319" s="268" t="s">
        <v>919</v>
      </c>
      <c r="C2319" s="263" t="s">
        <v>4120</v>
      </c>
      <c r="D2319" s="263" t="s">
        <v>4120</v>
      </c>
      <c r="E2319" s="263" t="s">
        <v>4120</v>
      </c>
      <c r="F2319" s="263" t="s">
        <v>4120</v>
      </c>
      <c r="G2319" s="263" t="s">
        <v>4120</v>
      </c>
      <c r="H2319" s="263" t="s">
        <v>4120</v>
      </c>
      <c r="I2319" s="263" t="s">
        <v>4120</v>
      </c>
      <c r="J2319" s="263" t="s">
        <v>4120</v>
      </c>
      <c r="K2319" s="263" t="s">
        <v>4120</v>
      </c>
      <c r="L2319" s="263" t="s">
        <v>4120</v>
      </c>
      <c r="M2319" s="263" t="s">
        <v>4120</v>
      </c>
      <c r="N2319" s="263" t="s">
        <v>4120</v>
      </c>
      <c r="O2319" s="263" t="s">
        <v>4120</v>
      </c>
      <c r="P2319" s="263" t="s">
        <v>4120</v>
      </c>
      <c r="Q2319" s="263" t="s">
        <v>4120</v>
      </c>
      <c r="R2319" s="263" t="s">
        <v>4120</v>
      </c>
      <c r="S2319" s="263" t="s">
        <v>4120</v>
      </c>
      <c r="T2319" s="263" t="s">
        <v>4120</v>
      </c>
    </row>
    <row r="2320" spans="1:20" x14ac:dyDescent="0.3">
      <c r="A2320" s="263">
        <v>525850</v>
      </c>
      <c r="B2320" s="268" t="s">
        <v>919</v>
      </c>
      <c r="C2320" s="263" t="s">
        <v>4120</v>
      </c>
      <c r="D2320" s="263" t="s">
        <v>4120</v>
      </c>
      <c r="E2320" s="263" t="s">
        <v>4120</v>
      </c>
      <c r="F2320" s="263" t="s">
        <v>4120</v>
      </c>
      <c r="G2320" s="263" t="s">
        <v>4120</v>
      </c>
      <c r="H2320" s="263" t="s">
        <v>4120</v>
      </c>
      <c r="I2320" s="263" t="s">
        <v>4120</v>
      </c>
      <c r="J2320" s="263" t="s">
        <v>4120</v>
      </c>
      <c r="K2320" s="263" t="s">
        <v>4120</v>
      </c>
      <c r="L2320" s="263" t="s">
        <v>4120</v>
      </c>
      <c r="M2320" s="263" t="s">
        <v>4120</v>
      </c>
      <c r="N2320" s="263" t="s">
        <v>4120</v>
      </c>
      <c r="O2320" s="263" t="s">
        <v>4120</v>
      </c>
      <c r="P2320" s="263" t="s">
        <v>4120</v>
      </c>
      <c r="Q2320" s="263" t="s">
        <v>4120</v>
      </c>
      <c r="R2320" s="263" t="s">
        <v>4120</v>
      </c>
      <c r="S2320" s="263" t="s">
        <v>4120</v>
      </c>
      <c r="T2320" s="263" t="s">
        <v>4120</v>
      </c>
    </row>
    <row r="2321" spans="1:20" x14ac:dyDescent="0.3">
      <c r="A2321" s="263">
        <v>525851</v>
      </c>
      <c r="B2321" s="268" t="s">
        <v>919</v>
      </c>
      <c r="C2321" s="263" t="s">
        <v>4120</v>
      </c>
      <c r="D2321" s="263" t="s">
        <v>4120</v>
      </c>
      <c r="E2321" s="263" t="s">
        <v>4120</v>
      </c>
      <c r="F2321" s="263" t="s">
        <v>4120</v>
      </c>
      <c r="G2321" s="263" t="s">
        <v>4120</v>
      </c>
      <c r="H2321" s="263" t="s">
        <v>4120</v>
      </c>
      <c r="I2321" s="263" t="s">
        <v>4120</v>
      </c>
      <c r="J2321" s="263" t="s">
        <v>4120</v>
      </c>
      <c r="K2321" s="263" t="s">
        <v>4120</v>
      </c>
      <c r="L2321" s="263" t="s">
        <v>4120</v>
      </c>
      <c r="M2321" s="263" t="s">
        <v>4120</v>
      </c>
      <c r="N2321" s="263" t="s">
        <v>4120</v>
      </c>
      <c r="O2321" s="263" t="s">
        <v>4120</v>
      </c>
      <c r="P2321" s="263" t="s">
        <v>4120</v>
      </c>
      <c r="Q2321" s="263" t="s">
        <v>4120</v>
      </c>
      <c r="R2321" s="263" t="s">
        <v>4120</v>
      </c>
      <c r="S2321" s="263" t="s">
        <v>4120</v>
      </c>
      <c r="T2321" s="263" t="s">
        <v>4120</v>
      </c>
    </row>
    <row r="2322" spans="1:20" x14ac:dyDescent="0.3">
      <c r="A2322" s="263">
        <v>525859</v>
      </c>
      <c r="B2322" s="268" t="s">
        <v>919</v>
      </c>
      <c r="C2322" s="263" t="s">
        <v>4120</v>
      </c>
      <c r="D2322" s="263" t="s">
        <v>4120</v>
      </c>
      <c r="E2322" s="263" t="s">
        <v>4120</v>
      </c>
      <c r="F2322" s="263" t="s">
        <v>4120</v>
      </c>
      <c r="G2322" s="263" t="s">
        <v>4120</v>
      </c>
      <c r="H2322" s="263" t="s">
        <v>4120</v>
      </c>
      <c r="I2322" s="263" t="s">
        <v>4120</v>
      </c>
      <c r="J2322" s="263" t="s">
        <v>4120</v>
      </c>
      <c r="K2322" s="263" t="s">
        <v>4120</v>
      </c>
      <c r="L2322" s="263" t="s">
        <v>4120</v>
      </c>
      <c r="M2322" s="263" t="s">
        <v>4120</v>
      </c>
      <c r="N2322" s="263" t="s">
        <v>4120</v>
      </c>
      <c r="O2322" s="263" t="s">
        <v>4120</v>
      </c>
      <c r="P2322" s="263" t="s">
        <v>4120</v>
      </c>
      <c r="Q2322" s="263" t="s">
        <v>4120</v>
      </c>
      <c r="R2322" s="263" t="s">
        <v>4120</v>
      </c>
      <c r="S2322" s="263" t="s">
        <v>4120</v>
      </c>
      <c r="T2322" s="263" t="s">
        <v>4120</v>
      </c>
    </row>
    <row r="2323" spans="1:20" x14ac:dyDescent="0.3">
      <c r="A2323" s="263">
        <v>525883</v>
      </c>
      <c r="B2323" s="268" t="s">
        <v>919</v>
      </c>
      <c r="C2323" s="263" t="s">
        <v>4120</v>
      </c>
      <c r="D2323" s="263" t="s">
        <v>4120</v>
      </c>
      <c r="E2323" s="263" t="s">
        <v>4120</v>
      </c>
      <c r="F2323" s="263" t="s">
        <v>4120</v>
      </c>
      <c r="G2323" s="263" t="s">
        <v>4120</v>
      </c>
      <c r="H2323" s="263" t="s">
        <v>4120</v>
      </c>
      <c r="I2323" s="263" t="s">
        <v>4120</v>
      </c>
      <c r="J2323" s="263" t="s">
        <v>4120</v>
      </c>
      <c r="K2323" s="263" t="s">
        <v>4120</v>
      </c>
      <c r="L2323" s="263" t="s">
        <v>4120</v>
      </c>
      <c r="M2323" s="263" t="s">
        <v>4120</v>
      </c>
      <c r="N2323" s="263" t="s">
        <v>4120</v>
      </c>
      <c r="O2323" s="263" t="s">
        <v>4120</v>
      </c>
      <c r="P2323" s="263" t="s">
        <v>4120</v>
      </c>
      <c r="Q2323" s="263" t="s">
        <v>4120</v>
      </c>
      <c r="R2323" s="263" t="s">
        <v>4120</v>
      </c>
      <c r="S2323" s="263" t="s">
        <v>4120</v>
      </c>
      <c r="T2323" s="263" t="s">
        <v>4120</v>
      </c>
    </row>
    <row r="2324" spans="1:20" x14ac:dyDescent="0.3">
      <c r="A2324" s="263">
        <v>525913</v>
      </c>
      <c r="B2324" s="268" t="s">
        <v>919</v>
      </c>
      <c r="C2324" s="263" t="s">
        <v>4120</v>
      </c>
      <c r="D2324" s="263" t="s">
        <v>4120</v>
      </c>
      <c r="E2324" s="263" t="s">
        <v>4120</v>
      </c>
      <c r="F2324" s="263" t="s">
        <v>4120</v>
      </c>
      <c r="G2324" s="263" t="s">
        <v>4120</v>
      </c>
      <c r="H2324" s="263" t="s">
        <v>4120</v>
      </c>
      <c r="I2324" s="263" t="s">
        <v>4120</v>
      </c>
      <c r="J2324" s="263" t="s">
        <v>4120</v>
      </c>
      <c r="K2324" s="263" t="s">
        <v>4120</v>
      </c>
      <c r="L2324" s="263" t="s">
        <v>4120</v>
      </c>
      <c r="M2324" s="263" t="s">
        <v>4120</v>
      </c>
      <c r="N2324" s="263" t="s">
        <v>4120</v>
      </c>
      <c r="O2324" s="263" t="s">
        <v>4120</v>
      </c>
      <c r="P2324" s="263" t="s">
        <v>4120</v>
      </c>
      <c r="Q2324" s="263" t="s">
        <v>4120</v>
      </c>
      <c r="R2324" s="263" t="s">
        <v>4120</v>
      </c>
      <c r="S2324" s="263" t="s">
        <v>4120</v>
      </c>
      <c r="T2324" s="263" t="s">
        <v>4120</v>
      </c>
    </row>
    <row r="2325" spans="1:20" x14ac:dyDescent="0.3">
      <c r="A2325" s="263">
        <v>525926</v>
      </c>
      <c r="B2325" s="268" t="s">
        <v>919</v>
      </c>
      <c r="C2325" s="263" t="s">
        <v>4120</v>
      </c>
      <c r="D2325" s="263" t="s">
        <v>4120</v>
      </c>
      <c r="E2325" s="263" t="s">
        <v>4120</v>
      </c>
      <c r="F2325" s="263" t="s">
        <v>4120</v>
      </c>
      <c r="G2325" s="263" t="s">
        <v>4120</v>
      </c>
      <c r="H2325" s="263" t="s">
        <v>4120</v>
      </c>
      <c r="I2325" s="263" t="s">
        <v>4120</v>
      </c>
      <c r="J2325" s="263" t="s">
        <v>4120</v>
      </c>
      <c r="K2325" s="263" t="s">
        <v>4120</v>
      </c>
      <c r="L2325" s="263" t="s">
        <v>4120</v>
      </c>
      <c r="M2325" s="263" t="s">
        <v>4120</v>
      </c>
      <c r="N2325" s="263" t="s">
        <v>4120</v>
      </c>
      <c r="O2325" s="263" t="s">
        <v>4120</v>
      </c>
      <c r="P2325" s="263" t="s">
        <v>4120</v>
      </c>
      <c r="Q2325" s="263" t="s">
        <v>4120</v>
      </c>
      <c r="R2325" s="263" t="s">
        <v>4120</v>
      </c>
      <c r="S2325" s="263" t="s">
        <v>4120</v>
      </c>
      <c r="T2325" s="263" t="s">
        <v>4120</v>
      </c>
    </row>
    <row r="2326" spans="1:20" x14ac:dyDescent="0.3">
      <c r="A2326" s="263">
        <v>525930</v>
      </c>
      <c r="B2326" s="268" t="s">
        <v>919</v>
      </c>
      <c r="C2326" s="263" t="s">
        <v>4120</v>
      </c>
      <c r="D2326" s="263" t="s">
        <v>4120</v>
      </c>
      <c r="E2326" s="263" t="s">
        <v>4120</v>
      </c>
      <c r="F2326" s="263" t="s">
        <v>4120</v>
      </c>
      <c r="G2326" s="263" t="s">
        <v>4120</v>
      </c>
      <c r="H2326" s="263" t="s">
        <v>4120</v>
      </c>
      <c r="I2326" s="263" t="s">
        <v>4120</v>
      </c>
      <c r="J2326" s="263" t="s">
        <v>4120</v>
      </c>
      <c r="K2326" s="263" t="s">
        <v>4120</v>
      </c>
      <c r="L2326" s="263" t="s">
        <v>4120</v>
      </c>
      <c r="M2326" s="263" t="s">
        <v>4120</v>
      </c>
      <c r="N2326" s="263" t="s">
        <v>4120</v>
      </c>
      <c r="O2326" s="263" t="s">
        <v>4120</v>
      </c>
      <c r="P2326" s="263" t="s">
        <v>4120</v>
      </c>
      <c r="Q2326" s="263" t="s">
        <v>4120</v>
      </c>
      <c r="R2326" s="263" t="s">
        <v>4120</v>
      </c>
      <c r="S2326" s="263" t="s">
        <v>4120</v>
      </c>
      <c r="T2326" s="263" t="s">
        <v>4120</v>
      </c>
    </row>
    <row r="2327" spans="1:20" x14ac:dyDescent="0.3">
      <c r="A2327" s="263">
        <v>525947</v>
      </c>
      <c r="B2327" s="268" t="s">
        <v>919</v>
      </c>
      <c r="C2327" s="263" t="s">
        <v>4120</v>
      </c>
      <c r="D2327" s="263" t="s">
        <v>4120</v>
      </c>
      <c r="E2327" s="263" t="s">
        <v>4120</v>
      </c>
      <c r="F2327" s="263" t="s">
        <v>4120</v>
      </c>
      <c r="G2327" s="263" t="s">
        <v>4120</v>
      </c>
      <c r="H2327" s="263" t="s">
        <v>4120</v>
      </c>
      <c r="I2327" s="263" t="s">
        <v>4120</v>
      </c>
      <c r="J2327" s="263" t="s">
        <v>4120</v>
      </c>
      <c r="K2327" s="263" t="s">
        <v>4120</v>
      </c>
      <c r="L2327" s="263" t="s">
        <v>4120</v>
      </c>
      <c r="M2327" s="263" t="s">
        <v>4120</v>
      </c>
      <c r="N2327" s="263" t="s">
        <v>4120</v>
      </c>
      <c r="O2327" s="263" t="s">
        <v>4120</v>
      </c>
      <c r="P2327" s="263" t="s">
        <v>4120</v>
      </c>
      <c r="Q2327" s="263" t="s">
        <v>4120</v>
      </c>
      <c r="R2327" s="263" t="s">
        <v>4120</v>
      </c>
      <c r="S2327" s="263" t="s">
        <v>4120</v>
      </c>
      <c r="T2327" s="263" t="s">
        <v>4120</v>
      </c>
    </row>
    <row r="2328" spans="1:20" x14ac:dyDescent="0.3">
      <c r="A2328" s="263">
        <v>525957</v>
      </c>
      <c r="B2328" s="268" t="s">
        <v>919</v>
      </c>
      <c r="C2328" s="263" t="s">
        <v>4120</v>
      </c>
      <c r="D2328" s="263" t="s">
        <v>4120</v>
      </c>
      <c r="E2328" s="263" t="s">
        <v>4120</v>
      </c>
      <c r="F2328" s="263" t="s">
        <v>4120</v>
      </c>
      <c r="G2328" s="263" t="s">
        <v>4120</v>
      </c>
      <c r="H2328" s="263" t="s">
        <v>4120</v>
      </c>
      <c r="I2328" s="263" t="s">
        <v>4120</v>
      </c>
      <c r="J2328" s="263" t="s">
        <v>4120</v>
      </c>
      <c r="K2328" s="263" t="s">
        <v>4120</v>
      </c>
      <c r="L2328" s="263" t="s">
        <v>4120</v>
      </c>
      <c r="M2328" s="263" t="s">
        <v>4120</v>
      </c>
      <c r="N2328" s="263" t="s">
        <v>4120</v>
      </c>
      <c r="O2328" s="263" t="s">
        <v>4120</v>
      </c>
      <c r="P2328" s="263" t="s">
        <v>4120</v>
      </c>
      <c r="Q2328" s="263" t="s">
        <v>4120</v>
      </c>
      <c r="R2328" s="263" t="s">
        <v>4120</v>
      </c>
      <c r="S2328" s="263" t="s">
        <v>4120</v>
      </c>
      <c r="T2328" s="263" t="s">
        <v>4120</v>
      </c>
    </row>
    <row r="2329" spans="1:20" x14ac:dyDescent="0.3">
      <c r="A2329" s="263">
        <v>525961</v>
      </c>
      <c r="B2329" s="268" t="s">
        <v>919</v>
      </c>
      <c r="C2329" s="263" t="s">
        <v>4120</v>
      </c>
      <c r="D2329" s="263" t="s">
        <v>4120</v>
      </c>
      <c r="E2329" s="263" t="s">
        <v>4120</v>
      </c>
      <c r="F2329" s="263" t="s">
        <v>4120</v>
      </c>
      <c r="G2329" s="263" t="s">
        <v>4120</v>
      </c>
      <c r="H2329" s="263" t="s">
        <v>4120</v>
      </c>
      <c r="I2329" s="263" t="s">
        <v>4120</v>
      </c>
      <c r="J2329" s="263" t="s">
        <v>4120</v>
      </c>
      <c r="K2329" s="263" t="s">
        <v>4120</v>
      </c>
      <c r="L2329" s="263" t="s">
        <v>4120</v>
      </c>
      <c r="M2329" s="263" t="s">
        <v>4120</v>
      </c>
      <c r="N2329" s="263" t="s">
        <v>4120</v>
      </c>
      <c r="O2329" s="263" t="s">
        <v>4120</v>
      </c>
      <c r="P2329" s="263" t="s">
        <v>4120</v>
      </c>
      <c r="Q2329" s="263" t="s">
        <v>4120</v>
      </c>
      <c r="R2329" s="263" t="s">
        <v>4120</v>
      </c>
      <c r="S2329" s="263" t="s">
        <v>4120</v>
      </c>
      <c r="T2329" s="263" t="s">
        <v>4120</v>
      </c>
    </row>
    <row r="2330" spans="1:20" x14ac:dyDescent="0.3">
      <c r="A2330" s="263">
        <v>525985</v>
      </c>
      <c r="B2330" s="268" t="s">
        <v>919</v>
      </c>
      <c r="C2330" s="263" t="s">
        <v>4120</v>
      </c>
      <c r="D2330" s="263" t="s">
        <v>4120</v>
      </c>
      <c r="E2330" s="263" t="s">
        <v>4120</v>
      </c>
      <c r="F2330" s="263" t="s">
        <v>4120</v>
      </c>
      <c r="G2330" s="263" t="s">
        <v>4120</v>
      </c>
      <c r="H2330" s="263" t="s">
        <v>4120</v>
      </c>
      <c r="I2330" s="263" t="s">
        <v>4120</v>
      </c>
      <c r="J2330" s="263" t="s">
        <v>4120</v>
      </c>
      <c r="K2330" s="263" t="s">
        <v>4120</v>
      </c>
      <c r="L2330" s="263" t="s">
        <v>4120</v>
      </c>
      <c r="M2330" s="263" t="s">
        <v>4120</v>
      </c>
      <c r="N2330" s="263" t="s">
        <v>4120</v>
      </c>
      <c r="O2330" s="263" t="s">
        <v>4120</v>
      </c>
      <c r="P2330" s="263" t="s">
        <v>4120</v>
      </c>
      <c r="Q2330" s="263" t="s">
        <v>4120</v>
      </c>
      <c r="R2330" s="263" t="s">
        <v>4120</v>
      </c>
      <c r="S2330" s="263" t="s">
        <v>4120</v>
      </c>
      <c r="T2330" s="263" t="s">
        <v>4120</v>
      </c>
    </row>
    <row r="2331" spans="1:20" x14ac:dyDescent="0.3">
      <c r="A2331" s="263">
        <v>525987</v>
      </c>
      <c r="B2331" s="268" t="s">
        <v>919</v>
      </c>
      <c r="C2331" s="263" t="s">
        <v>4120</v>
      </c>
      <c r="D2331" s="263" t="s">
        <v>4120</v>
      </c>
      <c r="E2331" s="263" t="s">
        <v>4120</v>
      </c>
      <c r="F2331" s="263" t="s">
        <v>4120</v>
      </c>
      <c r="G2331" s="263" t="s">
        <v>4120</v>
      </c>
      <c r="H2331" s="263" t="s">
        <v>4120</v>
      </c>
      <c r="I2331" s="263" t="s">
        <v>4120</v>
      </c>
      <c r="J2331" s="263" t="s">
        <v>4120</v>
      </c>
      <c r="K2331" s="263" t="s">
        <v>4120</v>
      </c>
      <c r="L2331" s="263" t="s">
        <v>4120</v>
      </c>
      <c r="M2331" s="263" t="s">
        <v>4120</v>
      </c>
      <c r="N2331" s="263" t="s">
        <v>4120</v>
      </c>
      <c r="O2331" s="263" t="s">
        <v>4120</v>
      </c>
      <c r="P2331" s="263" t="s">
        <v>4120</v>
      </c>
      <c r="Q2331" s="263" t="s">
        <v>4120</v>
      </c>
      <c r="R2331" s="263" t="s">
        <v>4120</v>
      </c>
      <c r="S2331" s="263" t="s">
        <v>4120</v>
      </c>
      <c r="T2331" s="263" t="s">
        <v>4120</v>
      </c>
    </row>
    <row r="2332" spans="1:20" x14ac:dyDescent="0.3">
      <c r="A2332" s="263">
        <v>526001</v>
      </c>
      <c r="B2332" s="268" t="s">
        <v>919</v>
      </c>
      <c r="C2332" s="263" t="s">
        <v>4120</v>
      </c>
      <c r="D2332" s="263" t="s">
        <v>4120</v>
      </c>
      <c r="E2332" s="263" t="s">
        <v>4120</v>
      </c>
      <c r="F2332" s="263" t="s">
        <v>4120</v>
      </c>
      <c r="G2332" s="263" t="s">
        <v>4120</v>
      </c>
      <c r="H2332" s="263" t="s">
        <v>4120</v>
      </c>
      <c r="I2332" s="263" t="s">
        <v>4120</v>
      </c>
      <c r="J2332" s="263" t="s">
        <v>4120</v>
      </c>
      <c r="K2332" s="263" t="s">
        <v>4120</v>
      </c>
      <c r="L2332" s="263" t="s">
        <v>4120</v>
      </c>
      <c r="M2332" s="263" t="s">
        <v>4120</v>
      </c>
      <c r="N2332" s="263" t="s">
        <v>4120</v>
      </c>
      <c r="O2332" s="263" t="s">
        <v>4120</v>
      </c>
      <c r="P2332" s="263" t="s">
        <v>4120</v>
      </c>
      <c r="Q2332" s="263" t="s">
        <v>4120</v>
      </c>
      <c r="R2332" s="263" t="s">
        <v>4120</v>
      </c>
      <c r="S2332" s="263" t="s">
        <v>4120</v>
      </c>
      <c r="T2332" s="263" t="s">
        <v>4120</v>
      </c>
    </row>
    <row r="2333" spans="1:20" x14ac:dyDescent="0.3">
      <c r="A2333" s="263">
        <v>526021</v>
      </c>
      <c r="B2333" s="268" t="s">
        <v>919</v>
      </c>
      <c r="C2333" s="263" t="s">
        <v>4120</v>
      </c>
      <c r="D2333" s="263" t="s">
        <v>4120</v>
      </c>
      <c r="E2333" s="263" t="s">
        <v>4120</v>
      </c>
      <c r="F2333" s="263" t="s">
        <v>4120</v>
      </c>
      <c r="G2333" s="263" t="s">
        <v>4120</v>
      </c>
      <c r="H2333" s="263" t="s">
        <v>4120</v>
      </c>
      <c r="I2333" s="263" t="s">
        <v>4120</v>
      </c>
      <c r="J2333" s="263" t="s">
        <v>4120</v>
      </c>
      <c r="K2333" s="263" t="s">
        <v>4120</v>
      </c>
      <c r="L2333" s="263" t="s">
        <v>4120</v>
      </c>
      <c r="M2333" s="263" t="s">
        <v>4120</v>
      </c>
      <c r="N2333" s="263" t="s">
        <v>4120</v>
      </c>
      <c r="O2333" s="263" t="s">
        <v>4120</v>
      </c>
      <c r="P2333" s="263" t="s">
        <v>4120</v>
      </c>
      <c r="Q2333" s="263" t="s">
        <v>4120</v>
      </c>
      <c r="R2333" s="263" t="s">
        <v>4120</v>
      </c>
      <c r="S2333" s="263" t="s">
        <v>4120</v>
      </c>
      <c r="T2333" s="263" t="s">
        <v>4120</v>
      </c>
    </row>
    <row r="2334" spans="1:20" x14ac:dyDescent="0.3">
      <c r="A2334" s="263">
        <v>526032</v>
      </c>
      <c r="B2334" s="268" t="s">
        <v>919</v>
      </c>
      <c r="C2334" s="263" t="s">
        <v>4120</v>
      </c>
      <c r="D2334" s="263" t="s">
        <v>4120</v>
      </c>
      <c r="E2334" s="263" t="s">
        <v>4120</v>
      </c>
      <c r="F2334" s="263" t="s">
        <v>4120</v>
      </c>
      <c r="G2334" s="263" t="s">
        <v>4120</v>
      </c>
      <c r="H2334" s="263" t="s">
        <v>4120</v>
      </c>
      <c r="I2334" s="263" t="s">
        <v>4120</v>
      </c>
      <c r="J2334" s="263" t="s">
        <v>4120</v>
      </c>
      <c r="K2334" s="263" t="s">
        <v>4120</v>
      </c>
      <c r="L2334" s="263" t="s">
        <v>4120</v>
      </c>
      <c r="M2334" s="263" t="s">
        <v>4120</v>
      </c>
      <c r="N2334" s="263" t="s">
        <v>4120</v>
      </c>
      <c r="O2334" s="263" t="s">
        <v>4120</v>
      </c>
      <c r="P2334" s="263" t="s">
        <v>4120</v>
      </c>
      <c r="Q2334" s="263" t="s">
        <v>4120</v>
      </c>
      <c r="R2334" s="263" t="s">
        <v>4120</v>
      </c>
      <c r="S2334" s="263" t="s">
        <v>4120</v>
      </c>
      <c r="T2334" s="263" t="s">
        <v>4120</v>
      </c>
    </row>
    <row r="2335" spans="1:20" x14ac:dyDescent="0.3">
      <c r="A2335" s="263">
        <v>526036</v>
      </c>
      <c r="B2335" s="268" t="s">
        <v>919</v>
      </c>
      <c r="C2335" s="263" t="s">
        <v>4120</v>
      </c>
      <c r="D2335" s="263" t="s">
        <v>4120</v>
      </c>
      <c r="E2335" s="263" t="s">
        <v>4120</v>
      </c>
      <c r="F2335" s="263" t="s">
        <v>4120</v>
      </c>
      <c r="G2335" s="263" t="s">
        <v>4120</v>
      </c>
      <c r="H2335" s="263" t="s">
        <v>4120</v>
      </c>
      <c r="I2335" s="263" t="s">
        <v>4120</v>
      </c>
      <c r="J2335" s="263" t="s">
        <v>4120</v>
      </c>
      <c r="K2335" s="263" t="s">
        <v>4120</v>
      </c>
      <c r="L2335" s="263" t="s">
        <v>4120</v>
      </c>
      <c r="M2335" s="263" t="s">
        <v>4120</v>
      </c>
      <c r="N2335" s="263" t="s">
        <v>4120</v>
      </c>
      <c r="O2335" s="263" t="s">
        <v>4120</v>
      </c>
      <c r="P2335" s="263" t="s">
        <v>4120</v>
      </c>
      <c r="Q2335" s="263" t="s">
        <v>4120</v>
      </c>
      <c r="R2335" s="263" t="s">
        <v>4120</v>
      </c>
      <c r="S2335" s="263" t="s">
        <v>4120</v>
      </c>
      <c r="T2335" s="263" t="s">
        <v>4120</v>
      </c>
    </row>
    <row r="2336" spans="1:20" x14ac:dyDescent="0.3">
      <c r="A2336" s="263">
        <v>526041</v>
      </c>
      <c r="B2336" s="268" t="s">
        <v>919</v>
      </c>
      <c r="C2336" s="263" t="s">
        <v>4120</v>
      </c>
      <c r="D2336" s="263" t="s">
        <v>4120</v>
      </c>
      <c r="E2336" s="263" t="s">
        <v>4120</v>
      </c>
      <c r="F2336" s="263" t="s">
        <v>4120</v>
      </c>
      <c r="G2336" s="263" t="s">
        <v>4120</v>
      </c>
      <c r="H2336" s="263" t="s">
        <v>4120</v>
      </c>
      <c r="I2336" s="263" t="s">
        <v>4120</v>
      </c>
      <c r="J2336" s="263" t="s">
        <v>4120</v>
      </c>
      <c r="K2336" s="263" t="s">
        <v>4120</v>
      </c>
      <c r="L2336" s="263" t="s">
        <v>4120</v>
      </c>
      <c r="M2336" s="263" t="s">
        <v>4120</v>
      </c>
      <c r="N2336" s="263" t="s">
        <v>4120</v>
      </c>
      <c r="O2336" s="263" t="s">
        <v>4120</v>
      </c>
      <c r="P2336" s="263" t="s">
        <v>4120</v>
      </c>
      <c r="Q2336" s="263" t="s">
        <v>4120</v>
      </c>
      <c r="R2336" s="263" t="s">
        <v>4120</v>
      </c>
      <c r="S2336" s="263" t="s">
        <v>4120</v>
      </c>
      <c r="T2336" s="263" t="s">
        <v>4120</v>
      </c>
    </row>
    <row r="2337" spans="1:20" x14ac:dyDescent="0.3">
      <c r="A2337" s="263">
        <v>526047</v>
      </c>
      <c r="B2337" s="268" t="s">
        <v>919</v>
      </c>
      <c r="C2337" s="263" t="s">
        <v>4120</v>
      </c>
      <c r="D2337" s="263" t="s">
        <v>4120</v>
      </c>
      <c r="E2337" s="263" t="s">
        <v>4120</v>
      </c>
      <c r="F2337" s="263" t="s">
        <v>4120</v>
      </c>
      <c r="G2337" s="263" t="s">
        <v>4120</v>
      </c>
      <c r="H2337" s="263" t="s">
        <v>4120</v>
      </c>
      <c r="I2337" s="263" t="s">
        <v>4120</v>
      </c>
      <c r="J2337" s="263" t="s">
        <v>4120</v>
      </c>
      <c r="K2337" s="263" t="s">
        <v>4120</v>
      </c>
      <c r="L2337" s="263" t="s">
        <v>4120</v>
      </c>
      <c r="M2337" s="263" t="s">
        <v>4120</v>
      </c>
      <c r="N2337" s="263" t="s">
        <v>4120</v>
      </c>
      <c r="O2337" s="263" t="s">
        <v>4120</v>
      </c>
      <c r="P2337" s="263" t="s">
        <v>4120</v>
      </c>
      <c r="Q2337" s="263" t="s">
        <v>4120</v>
      </c>
      <c r="R2337" s="263" t="s">
        <v>4120</v>
      </c>
      <c r="S2337" s="263" t="s">
        <v>4120</v>
      </c>
      <c r="T2337" s="263" t="s">
        <v>4120</v>
      </c>
    </row>
    <row r="2338" spans="1:20" x14ac:dyDescent="0.3">
      <c r="A2338" s="263">
        <v>526062</v>
      </c>
      <c r="B2338" s="268" t="s">
        <v>919</v>
      </c>
      <c r="C2338" s="263" t="s">
        <v>4120</v>
      </c>
      <c r="D2338" s="263" t="s">
        <v>4120</v>
      </c>
      <c r="E2338" s="263" t="s">
        <v>4120</v>
      </c>
      <c r="F2338" s="263" t="s">
        <v>4120</v>
      </c>
      <c r="G2338" s="263" t="s">
        <v>4120</v>
      </c>
      <c r="H2338" s="263" t="s">
        <v>4120</v>
      </c>
      <c r="I2338" s="263" t="s">
        <v>4120</v>
      </c>
      <c r="J2338" s="263" t="s">
        <v>4120</v>
      </c>
      <c r="K2338" s="263" t="s">
        <v>4120</v>
      </c>
      <c r="L2338" s="263" t="s">
        <v>4120</v>
      </c>
      <c r="M2338" s="263" t="s">
        <v>4120</v>
      </c>
      <c r="N2338" s="263" t="s">
        <v>4120</v>
      </c>
      <c r="O2338" s="263" t="s">
        <v>4120</v>
      </c>
      <c r="P2338" s="263" t="s">
        <v>4120</v>
      </c>
      <c r="Q2338" s="263" t="s">
        <v>4120</v>
      </c>
      <c r="R2338" s="263" t="s">
        <v>4120</v>
      </c>
      <c r="S2338" s="263" t="s">
        <v>4120</v>
      </c>
      <c r="T2338" s="263" t="s">
        <v>4120</v>
      </c>
    </row>
    <row r="2339" spans="1:20" x14ac:dyDescent="0.3">
      <c r="A2339" s="263">
        <v>526069</v>
      </c>
      <c r="B2339" s="268" t="s">
        <v>919</v>
      </c>
      <c r="C2339" s="263" t="s">
        <v>4120</v>
      </c>
      <c r="D2339" s="263" t="s">
        <v>4120</v>
      </c>
      <c r="E2339" s="263" t="s">
        <v>4120</v>
      </c>
      <c r="F2339" s="263" t="s">
        <v>4120</v>
      </c>
      <c r="G2339" s="263" t="s">
        <v>4120</v>
      </c>
      <c r="H2339" s="263" t="s">
        <v>4120</v>
      </c>
      <c r="I2339" s="263" t="s">
        <v>4120</v>
      </c>
      <c r="J2339" s="263" t="s">
        <v>4120</v>
      </c>
      <c r="K2339" s="263" t="s">
        <v>4120</v>
      </c>
      <c r="L2339" s="263" t="s">
        <v>4120</v>
      </c>
      <c r="M2339" s="263" t="s">
        <v>4120</v>
      </c>
      <c r="N2339" s="263" t="s">
        <v>4120</v>
      </c>
      <c r="O2339" s="263" t="s">
        <v>4120</v>
      </c>
      <c r="P2339" s="263" t="s">
        <v>4120</v>
      </c>
      <c r="Q2339" s="263" t="s">
        <v>4120</v>
      </c>
      <c r="R2339" s="263" t="s">
        <v>4120</v>
      </c>
      <c r="S2339" s="263" t="s">
        <v>4120</v>
      </c>
      <c r="T2339" s="263" t="s">
        <v>4120</v>
      </c>
    </row>
    <row r="2340" spans="1:20" x14ac:dyDescent="0.3">
      <c r="A2340" s="263">
        <v>526074</v>
      </c>
      <c r="B2340" s="268" t="s">
        <v>919</v>
      </c>
      <c r="C2340" s="263" t="s">
        <v>4120</v>
      </c>
      <c r="D2340" s="263" t="s">
        <v>4120</v>
      </c>
      <c r="E2340" s="263" t="s">
        <v>4120</v>
      </c>
      <c r="F2340" s="263" t="s">
        <v>4120</v>
      </c>
      <c r="G2340" s="263" t="s">
        <v>4120</v>
      </c>
      <c r="H2340" s="263" t="s">
        <v>4120</v>
      </c>
      <c r="I2340" s="263" t="s">
        <v>4120</v>
      </c>
      <c r="J2340" s="263" t="s">
        <v>4120</v>
      </c>
      <c r="K2340" s="263" t="s">
        <v>4120</v>
      </c>
      <c r="L2340" s="263" t="s">
        <v>4120</v>
      </c>
      <c r="M2340" s="263" t="s">
        <v>4120</v>
      </c>
      <c r="N2340" s="263" t="s">
        <v>4120</v>
      </c>
      <c r="O2340" s="263" t="s">
        <v>4120</v>
      </c>
      <c r="P2340" s="263" t="s">
        <v>4120</v>
      </c>
      <c r="Q2340" s="263" t="s">
        <v>4120</v>
      </c>
      <c r="R2340" s="263" t="s">
        <v>4120</v>
      </c>
      <c r="S2340" s="263" t="s">
        <v>4120</v>
      </c>
      <c r="T2340" s="263" t="s">
        <v>4120</v>
      </c>
    </row>
    <row r="2341" spans="1:20" x14ac:dyDescent="0.3">
      <c r="A2341" s="263">
        <v>526075</v>
      </c>
      <c r="B2341" s="268" t="s">
        <v>919</v>
      </c>
      <c r="C2341" s="263" t="s">
        <v>4120</v>
      </c>
      <c r="D2341" s="263" t="s">
        <v>4120</v>
      </c>
      <c r="E2341" s="263" t="s">
        <v>4120</v>
      </c>
      <c r="F2341" s="263" t="s">
        <v>4120</v>
      </c>
      <c r="G2341" s="263" t="s">
        <v>4120</v>
      </c>
      <c r="H2341" s="263" t="s">
        <v>4120</v>
      </c>
      <c r="I2341" s="263" t="s">
        <v>4120</v>
      </c>
      <c r="J2341" s="263" t="s">
        <v>4120</v>
      </c>
      <c r="K2341" s="263" t="s">
        <v>4120</v>
      </c>
      <c r="L2341" s="263" t="s">
        <v>4120</v>
      </c>
      <c r="M2341" s="263" t="s">
        <v>4120</v>
      </c>
      <c r="N2341" s="263" t="s">
        <v>4120</v>
      </c>
      <c r="O2341" s="263" t="s">
        <v>4120</v>
      </c>
      <c r="P2341" s="263" t="s">
        <v>4120</v>
      </c>
      <c r="Q2341" s="263" t="s">
        <v>4120</v>
      </c>
      <c r="R2341" s="263" t="s">
        <v>4120</v>
      </c>
      <c r="S2341" s="263" t="s">
        <v>4120</v>
      </c>
      <c r="T2341" s="263" t="s">
        <v>4120</v>
      </c>
    </row>
    <row r="2342" spans="1:20" x14ac:dyDescent="0.3">
      <c r="A2342" s="263">
        <v>526077</v>
      </c>
      <c r="B2342" s="268" t="s">
        <v>919</v>
      </c>
      <c r="C2342" s="263" t="s">
        <v>4120</v>
      </c>
      <c r="D2342" s="263" t="s">
        <v>4120</v>
      </c>
      <c r="E2342" s="263" t="s">
        <v>4120</v>
      </c>
      <c r="F2342" s="263" t="s">
        <v>4120</v>
      </c>
      <c r="G2342" s="263" t="s">
        <v>4120</v>
      </c>
      <c r="H2342" s="263" t="s">
        <v>4120</v>
      </c>
      <c r="I2342" s="263" t="s">
        <v>4120</v>
      </c>
      <c r="J2342" s="263" t="s">
        <v>4120</v>
      </c>
      <c r="K2342" s="263" t="s">
        <v>4120</v>
      </c>
      <c r="L2342" s="263" t="s">
        <v>4120</v>
      </c>
      <c r="M2342" s="263" t="s">
        <v>4120</v>
      </c>
      <c r="N2342" s="263" t="s">
        <v>4120</v>
      </c>
      <c r="O2342" s="263" t="s">
        <v>4120</v>
      </c>
      <c r="P2342" s="263" t="s">
        <v>4120</v>
      </c>
      <c r="Q2342" s="263" t="s">
        <v>4120</v>
      </c>
      <c r="R2342" s="263" t="s">
        <v>4120</v>
      </c>
      <c r="S2342" s="263" t="s">
        <v>4120</v>
      </c>
      <c r="T2342" s="263" t="s">
        <v>4120</v>
      </c>
    </row>
    <row r="2343" spans="1:20" x14ac:dyDescent="0.3">
      <c r="A2343" s="263">
        <v>526104</v>
      </c>
      <c r="B2343" s="268" t="s">
        <v>919</v>
      </c>
      <c r="C2343" s="263" t="s">
        <v>4120</v>
      </c>
      <c r="D2343" s="263" t="s">
        <v>4120</v>
      </c>
      <c r="E2343" s="263" t="s">
        <v>4120</v>
      </c>
      <c r="F2343" s="263" t="s">
        <v>4120</v>
      </c>
      <c r="G2343" s="263" t="s">
        <v>4120</v>
      </c>
      <c r="H2343" s="263" t="s">
        <v>4120</v>
      </c>
      <c r="I2343" s="263" t="s">
        <v>4120</v>
      </c>
      <c r="J2343" s="263" t="s">
        <v>4120</v>
      </c>
      <c r="K2343" s="263" t="s">
        <v>4120</v>
      </c>
      <c r="L2343" s="263" t="s">
        <v>4120</v>
      </c>
      <c r="M2343" s="263" t="s">
        <v>4120</v>
      </c>
      <c r="N2343" s="263" t="s">
        <v>4120</v>
      </c>
      <c r="O2343" s="263" t="s">
        <v>4120</v>
      </c>
      <c r="P2343" s="263" t="s">
        <v>4120</v>
      </c>
      <c r="Q2343" s="263" t="s">
        <v>4120</v>
      </c>
      <c r="R2343" s="263" t="s">
        <v>4120</v>
      </c>
      <c r="S2343" s="263" t="s">
        <v>4120</v>
      </c>
      <c r="T2343" s="263" t="s">
        <v>4120</v>
      </c>
    </row>
    <row r="2344" spans="1:20" x14ac:dyDescent="0.3">
      <c r="A2344" s="263">
        <v>526111</v>
      </c>
      <c r="B2344" s="268" t="s">
        <v>919</v>
      </c>
      <c r="C2344" s="263" t="s">
        <v>4120</v>
      </c>
      <c r="D2344" s="263" t="s">
        <v>4120</v>
      </c>
      <c r="E2344" s="263" t="s">
        <v>4120</v>
      </c>
      <c r="F2344" s="263" t="s">
        <v>4120</v>
      </c>
      <c r="G2344" s="263" t="s">
        <v>4120</v>
      </c>
      <c r="H2344" s="263" t="s">
        <v>4120</v>
      </c>
      <c r="I2344" s="263" t="s">
        <v>4120</v>
      </c>
      <c r="J2344" s="263" t="s">
        <v>4120</v>
      </c>
      <c r="K2344" s="263" t="s">
        <v>4120</v>
      </c>
      <c r="L2344" s="263" t="s">
        <v>4120</v>
      </c>
      <c r="M2344" s="263" t="s">
        <v>4120</v>
      </c>
      <c r="N2344" s="263" t="s">
        <v>4120</v>
      </c>
      <c r="O2344" s="263" t="s">
        <v>4120</v>
      </c>
      <c r="P2344" s="263" t="s">
        <v>4120</v>
      </c>
      <c r="Q2344" s="263" t="s">
        <v>4120</v>
      </c>
      <c r="R2344" s="263" t="s">
        <v>4120</v>
      </c>
      <c r="S2344" s="263" t="s">
        <v>4120</v>
      </c>
      <c r="T2344" s="263" t="s">
        <v>4120</v>
      </c>
    </row>
    <row r="2345" spans="1:20" x14ac:dyDescent="0.3">
      <c r="A2345" s="263">
        <v>526118</v>
      </c>
      <c r="B2345" s="268" t="s">
        <v>919</v>
      </c>
      <c r="C2345" s="263" t="s">
        <v>4120</v>
      </c>
      <c r="D2345" s="263" t="s">
        <v>4120</v>
      </c>
      <c r="E2345" s="263" t="s">
        <v>4120</v>
      </c>
      <c r="F2345" s="263" t="s">
        <v>4120</v>
      </c>
      <c r="G2345" s="263" t="s">
        <v>4120</v>
      </c>
      <c r="H2345" s="263" t="s">
        <v>4120</v>
      </c>
      <c r="I2345" s="263" t="s">
        <v>4120</v>
      </c>
      <c r="J2345" s="263" t="s">
        <v>4120</v>
      </c>
      <c r="K2345" s="263" t="s">
        <v>4120</v>
      </c>
      <c r="L2345" s="263" t="s">
        <v>4120</v>
      </c>
      <c r="M2345" s="263" t="s">
        <v>4120</v>
      </c>
      <c r="N2345" s="263" t="s">
        <v>4120</v>
      </c>
      <c r="O2345" s="263" t="s">
        <v>4120</v>
      </c>
      <c r="P2345" s="263" t="s">
        <v>4120</v>
      </c>
      <c r="Q2345" s="263" t="s">
        <v>4120</v>
      </c>
      <c r="R2345" s="263" t="s">
        <v>4120</v>
      </c>
      <c r="S2345" s="263" t="s">
        <v>4120</v>
      </c>
      <c r="T2345" s="263" t="s">
        <v>4120</v>
      </c>
    </row>
    <row r="2346" spans="1:20" x14ac:dyDescent="0.3">
      <c r="A2346" s="263">
        <v>526121</v>
      </c>
      <c r="B2346" s="268" t="s">
        <v>919</v>
      </c>
      <c r="C2346" s="263" t="s">
        <v>4120</v>
      </c>
      <c r="D2346" s="263" t="s">
        <v>4120</v>
      </c>
      <c r="E2346" s="263" t="s">
        <v>4120</v>
      </c>
      <c r="F2346" s="263" t="s">
        <v>4120</v>
      </c>
      <c r="G2346" s="263" t="s">
        <v>4120</v>
      </c>
      <c r="H2346" s="263" t="s">
        <v>4120</v>
      </c>
      <c r="I2346" s="263" t="s">
        <v>4120</v>
      </c>
      <c r="J2346" s="263" t="s">
        <v>4120</v>
      </c>
      <c r="K2346" s="263" t="s">
        <v>4120</v>
      </c>
      <c r="L2346" s="263" t="s">
        <v>4120</v>
      </c>
      <c r="M2346" s="263" t="s">
        <v>4120</v>
      </c>
      <c r="N2346" s="263" t="s">
        <v>4120</v>
      </c>
      <c r="O2346" s="263" t="s">
        <v>4120</v>
      </c>
      <c r="P2346" s="263" t="s">
        <v>4120</v>
      </c>
      <c r="Q2346" s="263" t="s">
        <v>4120</v>
      </c>
      <c r="R2346" s="263" t="s">
        <v>4120</v>
      </c>
      <c r="S2346" s="263" t="s">
        <v>4120</v>
      </c>
      <c r="T2346" s="263" t="s">
        <v>4120</v>
      </c>
    </row>
    <row r="2347" spans="1:20" x14ac:dyDescent="0.3">
      <c r="A2347" s="263">
        <v>526126</v>
      </c>
      <c r="B2347" s="268" t="s">
        <v>919</v>
      </c>
      <c r="C2347" s="263" t="s">
        <v>4120</v>
      </c>
      <c r="D2347" s="263" t="s">
        <v>4120</v>
      </c>
      <c r="E2347" s="263" t="s">
        <v>4120</v>
      </c>
      <c r="F2347" s="263" t="s">
        <v>4120</v>
      </c>
      <c r="G2347" s="263" t="s">
        <v>4120</v>
      </c>
      <c r="H2347" s="263" t="s">
        <v>4120</v>
      </c>
      <c r="I2347" s="263" t="s">
        <v>4120</v>
      </c>
      <c r="J2347" s="263" t="s">
        <v>4120</v>
      </c>
      <c r="K2347" s="263" t="s">
        <v>4120</v>
      </c>
      <c r="L2347" s="263" t="s">
        <v>4120</v>
      </c>
      <c r="M2347" s="263" t="s">
        <v>4120</v>
      </c>
      <c r="N2347" s="263" t="s">
        <v>4120</v>
      </c>
      <c r="O2347" s="263" t="s">
        <v>4120</v>
      </c>
      <c r="P2347" s="263" t="s">
        <v>4120</v>
      </c>
      <c r="Q2347" s="263" t="s">
        <v>4120</v>
      </c>
      <c r="R2347" s="263" t="s">
        <v>4120</v>
      </c>
      <c r="S2347" s="263" t="s">
        <v>4120</v>
      </c>
      <c r="T2347" s="263" t="s">
        <v>4120</v>
      </c>
    </row>
    <row r="2348" spans="1:20" x14ac:dyDescent="0.3">
      <c r="A2348" s="263">
        <v>526134</v>
      </c>
      <c r="B2348" s="268" t="s">
        <v>919</v>
      </c>
      <c r="C2348" s="263" t="s">
        <v>4120</v>
      </c>
      <c r="D2348" s="263" t="s">
        <v>4120</v>
      </c>
      <c r="E2348" s="263" t="s">
        <v>4120</v>
      </c>
      <c r="F2348" s="263" t="s">
        <v>4120</v>
      </c>
      <c r="G2348" s="263" t="s">
        <v>4120</v>
      </c>
      <c r="H2348" s="263" t="s">
        <v>4120</v>
      </c>
      <c r="I2348" s="263" t="s">
        <v>4120</v>
      </c>
      <c r="J2348" s="263" t="s">
        <v>4120</v>
      </c>
      <c r="K2348" s="263" t="s">
        <v>4120</v>
      </c>
      <c r="L2348" s="263" t="s">
        <v>4120</v>
      </c>
      <c r="M2348" s="263" t="s">
        <v>4120</v>
      </c>
      <c r="N2348" s="263" t="s">
        <v>4120</v>
      </c>
      <c r="O2348" s="263" t="s">
        <v>4120</v>
      </c>
      <c r="P2348" s="263" t="s">
        <v>4120</v>
      </c>
      <c r="Q2348" s="263" t="s">
        <v>4120</v>
      </c>
      <c r="R2348" s="263" t="s">
        <v>4120</v>
      </c>
      <c r="S2348" s="263" t="s">
        <v>4120</v>
      </c>
      <c r="T2348" s="263" t="s">
        <v>4120</v>
      </c>
    </row>
    <row r="2349" spans="1:20" x14ac:dyDescent="0.3">
      <c r="A2349" s="263">
        <v>526137</v>
      </c>
      <c r="B2349" s="268" t="s">
        <v>919</v>
      </c>
      <c r="C2349" s="263" t="s">
        <v>4120</v>
      </c>
      <c r="D2349" s="263" t="s">
        <v>4120</v>
      </c>
      <c r="E2349" s="263" t="s">
        <v>4120</v>
      </c>
      <c r="F2349" s="263" t="s">
        <v>4120</v>
      </c>
      <c r="G2349" s="263" t="s">
        <v>4120</v>
      </c>
      <c r="H2349" s="263" t="s">
        <v>4120</v>
      </c>
      <c r="I2349" s="263" t="s">
        <v>4120</v>
      </c>
      <c r="J2349" s="263" t="s">
        <v>4120</v>
      </c>
      <c r="K2349" s="263" t="s">
        <v>4120</v>
      </c>
      <c r="L2349" s="263" t="s">
        <v>4120</v>
      </c>
      <c r="M2349" s="263" t="s">
        <v>4120</v>
      </c>
      <c r="N2349" s="263" t="s">
        <v>4120</v>
      </c>
      <c r="O2349" s="263" t="s">
        <v>4120</v>
      </c>
      <c r="P2349" s="263" t="s">
        <v>4120</v>
      </c>
      <c r="Q2349" s="263" t="s">
        <v>4120</v>
      </c>
      <c r="R2349" s="263" t="s">
        <v>4120</v>
      </c>
      <c r="S2349" s="263" t="s">
        <v>4120</v>
      </c>
      <c r="T2349" s="263" t="s">
        <v>4120</v>
      </c>
    </row>
    <row r="2350" spans="1:20" x14ac:dyDescent="0.3">
      <c r="A2350" s="263">
        <v>526144</v>
      </c>
      <c r="B2350" s="268" t="s">
        <v>919</v>
      </c>
      <c r="C2350" s="263" t="s">
        <v>4120</v>
      </c>
      <c r="D2350" s="263" t="s">
        <v>4120</v>
      </c>
      <c r="E2350" s="263" t="s">
        <v>4120</v>
      </c>
      <c r="F2350" s="263" t="s">
        <v>4120</v>
      </c>
      <c r="G2350" s="263" t="s">
        <v>4120</v>
      </c>
      <c r="H2350" s="263" t="s">
        <v>4120</v>
      </c>
      <c r="I2350" s="263" t="s">
        <v>4120</v>
      </c>
      <c r="J2350" s="263" t="s">
        <v>4120</v>
      </c>
      <c r="K2350" s="263" t="s">
        <v>4120</v>
      </c>
      <c r="L2350" s="263" t="s">
        <v>4120</v>
      </c>
      <c r="M2350" s="263" t="s">
        <v>4120</v>
      </c>
      <c r="N2350" s="263" t="s">
        <v>4120</v>
      </c>
      <c r="O2350" s="263" t="s">
        <v>4120</v>
      </c>
      <c r="P2350" s="263" t="s">
        <v>4120</v>
      </c>
      <c r="Q2350" s="263" t="s">
        <v>4120</v>
      </c>
      <c r="R2350" s="263" t="s">
        <v>4120</v>
      </c>
      <c r="S2350" s="263" t="s">
        <v>4120</v>
      </c>
      <c r="T2350" s="263" t="s">
        <v>4120</v>
      </c>
    </row>
    <row r="2351" spans="1:20" x14ac:dyDescent="0.3">
      <c r="A2351" s="263">
        <v>526157</v>
      </c>
      <c r="B2351" s="268" t="s">
        <v>919</v>
      </c>
      <c r="C2351" s="263" t="s">
        <v>4120</v>
      </c>
      <c r="D2351" s="263" t="s">
        <v>4120</v>
      </c>
      <c r="E2351" s="263" t="s">
        <v>4120</v>
      </c>
      <c r="F2351" s="263" t="s">
        <v>4120</v>
      </c>
      <c r="G2351" s="263" t="s">
        <v>4120</v>
      </c>
      <c r="H2351" s="263" t="s">
        <v>4120</v>
      </c>
      <c r="I2351" s="263" t="s">
        <v>4120</v>
      </c>
      <c r="J2351" s="263" t="s">
        <v>4120</v>
      </c>
      <c r="K2351" s="263" t="s">
        <v>4120</v>
      </c>
      <c r="L2351" s="263" t="s">
        <v>4120</v>
      </c>
      <c r="M2351" s="263" t="s">
        <v>4120</v>
      </c>
      <c r="N2351" s="263" t="s">
        <v>4120</v>
      </c>
      <c r="O2351" s="263" t="s">
        <v>4120</v>
      </c>
      <c r="P2351" s="263" t="s">
        <v>4120</v>
      </c>
      <c r="Q2351" s="263" t="s">
        <v>4120</v>
      </c>
      <c r="R2351" s="263" t="s">
        <v>4120</v>
      </c>
      <c r="S2351" s="263" t="s">
        <v>4120</v>
      </c>
      <c r="T2351" s="263" t="s">
        <v>4120</v>
      </c>
    </row>
    <row r="2352" spans="1:20" x14ac:dyDescent="0.3">
      <c r="A2352" s="263">
        <v>526181</v>
      </c>
      <c r="B2352" s="268" t="s">
        <v>919</v>
      </c>
      <c r="C2352" s="263" t="s">
        <v>4120</v>
      </c>
      <c r="D2352" s="263" t="s">
        <v>4120</v>
      </c>
      <c r="E2352" s="263" t="s">
        <v>4120</v>
      </c>
      <c r="F2352" s="263" t="s">
        <v>4120</v>
      </c>
      <c r="G2352" s="263" t="s">
        <v>4120</v>
      </c>
      <c r="H2352" s="263" t="s">
        <v>4120</v>
      </c>
      <c r="I2352" s="263" t="s">
        <v>4120</v>
      </c>
      <c r="J2352" s="263" t="s">
        <v>4120</v>
      </c>
      <c r="K2352" s="263" t="s">
        <v>4120</v>
      </c>
      <c r="L2352" s="263" t="s">
        <v>4120</v>
      </c>
      <c r="M2352" s="263" t="s">
        <v>4120</v>
      </c>
      <c r="N2352" s="263" t="s">
        <v>4120</v>
      </c>
      <c r="O2352" s="263" t="s">
        <v>4120</v>
      </c>
      <c r="P2352" s="263" t="s">
        <v>4120</v>
      </c>
      <c r="Q2352" s="263" t="s">
        <v>4120</v>
      </c>
      <c r="R2352" s="263" t="s">
        <v>4120</v>
      </c>
      <c r="S2352" s="263" t="s">
        <v>4120</v>
      </c>
      <c r="T2352" s="263" t="s">
        <v>4120</v>
      </c>
    </row>
    <row r="2353" spans="1:20" x14ac:dyDescent="0.3">
      <c r="A2353" s="263">
        <v>526188</v>
      </c>
      <c r="B2353" s="268" t="s">
        <v>919</v>
      </c>
      <c r="C2353" s="263" t="s">
        <v>4120</v>
      </c>
      <c r="D2353" s="263" t="s">
        <v>4120</v>
      </c>
      <c r="E2353" s="263" t="s">
        <v>4120</v>
      </c>
      <c r="F2353" s="263" t="s">
        <v>4120</v>
      </c>
      <c r="G2353" s="263" t="s">
        <v>4120</v>
      </c>
      <c r="H2353" s="263" t="s">
        <v>4120</v>
      </c>
      <c r="I2353" s="263" t="s">
        <v>4120</v>
      </c>
      <c r="J2353" s="263" t="s">
        <v>4120</v>
      </c>
      <c r="K2353" s="263" t="s">
        <v>4120</v>
      </c>
      <c r="L2353" s="263" t="s">
        <v>4120</v>
      </c>
      <c r="M2353" s="263" t="s">
        <v>4120</v>
      </c>
      <c r="N2353" s="263" t="s">
        <v>4120</v>
      </c>
      <c r="O2353" s="263" t="s">
        <v>4120</v>
      </c>
      <c r="P2353" s="263" t="s">
        <v>4120</v>
      </c>
      <c r="Q2353" s="263" t="s">
        <v>4120</v>
      </c>
      <c r="R2353" s="263" t="s">
        <v>4120</v>
      </c>
      <c r="S2353" s="263" t="s">
        <v>4120</v>
      </c>
      <c r="T2353" s="263" t="s">
        <v>4120</v>
      </c>
    </row>
    <row r="2354" spans="1:20" x14ac:dyDescent="0.3">
      <c r="A2354" s="263">
        <v>526193</v>
      </c>
      <c r="B2354" s="268" t="s">
        <v>919</v>
      </c>
      <c r="C2354" s="263" t="s">
        <v>4120</v>
      </c>
      <c r="D2354" s="263" t="s">
        <v>4120</v>
      </c>
      <c r="E2354" s="263" t="s">
        <v>4120</v>
      </c>
      <c r="F2354" s="263" t="s">
        <v>4120</v>
      </c>
      <c r="G2354" s="263" t="s">
        <v>4120</v>
      </c>
      <c r="H2354" s="263" t="s">
        <v>4120</v>
      </c>
      <c r="I2354" s="263" t="s">
        <v>4120</v>
      </c>
      <c r="J2354" s="263" t="s">
        <v>4120</v>
      </c>
      <c r="K2354" s="263" t="s">
        <v>4120</v>
      </c>
      <c r="L2354" s="263" t="s">
        <v>4120</v>
      </c>
      <c r="M2354" s="263" t="s">
        <v>4120</v>
      </c>
      <c r="N2354" s="263" t="s">
        <v>4120</v>
      </c>
      <c r="O2354" s="263" t="s">
        <v>4120</v>
      </c>
      <c r="P2354" s="263" t="s">
        <v>4120</v>
      </c>
      <c r="Q2354" s="263" t="s">
        <v>4120</v>
      </c>
      <c r="R2354" s="263" t="s">
        <v>4120</v>
      </c>
      <c r="S2354" s="263" t="s">
        <v>4120</v>
      </c>
      <c r="T2354" s="263" t="s">
        <v>4120</v>
      </c>
    </row>
    <row r="2355" spans="1:20" x14ac:dyDescent="0.3">
      <c r="A2355" s="263">
        <v>526206</v>
      </c>
      <c r="B2355" s="268" t="s">
        <v>919</v>
      </c>
      <c r="C2355" s="263" t="s">
        <v>4120</v>
      </c>
      <c r="D2355" s="263" t="s">
        <v>4120</v>
      </c>
      <c r="E2355" s="263" t="s">
        <v>4120</v>
      </c>
      <c r="F2355" s="263" t="s">
        <v>4120</v>
      </c>
      <c r="G2355" s="263" t="s">
        <v>4120</v>
      </c>
      <c r="H2355" s="263" t="s">
        <v>4120</v>
      </c>
      <c r="I2355" s="263" t="s">
        <v>4120</v>
      </c>
      <c r="J2355" s="263" t="s">
        <v>4120</v>
      </c>
      <c r="K2355" s="263" t="s">
        <v>4120</v>
      </c>
      <c r="L2355" s="263" t="s">
        <v>4120</v>
      </c>
      <c r="M2355" s="263" t="s">
        <v>4120</v>
      </c>
      <c r="N2355" s="263" t="s">
        <v>4120</v>
      </c>
      <c r="O2355" s="263" t="s">
        <v>4120</v>
      </c>
      <c r="P2355" s="263" t="s">
        <v>4120</v>
      </c>
      <c r="Q2355" s="263" t="s">
        <v>4120</v>
      </c>
      <c r="R2355" s="263" t="s">
        <v>4120</v>
      </c>
      <c r="S2355" s="263" t="s">
        <v>4120</v>
      </c>
      <c r="T2355" s="263" t="s">
        <v>4120</v>
      </c>
    </row>
    <row r="2356" spans="1:20" x14ac:dyDescent="0.3">
      <c r="A2356" s="263">
        <v>526208</v>
      </c>
      <c r="B2356" s="268" t="s">
        <v>919</v>
      </c>
      <c r="C2356" s="263" t="s">
        <v>4120</v>
      </c>
      <c r="D2356" s="263" t="s">
        <v>4120</v>
      </c>
      <c r="E2356" s="263" t="s">
        <v>4120</v>
      </c>
      <c r="F2356" s="263" t="s">
        <v>4120</v>
      </c>
      <c r="G2356" s="263" t="s">
        <v>4120</v>
      </c>
      <c r="H2356" s="263" t="s">
        <v>4120</v>
      </c>
      <c r="I2356" s="263" t="s">
        <v>4120</v>
      </c>
      <c r="J2356" s="263" t="s">
        <v>4120</v>
      </c>
      <c r="K2356" s="263" t="s">
        <v>4120</v>
      </c>
      <c r="L2356" s="263" t="s">
        <v>4120</v>
      </c>
      <c r="M2356" s="263" t="s">
        <v>4120</v>
      </c>
      <c r="N2356" s="263" t="s">
        <v>4120</v>
      </c>
      <c r="O2356" s="263" t="s">
        <v>4120</v>
      </c>
      <c r="P2356" s="263" t="s">
        <v>4120</v>
      </c>
      <c r="Q2356" s="263" t="s">
        <v>4120</v>
      </c>
      <c r="R2356" s="263" t="s">
        <v>4120</v>
      </c>
      <c r="S2356" s="263" t="s">
        <v>4120</v>
      </c>
      <c r="T2356" s="263" t="s">
        <v>4120</v>
      </c>
    </row>
    <row r="2357" spans="1:20" x14ac:dyDescent="0.3">
      <c r="A2357" s="263">
        <v>526219</v>
      </c>
      <c r="B2357" s="268" t="s">
        <v>919</v>
      </c>
      <c r="C2357" s="263" t="s">
        <v>4120</v>
      </c>
      <c r="D2357" s="263" t="s">
        <v>4120</v>
      </c>
      <c r="E2357" s="263" t="s">
        <v>4120</v>
      </c>
      <c r="F2357" s="263" t="s">
        <v>4120</v>
      </c>
      <c r="G2357" s="263" t="s">
        <v>4120</v>
      </c>
      <c r="H2357" s="263" t="s">
        <v>4120</v>
      </c>
      <c r="I2357" s="263" t="s">
        <v>4120</v>
      </c>
      <c r="J2357" s="263" t="s">
        <v>4120</v>
      </c>
      <c r="K2357" s="263" t="s">
        <v>4120</v>
      </c>
      <c r="L2357" s="263" t="s">
        <v>4120</v>
      </c>
      <c r="M2357" s="263" t="s">
        <v>4120</v>
      </c>
      <c r="N2357" s="263" t="s">
        <v>4120</v>
      </c>
      <c r="O2357" s="263" t="s">
        <v>4120</v>
      </c>
      <c r="P2357" s="263" t="s">
        <v>4120</v>
      </c>
      <c r="Q2357" s="263" t="s">
        <v>4120</v>
      </c>
      <c r="R2357" s="263" t="s">
        <v>4120</v>
      </c>
      <c r="S2357" s="263" t="s">
        <v>4120</v>
      </c>
      <c r="T2357" s="263" t="s">
        <v>4120</v>
      </c>
    </row>
    <row r="2358" spans="1:20" x14ac:dyDescent="0.3">
      <c r="A2358" s="263">
        <v>526224</v>
      </c>
      <c r="B2358" s="268" t="s">
        <v>919</v>
      </c>
      <c r="C2358" s="263" t="s">
        <v>4120</v>
      </c>
      <c r="D2358" s="263" t="s">
        <v>4120</v>
      </c>
      <c r="E2358" s="263" t="s">
        <v>4120</v>
      </c>
      <c r="F2358" s="263" t="s">
        <v>4120</v>
      </c>
      <c r="G2358" s="263" t="s">
        <v>4120</v>
      </c>
      <c r="H2358" s="263" t="s">
        <v>4120</v>
      </c>
      <c r="I2358" s="263" t="s">
        <v>4120</v>
      </c>
      <c r="J2358" s="263" t="s">
        <v>4120</v>
      </c>
      <c r="K2358" s="263" t="s">
        <v>4120</v>
      </c>
      <c r="L2358" s="263" t="s">
        <v>4120</v>
      </c>
      <c r="M2358" s="263" t="s">
        <v>4120</v>
      </c>
      <c r="N2358" s="263" t="s">
        <v>4120</v>
      </c>
      <c r="O2358" s="263" t="s">
        <v>4120</v>
      </c>
      <c r="P2358" s="263" t="s">
        <v>4120</v>
      </c>
      <c r="Q2358" s="263" t="s">
        <v>4120</v>
      </c>
      <c r="R2358" s="263" t="s">
        <v>4120</v>
      </c>
      <c r="S2358" s="263" t="s">
        <v>4120</v>
      </c>
      <c r="T2358" s="263" t="s">
        <v>4120</v>
      </c>
    </row>
    <row r="2359" spans="1:20" x14ac:dyDescent="0.3">
      <c r="A2359" s="263">
        <v>526228</v>
      </c>
      <c r="B2359" s="268" t="s">
        <v>919</v>
      </c>
      <c r="C2359" s="263" t="s">
        <v>4120</v>
      </c>
      <c r="D2359" s="263" t="s">
        <v>4120</v>
      </c>
      <c r="E2359" s="263" t="s">
        <v>4120</v>
      </c>
      <c r="F2359" s="263" t="s">
        <v>4120</v>
      </c>
      <c r="G2359" s="263" t="s">
        <v>4120</v>
      </c>
      <c r="H2359" s="263" t="s">
        <v>4120</v>
      </c>
      <c r="I2359" s="263" t="s">
        <v>4120</v>
      </c>
      <c r="J2359" s="263" t="s">
        <v>4120</v>
      </c>
      <c r="K2359" s="263" t="s">
        <v>4120</v>
      </c>
      <c r="L2359" s="263" t="s">
        <v>4120</v>
      </c>
      <c r="M2359" s="263" t="s">
        <v>4120</v>
      </c>
      <c r="N2359" s="263" t="s">
        <v>4120</v>
      </c>
      <c r="O2359" s="263" t="s">
        <v>4120</v>
      </c>
      <c r="P2359" s="263" t="s">
        <v>4120</v>
      </c>
      <c r="Q2359" s="263" t="s">
        <v>4120</v>
      </c>
      <c r="R2359" s="263" t="s">
        <v>4120</v>
      </c>
      <c r="S2359" s="263" t="s">
        <v>4120</v>
      </c>
      <c r="T2359" s="263" t="s">
        <v>4120</v>
      </c>
    </row>
    <row r="2360" spans="1:20" x14ac:dyDescent="0.3">
      <c r="A2360" s="263">
        <v>526237</v>
      </c>
      <c r="B2360" s="268" t="s">
        <v>919</v>
      </c>
      <c r="C2360" s="263" t="s">
        <v>4120</v>
      </c>
      <c r="D2360" s="263" t="s">
        <v>4120</v>
      </c>
      <c r="E2360" s="263" t="s">
        <v>4120</v>
      </c>
      <c r="F2360" s="263" t="s">
        <v>4120</v>
      </c>
      <c r="G2360" s="263" t="s">
        <v>4120</v>
      </c>
      <c r="H2360" s="263" t="s">
        <v>4120</v>
      </c>
      <c r="I2360" s="263" t="s">
        <v>4120</v>
      </c>
      <c r="J2360" s="263" t="s">
        <v>4120</v>
      </c>
      <c r="K2360" s="263" t="s">
        <v>4120</v>
      </c>
      <c r="L2360" s="263" t="s">
        <v>4120</v>
      </c>
      <c r="M2360" s="263" t="s">
        <v>4120</v>
      </c>
      <c r="N2360" s="263" t="s">
        <v>4120</v>
      </c>
      <c r="O2360" s="263" t="s">
        <v>4120</v>
      </c>
      <c r="P2360" s="263" t="s">
        <v>4120</v>
      </c>
      <c r="Q2360" s="263" t="s">
        <v>4120</v>
      </c>
      <c r="R2360" s="263" t="s">
        <v>4120</v>
      </c>
      <c r="S2360" s="263" t="s">
        <v>4120</v>
      </c>
      <c r="T2360" s="263" t="s">
        <v>4120</v>
      </c>
    </row>
    <row r="2361" spans="1:20" x14ac:dyDescent="0.3">
      <c r="A2361" s="263">
        <v>526248</v>
      </c>
      <c r="B2361" s="268" t="s">
        <v>919</v>
      </c>
      <c r="C2361" s="263" t="s">
        <v>4120</v>
      </c>
      <c r="D2361" s="263" t="s">
        <v>4120</v>
      </c>
      <c r="E2361" s="263" t="s">
        <v>4120</v>
      </c>
      <c r="F2361" s="263" t="s">
        <v>4120</v>
      </c>
      <c r="G2361" s="263" t="s">
        <v>4120</v>
      </c>
      <c r="H2361" s="263" t="s">
        <v>4120</v>
      </c>
      <c r="I2361" s="263" t="s">
        <v>4120</v>
      </c>
      <c r="J2361" s="263" t="s">
        <v>4120</v>
      </c>
      <c r="K2361" s="263" t="s">
        <v>4120</v>
      </c>
      <c r="L2361" s="263" t="s">
        <v>4120</v>
      </c>
      <c r="M2361" s="263" t="s">
        <v>4120</v>
      </c>
      <c r="N2361" s="263" t="s">
        <v>4120</v>
      </c>
      <c r="O2361" s="263" t="s">
        <v>4120</v>
      </c>
      <c r="P2361" s="263" t="s">
        <v>4120</v>
      </c>
      <c r="Q2361" s="263" t="s">
        <v>4120</v>
      </c>
      <c r="R2361" s="263" t="s">
        <v>4120</v>
      </c>
      <c r="S2361" s="263" t="s">
        <v>4120</v>
      </c>
      <c r="T2361" s="263" t="s">
        <v>4120</v>
      </c>
    </row>
    <row r="2362" spans="1:20" x14ac:dyDescent="0.3">
      <c r="A2362" s="263">
        <v>526253</v>
      </c>
      <c r="B2362" s="268" t="s">
        <v>919</v>
      </c>
      <c r="C2362" s="263" t="s">
        <v>4120</v>
      </c>
      <c r="D2362" s="263" t="s">
        <v>4120</v>
      </c>
      <c r="E2362" s="263" t="s">
        <v>4120</v>
      </c>
      <c r="F2362" s="263" t="s">
        <v>4120</v>
      </c>
      <c r="G2362" s="263" t="s">
        <v>4120</v>
      </c>
      <c r="H2362" s="263" t="s">
        <v>4120</v>
      </c>
      <c r="I2362" s="263" t="s">
        <v>4120</v>
      </c>
      <c r="J2362" s="263" t="s">
        <v>4120</v>
      </c>
      <c r="K2362" s="263" t="s">
        <v>4120</v>
      </c>
      <c r="L2362" s="263" t="s">
        <v>4120</v>
      </c>
      <c r="M2362" s="263" t="s">
        <v>4120</v>
      </c>
      <c r="N2362" s="263" t="s">
        <v>4120</v>
      </c>
      <c r="O2362" s="263" t="s">
        <v>4120</v>
      </c>
      <c r="P2362" s="263" t="s">
        <v>4120</v>
      </c>
      <c r="Q2362" s="263" t="s">
        <v>4120</v>
      </c>
      <c r="R2362" s="263" t="s">
        <v>4120</v>
      </c>
      <c r="S2362" s="263" t="s">
        <v>4120</v>
      </c>
      <c r="T2362" s="263" t="s">
        <v>4120</v>
      </c>
    </row>
    <row r="2363" spans="1:20" x14ac:dyDescent="0.3">
      <c r="A2363" s="263">
        <v>526258</v>
      </c>
      <c r="B2363" s="268" t="s">
        <v>919</v>
      </c>
      <c r="C2363" s="263" t="s">
        <v>4120</v>
      </c>
      <c r="D2363" s="263" t="s">
        <v>4120</v>
      </c>
      <c r="E2363" s="263" t="s">
        <v>4120</v>
      </c>
      <c r="F2363" s="263" t="s">
        <v>4120</v>
      </c>
      <c r="G2363" s="263" t="s">
        <v>4120</v>
      </c>
      <c r="H2363" s="263" t="s">
        <v>4120</v>
      </c>
      <c r="I2363" s="263" t="s">
        <v>4120</v>
      </c>
      <c r="J2363" s="263" t="s">
        <v>4120</v>
      </c>
      <c r="K2363" s="263" t="s">
        <v>4120</v>
      </c>
      <c r="L2363" s="263" t="s">
        <v>4120</v>
      </c>
      <c r="M2363" s="263" t="s">
        <v>4120</v>
      </c>
      <c r="N2363" s="263" t="s">
        <v>4120</v>
      </c>
      <c r="O2363" s="263" t="s">
        <v>4120</v>
      </c>
      <c r="P2363" s="263" t="s">
        <v>4120</v>
      </c>
      <c r="Q2363" s="263" t="s">
        <v>4120</v>
      </c>
      <c r="R2363" s="263" t="s">
        <v>4120</v>
      </c>
      <c r="S2363" s="263" t="s">
        <v>4120</v>
      </c>
      <c r="T2363" s="263" t="s">
        <v>4120</v>
      </c>
    </row>
    <row r="2364" spans="1:20" x14ac:dyDescent="0.3">
      <c r="A2364" s="263">
        <v>526283</v>
      </c>
      <c r="B2364" s="268" t="s">
        <v>919</v>
      </c>
      <c r="C2364" s="263" t="s">
        <v>4120</v>
      </c>
      <c r="D2364" s="263" t="s">
        <v>4120</v>
      </c>
      <c r="E2364" s="263" t="s">
        <v>4120</v>
      </c>
      <c r="F2364" s="263" t="s">
        <v>4120</v>
      </c>
      <c r="G2364" s="263" t="s">
        <v>4120</v>
      </c>
      <c r="H2364" s="263" t="s">
        <v>4120</v>
      </c>
      <c r="I2364" s="263" t="s">
        <v>4120</v>
      </c>
      <c r="J2364" s="263" t="s">
        <v>4120</v>
      </c>
      <c r="K2364" s="263" t="s">
        <v>4120</v>
      </c>
      <c r="L2364" s="263" t="s">
        <v>4120</v>
      </c>
      <c r="M2364" s="263" t="s">
        <v>4120</v>
      </c>
      <c r="N2364" s="263" t="s">
        <v>4120</v>
      </c>
      <c r="O2364" s="263" t="s">
        <v>4120</v>
      </c>
      <c r="P2364" s="263" t="s">
        <v>4120</v>
      </c>
      <c r="Q2364" s="263" t="s">
        <v>4120</v>
      </c>
      <c r="R2364" s="263" t="s">
        <v>4120</v>
      </c>
      <c r="S2364" s="263" t="s">
        <v>4120</v>
      </c>
      <c r="T2364" s="263" t="s">
        <v>4120</v>
      </c>
    </row>
    <row r="2365" spans="1:20" x14ac:dyDescent="0.3">
      <c r="A2365" s="263">
        <v>526286</v>
      </c>
      <c r="B2365" s="268" t="s">
        <v>919</v>
      </c>
      <c r="C2365" s="263" t="s">
        <v>4120</v>
      </c>
      <c r="D2365" s="263" t="s">
        <v>4120</v>
      </c>
      <c r="E2365" s="263" t="s">
        <v>4120</v>
      </c>
      <c r="F2365" s="263" t="s">
        <v>4120</v>
      </c>
      <c r="G2365" s="263" t="s">
        <v>4120</v>
      </c>
      <c r="H2365" s="263" t="s">
        <v>4120</v>
      </c>
      <c r="I2365" s="263" t="s">
        <v>4120</v>
      </c>
      <c r="J2365" s="263" t="s">
        <v>4120</v>
      </c>
      <c r="K2365" s="263" t="s">
        <v>4120</v>
      </c>
      <c r="L2365" s="263" t="s">
        <v>4120</v>
      </c>
      <c r="M2365" s="263" t="s">
        <v>4120</v>
      </c>
      <c r="N2365" s="263" t="s">
        <v>4120</v>
      </c>
      <c r="O2365" s="263" t="s">
        <v>4120</v>
      </c>
      <c r="P2365" s="263" t="s">
        <v>4120</v>
      </c>
      <c r="Q2365" s="263" t="s">
        <v>4120</v>
      </c>
      <c r="R2365" s="263" t="s">
        <v>4120</v>
      </c>
      <c r="S2365" s="263" t="s">
        <v>4120</v>
      </c>
      <c r="T2365" s="263" t="s">
        <v>4120</v>
      </c>
    </row>
    <row r="2366" spans="1:20" x14ac:dyDescent="0.3">
      <c r="A2366" s="263">
        <v>526289</v>
      </c>
      <c r="B2366" s="268" t="s">
        <v>919</v>
      </c>
      <c r="C2366" s="263" t="s">
        <v>4120</v>
      </c>
      <c r="D2366" s="263" t="s">
        <v>4120</v>
      </c>
      <c r="E2366" s="263" t="s">
        <v>4120</v>
      </c>
      <c r="F2366" s="263" t="s">
        <v>4120</v>
      </c>
      <c r="G2366" s="263" t="s">
        <v>4120</v>
      </c>
      <c r="H2366" s="263" t="s">
        <v>4120</v>
      </c>
      <c r="I2366" s="263" t="s">
        <v>4120</v>
      </c>
      <c r="J2366" s="263" t="s">
        <v>4120</v>
      </c>
      <c r="K2366" s="263" t="s">
        <v>4120</v>
      </c>
      <c r="L2366" s="263" t="s">
        <v>4120</v>
      </c>
      <c r="M2366" s="263" t="s">
        <v>4120</v>
      </c>
      <c r="N2366" s="263" t="s">
        <v>4120</v>
      </c>
      <c r="O2366" s="263" t="s">
        <v>4120</v>
      </c>
      <c r="P2366" s="263" t="s">
        <v>4120</v>
      </c>
      <c r="Q2366" s="263" t="s">
        <v>4120</v>
      </c>
      <c r="R2366" s="263" t="s">
        <v>4120</v>
      </c>
      <c r="S2366" s="263" t="s">
        <v>4120</v>
      </c>
      <c r="T2366" s="263" t="s">
        <v>4120</v>
      </c>
    </row>
    <row r="2367" spans="1:20" x14ac:dyDescent="0.3">
      <c r="A2367" s="263">
        <v>526291</v>
      </c>
      <c r="B2367" s="268" t="s">
        <v>919</v>
      </c>
      <c r="C2367" s="263" t="s">
        <v>4120</v>
      </c>
      <c r="D2367" s="263" t="s">
        <v>4120</v>
      </c>
      <c r="E2367" s="263" t="s">
        <v>4120</v>
      </c>
      <c r="F2367" s="263" t="s">
        <v>4120</v>
      </c>
      <c r="G2367" s="263" t="s">
        <v>4120</v>
      </c>
      <c r="H2367" s="263" t="s">
        <v>4120</v>
      </c>
      <c r="I2367" s="263" t="s">
        <v>4120</v>
      </c>
      <c r="J2367" s="263" t="s">
        <v>4120</v>
      </c>
      <c r="K2367" s="263" t="s">
        <v>4120</v>
      </c>
      <c r="L2367" s="263" t="s">
        <v>4120</v>
      </c>
      <c r="M2367" s="263" t="s">
        <v>4120</v>
      </c>
      <c r="N2367" s="263" t="s">
        <v>4120</v>
      </c>
      <c r="O2367" s="263" t="s">
        <v>4120</v>
      </c>
      <c r="P2367" s="263" t="s">
        <v>4120</v>
      </c>
      <c r="Q2367" s="263" t="s">
        <v>4120</v>
      </c>
      <c r="R2367" s="263" t="s">
        <v>4120</v>
      </c>
      <c r="S2367" s="263" t="s">
        <v>4120</v>
      </c>
      <c r="T2367" s="263" t="s">
        <v>4120</v>
      </c>
    </row>
    <row r="2368" spans="1:20" x14ac:dyDescent="0.3">
      <c r="A2368" s="263">
        <v>526297</v>
      </c>
      <c r="B2368" s="268" t="s">
        <v>919</v>
      </c>
      <c r="C2368" s="263" t="s">
        <v>4120</v>
      </c>
      <c r="D2368" s="263" t="s">
        <v>4120</v>
      </c>
      <c r="E2368" s="263" t="s">
        <v>4120</v>
      </c>
      <c r="F2368" s="263" t="s">
        <v>4120</v>
      </c>
      <c r="G2368" s="263" t="s">
        <v>4120</v>
      </c>
      <c r="H2368" s="263" t="s">
        <v>4120</v>
      </c>
      <c r="I2368" s="263" t="s">
        <v>4120</v>
      </c>
      <c r="J2368" s="263" t="s">
        <v>4120</v>
      </c>
      <c r="K2368" s="263" t="s">
        <v>4120</v>
      </c>
      <c r="L2368" s="263" t="s">
        <v>4120</v>
      </c>
      <c r="M2368" s="263" t="s">
        <v>4120</v>
      </c>
      <c r="N2368" s="263" t="s">
        <v>4120</v>
      </c>
      <c r="O2368" s="263" t="s">
        <v>4120</v>
      </c>
      <c r="P2368" s="263" t="s">
        <v>4120</v>
      </c>
      <c r="Q2368" s="263" t="s">
        <v>4120</v>
      </c>
      <c r="R2368" s="263" t="s">
        <v>4120</v>
      </c>
      <c r="S2368" s="263" t="s">
        <v>4120</v>
      </c>
      <c r="T2368" s="263" t="s">
        <v>4120</v>
      </c>
    </row>
    <row r="2369" spans="1:20" x14ac:dyDescent="0.3">
      <c r="A2369" s="263">
        <v>526302</v>
      </c>
      <c r="B2369" s="268" t="s">
        <v>919</v>
      </c>
      <c r="C2369" s="263" t="s">
        <v>4120</v>
      </c>
      <c r="D2369" s="263" t="s">
        <v>4120</v>
      </c>
      <c r="E2369" s="263" t="s">
        <v>4120</v>
      </c>
      <c r="F2369" s="263" t="s">
        <v>4120</v>
      </c>
      <c r="G2369" s="263" t="s">
        <v>4120</v>
      </c>
      <c r="H2369" s="263" t="s">
        <v>4120</v>
      </c>
      <c r="I2369" s="263" t="s">
        <v>4120</v>
      </c>
      <c r="J2369" s="263" t="s">
        <v>4120</v>
      </c>
      <c r="K2369" s="263" t="s">
        <v>4120</v>
      </c>
      <c r="L2369" s="263" t="s">
        <v>4120</v>
      </c>
      <c r="M2369" s="263" t="s">
        <v>4120</v>
      </c>
      <c r="N2369" s="263" t="s">
        <v>4120</v>
      </c>
      <c r="O2369" s="263" t="s">
        <v>4120</v>
      </c>
      <c r="P2369" s="263" t="s">
        <v>4120</v>
      </c>
      <c r="Q2369" s="263" t="s">
        <v>4120</v>
      </c>
      <c r="R2369" s="263" t="s">
        <v>4120</v>
      </c>
      <c r="S2369" s="263" t="s">
        <v>4120</v>
      </c>
      <c r="T2369" s="263" t="s">
        <v>4120</v>
      </c>
    </row>
    <row r="2370" spans="1:20" x14ac:dyDescent="0.3">
      <c r="A2370" s="263">
        <v>526303</v>
      </c>
      <c r="B2370" s="268" t="s">
        <v>919</v>
      </c>
      <c r="C2370" s="263" t="s">
        <v>4120</v>
      </c>
      <c r="D2370" s="263" t="s">
        <v>4120</v>
      </c>
      <c r="E2370" s="263" t="s">
        <v>4120</v>
      </c>
      <c r="F2370" s="263" t="s">
        <v>4120</v>
      </c>
      <c r="G2370" s="263" t="s">
        <v>4120</v>
      </c>
      <c r="H2370" s="263" t="s">
        <v>4120</v>
      </c>
      <c r="I2370" s="263" t="s">
        <v>4120</v>
      </c>
      <c r="J2370" s="263" t="s">
        <v>4120</v>
      </c>
      <c r="K2370" s="263" t="s">
        <v>4120</v>
      </c>
      <c r="L2370" s="263" t="s">
        <v>4120</v>
      </c>
      <c r="M2370" s="263" t="s">
        <v>4120</v>
      </c>
      <c r="N2370" s="263" t="s">
        <v>4120</v>
      </c>
      <c r="O2370" s="263" t="s">
        <v>4120</v>
      </c>
      <c r="P2370" s="263" t="s">
        <v>4120</v>
      </c>
      <c r="Q2370" s="263" t="s">
        <v>4120</v>
      </c>
      <c r="R2370" s="263" t="s">
        <v>4120</v>
      </c>
      <c r="S2370" s="263" t="s">
        <v>4120</v>
      </c>
      <c r="T2370" s="263" t="s">
        <v>4120</v>
      </c>
    </row>
    <row r="2371" spans="1:20" x14ac:dyDescent="0.3">
      <c r="A2371" s="263">
        <v>526323</v>
      </c>
      <c r="B2371" s="268" t="s">
        <v>919</v>
      </c>
      <c r="C2371" s="263" t="s">
        <v>4120</v>
      </c>
      <c r="D2371" s="263" t="s">
        <v>4120</v>
      </c>
      <c r="E2371" s="263" t="s">
        <v>4120</v>
      </c>
      <c r="F2371" s="263" t="s">
        <v>4120</v>
      </c>
      <c r="G2371" s="263" t="s">
        <v>4120</v>
      </c>
      <c r="H2371" s="263" t="s">
        <v>4120</v>
      </c>
      <c r="I2371" s="263" t="s">
        <v>4120</v>
      </c>
      <c r="J2371" s="263" t="s">
        <v>4120</v>
      </c>
      <c r="K2371" s="263" t="s">
        <v>4120</v>
      </c>
      <c r="L2371" s="263" t="s">
        <v>4120</v>
      </c>
      <c r="M2371" s="263" t="s">
        <v>4120</v>
      </c>
      <c r="N2371" s="263" t="s">
        <v>4120</v>
      </c>
      <c r="O2371" s="263" t="s">
        <v>4120</v>
      </c>
      <c r="P2371" s="263" t="s">
        <v>4120</v>
      </c>
      <c r="Q2371" s="263" t="s">
        <v>4120</v>
      </c>
      <c r="R2371" s="263" t="s">
        <v>4120</v>
      </c>
      <c r="S2371" s="263" t="s">
        <v>4120</v>
      </c>
      <c r="T2371" s="263" t="s">
        <v>4120</v>
      </c>
    </row>
    <row r="2372" spans="1:20" x14ac:dyDescent="0.3">
      <c r="A2372" s="263">
        <v>526326</v>
      </c>
      <c r="B2372" s="268" t="s">
        <v>919</v>
      </c>
      <c r="C2372" s="263" t="s">
        <v>4120</v>
      </c>
      <c r="D2372" s="263" t="s">
        <v>4120</v>
      </c>
      <c r="E2372" s="263" t="s">
        <v>4120</v>
      </c>
      <c r="F2372" s="263" t="s">
        <v>4120</v>
      </c>
      <c r="G2372" s="263" t="s">
        <v>4120</v>
      </c>
      <c r="H2372" s="263" t="s">
        <v>4120</v>
      </c>
      <c r="I2372" s="263" t="s">
        <v>4120</v>
      </c>
      <c r="J2372" s="263" t="s">
        <v>4120</v>
      </c>
      <c r="K2372" s="263" t="s">
        <v>4120</v>
      </c>
      <c r="L2372" s="263" t="s">
        <v>4120</v>
      </c>
      <c r="M2372" s="263" t="s">
        <v>4120</v>
      </c>
      <c r="N2372" s="263" t="s">
        <v>4120</v>
      </c>
      <c r="O2372" s="263" t="s">
        <v>4120</v>
      </c>
      <c r="P2372" s="263" t="s">
        <v>4120</v>
      </c>
      <c r="Q2372" s="263" t="s">
        <v>4120</v>
      </c>
      <c r="R2372" s="263" t="s">
        <v>4120</v>
      </c>
      <c r="S2372" s="263" t="s">
        <v>4120</v>
      </c>
      <c r="T2372" s="263" t="s">
        <v>4120</v>
      </c>
    </row>
    <row r="2373" spans="1:20" x14ac:dyDescent="0.3">
      <c r="A2373" s="263">
        <v>526346</v>
      </c>
      <c r="B2373" s="268" t="s">
        <v>919</v>
      </c>
      <c r="C2373" s="263" t="s">
        <v>4120</v>
      </c>
      <c r="D2373" s="263" t="s">
        <v>4120</v>
      </c>
      <c r="E2373" s="263" t="s">
        <v>4120</v>
      </c>
      <c r="F2373" s="263" t="s">
        <v>4120</v>
      </c>
      <c r="G2373" s="263" t="s">
        <v>4120</v>
      </c>
      <c r="H2373" s="263" t="s">
        <v>4120</v>
      </c>
      <c r="I2373" s="263" t="s">
        <v>4120</v>
      </c>
      <c r="J2373" s="263" t="s">
        <v>4120</v>
      </c>
      <c r="K2373" s="263" t="s">
        <v>4120</v>
      </c>
      <c r="L2373" s="263" t="s">
        <v>4120</v>
      </c>
      <c r="M2373" s="263" t="s">
        <v>4120</v>
      </c>
      <c r="N2373" s="263" t="s">
        <v>4120</v>
      </c>
      <c r="O2373" s="263" t="s">
        <v>4120</v>
      </c>
      <c r="P2373" s="263" t="s">
        <v>4120</v>
      </c>
      <c r="Q2373" s="263" t="s">
        <v>4120</v>
      </c>
      <c r="R2373" s="263" t="s">
        <v>4120</v>
      </c>
      <c r="S2373" s="263" t="s">
        <v>4120</v>
      </c>
      <c r="T2373" s="263" t="s">
        <v>4120</v>
      </c>
    </row>
    <row r="2374" spans="1:20" x14ac:dyDescent="0.3">
      <c r="A2374" s="263">
        <v>522441</v>
      </c>
      <c r="B2374" s="268" t="s">
        <v>919</v>
      </c>
      <c r="C2374" s="263" t="s">
        <v>4120</v>
      </c>
      <c r="D2374" s="263" t="s">
        <v>4120</v>
      </c>
      <c r="E2374" s="263" t="s">
        <v>4120</v>
      </c>
      <c r="F2374" s="263" t="s">
        <v>4120</v>
      </c>
      <c r="G2374" s="263" t="s">
        <v>4120</v>
      </c>
      <c r="H2374" s="263" t="s">
        <v>4120</v>
      </c>
      <c r="I2374" s="263" t="s">
        <v>4120</v>
      </c>
      <c r="J2374" s="263" t="s">
        <v>4120</v>
      </c>
      <c r="K2374" s="263" t="s">
        <v>4120</v>
      </c>
      <c r="L2374" s="263" t="s">
        <v>4120</v>
      </c>
      <c r="M2374" s="263" t="s">
        <v>4120</v>
      </c>
      <c r="N2374" s="263" t="s">
        <v>4120</v>
      </c>
      <c r="O2374" s="263" t="s">
        <v>4120</v>
      </c>
      <c r="P2374" s="263" t="s">
        <v>4120</v>
      </c>
      <c r="Q2374" s="263" t="s">
        <v>4120</v>
      </c>
      <c r="R2374" s="263" t="s">
        <v>4120</v>
      </c>
      <c r="S2374" s="263" t="s">
        <v>4120</v>
      </c>
      <c r="T2374" s="263" t="s">
        <v>4120</v>
      </c>
    </row>
    <row r="2375" spans="1:20" x14ac:dyDescent="0.3">
      <c r="A2375" s="263">
        <v>525777</v>
      </c>
      <c r="B2375" s="268" t="s">
        <v>919</v>
      </c>
      <c r="C2375" s="263" t="s">
        <v>4120</v>
      </c>
      <c r="D2375" s="263" t="s">
        <v>4120</v>
      </c>
      <c r="E2375" s="263" t="s">
        <v>4120</v>
      </c>
      <c r="F2375" s="263" t="s">
        <v>4120</v>
      </c>
      <c r="G2375" s="263" t="s">
        <v>4120</v>
      </c>
      <c r="H2375" s="263" t="s">
        <v>4120</v>
      </c>
      <c r="I2375" s="263" t="s">
        <v>4120</v>
      </c>
      <c r="J2375" s="263" t="s">
        <v>4120</v>
      </c>
      <c r="K2375" s="263" t="s">
        <v>4120</v>
      </c>
      <c r="L2375" s="263" t="s">
        <v>4120</v>
      </c>
      <c r="M2375" s="263" t="s">
        <v>4120</v>
      </c>
      <c r="N2375" s="263" t="s">
        <v>4120</v>
      </c>
      <c r="O2375" s="263" t="s">
        <v>4120</v>
      </c>
      <c r="P2375" s="263" t="s">
        <v>4120</v>
      </c>
      <c r="Q2375" s="263" t="s">
        <v>4120</v>
      </c>
      <c r="R2375" s="263" t="s">
        <v>4120</v>
      </c>
      <c r="S2375" s="263" t="s">
        <v>4120</v>
      </c>
      <c r="T2375" s="263" t="s">
        <v>4120</v>
      </c>
    </row>
    <row r="2376" spans="1:20" x14ac:dyDescent="0.3">
      <c r="A2376" s="263">
        <v>525968</v>
      </c>
      <c r="B2376" s="268" t="s">
        <v>919</v>
      </c>
      <c r="C2376" s="263" t="s">
        <v>4120</v>
      </c>
      <c r="D2376" s="263" t="s">
        <v>4120</v>
      </c>
      <c r="E2376" s="263" t="s">
        <v>4120</v>
      </c>
      <c r="F2376" s="263" t="s">
        <v>4120</v>
      </c>
      <c r="G2376" s="263" t="s">
        <v>4120</v>
      </c>
      <c r="H2376" s="263" t="s">
        <v>4120</v>
      </c>
      <c r="I2376" s="263" t="s">
        <v>4120</v>
      </c>
      <c r="J2376" s="263" t="s">
        <v>4120</v>
      </c>
      <c r="K2376" s="263" t="s">
        <v>4120</v>
      </c>
      <c r="L2376" s="263" t="s">
        <v>4120</v>
      </c>
      <c r="M2376" s="263" t="s">
        <v>4120</v>
      </c>
      <c r="N2376" s="263" t="s">
        <v>4120</v>
      </c>
      <c r="O2376" s="263" t="s">
        <v>4120</v>
      </c>
      <c r="P2376" s="263" t="s">
        <v>4120</v>
      </c>
      <c r="Q2376" s="263" t="s">
        <v>4120</v>
      </c>
      <c r="R2376" s="263" t="s">
        <v>4120</v>
      </c>
      <c r="S2376" s="263" t="s">
        <v>4120</v>
      </c>
      <c r="T2376" s="263" t="s">
        <v>4120</v>
      </c>
    </row>
    <row r="2377" spans="1:20" x14ac:dyDescent="0.3">
      <c r="A2377" s="263">
        <v>526150</v>
      </c>
      <c r="B2377" s="268" t="s">
        <v>919</v>
      </c>
      <c r="C2377" s="263" t="s">
        <v>4120</v>
      </c>
      <c r="D2377" s="263" t="s">
        <v>4120</v>
      </c>
      <c r="E2377" s="263" t="s">
        <v>4120</v>
      </c>
      <c r="F2377" s="263" t="s">
        <v>4120</v>
      </c>
      <c r="G2377" s="263" t="s">
        <v>4120</v>
      </c>
      <c r="H2377" s="263" t="s">
        <v>4120</v>
      </c>
      <c r="I2377" s="263" t="s">
        <v>4120</v>
      </c>
      <c r="J2377" s="263" t="s">
        <v>4120</v>
      </c>
      <c r="K2377" s="263" t="s">
        <v>4120</v>
      </c>
      <c r="L2377" s="263" t="s">
        <v>4120</v>
      </c>
      <c r="M2377" s="263" t="s">
        <v>4120</v>
      </c>
      <c r="N2377" s="263" t="s">
        <v>4120</v>
      </c>
      <c r="O2377" s="263" t="s">
        <v>4120</v>
      </c>
      <c r="P2377" s="263" t="s">
        <v>4120</v>
      </c>
      <c r="Q2377" s="263" t="s">
        <v>4120</v>
      </c>
      <c r="R2377" s="263" t="s">
        <v>4120</v>
      </c>
      <c r="S2377" s="263" t="s">
        <v>4120</v>
      </c>
      <c r="T2377" s="263" t="s">
        <v>4120</v>
      </c>
    </row>
    <row r="2378" spans="1:20" x14ac:dyDescent="0.3">
      <c r="A2378" s="263">
        <v>526306</v>
      </c>
      <c r="B2378" s="268" t="s">
        <v>919</v>
      </c>
      <c r="C2378" s="263" t="s">
        <v>4120</v>
      </c>
      <c r="D2378" s="263" t="s">
        <v>4120</v>
      </c>
      <c r="E2378" s="263" t="s">
        <v>4120</v>
      </c>
      <c r="F2378" s="263" t="s">
        <v>4120</v>
      </c>
      <c r="G2378" s="263" t="s">
        <v>4120</v>
      </c>
      <c r="H2378" s="263" t="s">
        <v>4120</v>
      </c>
      <c r="I2378" s="263" t="s">
        <v>4120</v>
      </c>
      <c r="J2378" s="263" t="s">
        <v>4120</v>
      </c>
      <c r="K2378" s="263" t="s">
        <v>4120</v>
      </c>
      <c r="L2378" s="263" t="s">
        <v>4120</v>
      </c>
      <c r="M2378" s="263" t="s">
        <v>4120</v>
      </c>
      <c r="N2378" s="263" t="s">
        <v>4120</v>
      </c>
      <c r="O2378" s="263" t="s">
        <v>4120</v>
      </c>
      <c r="P2378" s="263" t="s">
        <v>4120</v>
      </c>
      <c r="Q2378" s="263" t="s">
        <v>4120</v>
      </c>
      <c r="R2378" s="263" t="s">
        <v>4120</v>
      </c>
      <c r="S2378" s="263" t="s">
        <v>4120</v>
      </c>
      <c r="T2378" s="263" t="s">
        <v>4120</v>
      </c>
    </row>
    <row r="2379" spans="1:20" x14ac:dyDescent="0.3">
      <c r="A2379" s="263">
        <v>522399</v>
      </c>
      <c r="B2379" s="268" t="s">
        <v>919</v>
      </c>
      <c r="C2379" s="263" t="s">
        <v>4120</v>
      </c>
      <c r="D2379" s="263" t="s">
        <v>4120</v>
      </c>
      <c r="E2379" s="263" t="s">
        <v>4120</v>
      </c>
      <c r="F2379" s="263" t="s">
        <v>4120</v>
      </c>
      <c r="G2379" s="263" t="s">
        <v>4120</v>
      </c>
      <c r="H2379" s="263" t="s">
        <v>4120</v>
      </c>
      <c r="I2379" s="263" t="s">
        <v>4120</v>
      </c>
      <c r="J2379" s="263" t="s">
        <v>4120</v>
      </c>
      <c r="K2379" s="263" t="s">
        <v>4120</v>
      </c>
      <c r="L2379" s="263" t="s">
        <v>4120</v>
      </c>
      <c r="M2379" s="263" t="s">
        <v>4120</v>
      </c>
      <c r="N2379" s="263" t="s">
        <v>4120</v>
      </c>
      <c r="O2379" s="263" t="s">
        <v>4120</v>
      </c>
      <c r="P2379" s="263" t="s">
        <v>4120</v>
      </c>
      <c r="Q2379" s="263" t="s">
        <v>4120</v>
      </c>
      <c r="R2379" s="263" t="s">
        <v>4120</v>
      </c>
      <c r="S2379" s="263" t="s">
        <v>4120</v>
      </c>
      <c r="T2379" s="263" t="s">
        <v>4120</v>
      </c>
    </row>
    <row r="2380" spans="1:20" x14ac:dyDescent="0.3">
      <c r="A2380" s="263">
        <v>522918</v>
      </c>
      <c r="B2380" s="268" t="s">
        <v>919</v>
      </c>
      <c r="C2380" s="263" t="s">
        <v>4120</v>
      </c>
      <c r="D2380" s="263" t="s">
        <v>4120</v>
      </c>
      <c r="E2380" s="263" t="s">
        <v>4120</v>
      </c>
      <c r="F2380" s="263" t="s">
        <v>4120</v>
      </c>
      <c r="G2380" s="263" t="s">
        <v>4120</v>
      </c>
      <c r="H2380" s="263" t="s">
        <v>4120</v>
      </c>
      <c r="I2380" s="263" t="s">
        <v>4120</v>
      </c>
      <c r="J2380" s="263" t="s">
        <v>4120</v>
      </c>
      <c r="K2380" s="263" t="s">
        <v>4120</v>
      </c>
      <c r="L2380" s="263" t="s">
        <v>4120</v>
      </c>
      <c r="M2380" s="263" t="s">
        <v>4120</v>
      </c>
      <c r="N2380" s="263" t="s">
        <v>4120</v>
      </c>
      <c r="O2380" s="263" t="s">
        <v>4120</v>
      </c>
      <c r="P2380" s="263" t="s">
        <v>4120</v>
      </c>
      <c r="Q2380" s="263" t="s">
        <v>4120</v>
      </c>
      <c r="R2380" s="263" t="s">
        <v>4120</v>
      </c>
      <c r="S2380" s="263" t="s">
        <v>4120</v>
      </c>
      <c r="T2380" s="263" t="s">
        <v>4120</v>
      </c>
    </row>
    <row r="2523" spans="2:2" x14ac:dyDescent="0.3">
      <c r="B2523" s="263"/>
    </row>
    <row r="2524" spans="2:2" x14ac:dyDescent="0.3">
      <c r="B2524" s="263"/>
    </row>
    <row r="2830" spans="2:2" x14ac:dyDescent="0.3">
      <c r="B2830" s="263"/>
    </row>
    <row r="2919" spans="2:2" x14ac:dyDescent="0.3">
      <c r="B2919" s="263"/>
    </row>
    <row r="4225" spans="2:2" x14ac:dyDescent="0.3">
      <c r="B4225" s="263"/>
    </row>
    <row r="4226" spans="2:2" x14ac:dyDescent="0.3">
      <c r="B4226" s="263"/>
    </row>
    <row r="4227" spans="2:2" x14ac:dyDescent="0.3">
      <c r="B4227" s="263"/>
    </row>
    <row r="4228" spans="2:2" x14ac:dyDescent="0.3">
      <c r="B4228" s="263"/>
    </row>
    <row r="4229" spans="2:2" x14ac:dyDescent="0.3">
      <c r="B4229" s="263"/>
    </row>
    <row r="4230" spans="2:2" x14ac:dyDescent="0.3">
      <c r="B4230" s="263"/>
    </row>
    <row r="4231" spans="2:2" x14ac:dyDescent="0.3">
      <c r="B4231" s="263"/>
    </row>
    <row r="4232" spans="2:2" x14ac:dyDescent="0.3">
      <c r="B4232" s="263"/>
    </row>
    <row r="4233" spans="2:2" x14ac:dyDescent="0.3">
      <c r="B4233" s="263"/>
    </row>
    <row r="4234" spans="2:2" x14ac:dyDescent="0.3">
      <c r="B4234" s="263"/>
    </row>
    <row r="4235" spans="2:2" x14ac:dyDescent="0.3">
      <c r="B4235" s="263"/>
    </row>
    <row r="4236" spans="2:2" x14ac:dyDescent="0.3">
      <c r="B4236" s="263"/>
    </row>
    <row r="4237" spans="2:2" x14ac:dyDescent="0.3">
      <c r="B4237" s="263"/>
    </row>
    <row r="4238" spans="2:2" x14ac:dyDescent="0.3">
      <c r="B4238" s="263"/>
    </row>
    <row r="4239" spans="2:2" x14ac:dyDescent="0.3">
      <c r="B4239" s="263"/>
    </row>
    <row r="4240" spans="2:2" x14ac:dyDescent="0.3">
      <c r="B4240" s="263"/>
    </row>
    <row r="4528" spans="2:2" x14ac:dyDescent="0.3">
      <c r="B4528" s="263"/>
    </row>
    <row r="4529" spans="2:2" x14ac:dyDescent="0.3">
      <c r="B4529" s="263"/>
    </row>
    <row r="4530" spans="2:2" x14ac:dyDescent="0.3">
      <c r="B4530" s="263"/>
    </row>
    <row r="4531" spans="2:2" x14ac:dyDescent="0.3">
      <c r="B4531" s="263"/>
    </row>
    <row r="4532" spans="2:2" x14ac:dyDescent="0.3">
      <c r="B4532" s="263"/>
    </row>
    <row r="4533" spans="2:2" x14ac:dyDescent="0.3">
      <c r="B4533" s="263"/>
    </row>
    <row r="4534" spans="2:2" x14ac:dyDescent="0.3">
      <c r="B4534" s="263"/>
    </row>
    <row r="4535" spans="2:2" x14ac:dyDescent="0.3">
      <c r="B4535" s="263"/>
    </row>
    <row r="4536" spans="2:2" x14ac:dyDescent="0.3">
      <c r="B4536" s="263"/>
    </row>
    <row r="4537" spans="2:2" x14ac:dyDescent="0.3">
      <c r="B4537" s="263"/>
    </row>
    <row r="4538" spans="2:2" x14ac:dyDescent="0.3">
      <c r="B4538" s="263"/>
    </row>
    <row r="4539" spans="2:2" x14ac:dyDescent="0.3">
      <c r="B4539" s="263"/>
    </row>
    <row r="4540" spans="2:2" x14ac:dyDescent="0.3">
      <c r="B4540" s="263"/>
    </row>
    <row r="4541" spans="2:2" x14ac:dyDescent="0.3">
      <c r="B4541" s="263"/>
    </row>
    <row r="4542" spans="2:2" x14ac:dyDescent="0.3">
      <c r="B4542" s="263"/>
    </row>
    <row r="4543" spans="2:2" x14ac:dyDescent="0.3">
      <c r="B4543" s="263"/>
    </row>
    <row r="4544" spans="2:2" x14ac:dyDescent="0.3">
      <c r="B4544" s="263"/>
    </row>
    <row r="4545" spans="2:2" x14ac:dyDescent="0.3">
      <c r="B4545" s="263"/>
    </row>
    <row r="4546" spans="2:2" x14ac:dyDescent="0.3">
      <c r="B4546" s="263"/>
    </row>
    <row r="4547" spans="2:2" x14ac:dyDescent="0.3">
      <c r="B4547" s="263"/>
    </row>
    <row r="4548" spans="2:2" x14ac:dyDescent="0.3">
      <c r="B4548" s="263"/>
    </row>
    <row r="4549" spans="2:2" x14ac:dyDescent="0.3">
      <c r="B4549" s="263"/>
    </row>
    <row r="4550" spans="2:2" x14ac:dyDescent="0.3">
      <c r="B4550" s="263"/>
    </row>
    <row r="4551" spans="2:2" x14ac:dyDescent="0.3">
      <c r="B4551" s="263"/>
    </row>
    <row r="4552" spans="2:2" x14ac:dyDescent="0.3">
      <c r="B4552" s="263"/>
    </row>
    <row r="4553" spans="2:2" x14ac:dyDescent="0.3">
      <c r="B4553" s="263"/>
    </row>
    <row r="4554" spans="2:2" x14ac:dyDescent="0.3">
      <c r="B4554" s="263"/>
    </row>
    <row r="4555" spans="2:2" x14ac:dyDescent="0.3">
      <c r="B4555" s="263"/>
    </row>
    <row r="4556" spans="2:2" x14ac:dyDescent="0.3">
      <c r="B4556" s="263"/>
    </row>
    <row r="4557" spans="2:2" x14ac:dyDescent="0.3">
      <c r="B4557" s="263"/>
    </row>
    <row r="4558" spans="2:2" x14ac:dyDescent="0.3">
      <c r="B4558" s="263"/>
    </row>
    <row r="4559" spans="2:2" x14ac:dyDescent="0.3">
      <c r="B4559" s="263"/>
    </row>
    <row r="4560" spans="2:2" x14ac:dyDescent="0.3">
      <c r="B4560" s="263"/>
    </row>
    <row r="4561" spans="2:2" x14ac:dyDescent="0.3">
      <c r="B4561" s="263"/>
    </row>
    <row r="4562" spans="2:2" x14ac:dyDescent="0.3">
      <c r="B4562" s="263"/>
    </row>
    <row r="4563" spans="2:2" x14ac:dyDescent="0.3">
      <c r="B4563" s="263"/>
    </row>
    <row r="4564" spans="2:2" x14ac:dyDescent="0.3">
      <c r="B4564" s="263"/>
    </row>
    <row r="4565" spans="2:2" x14ac:dyDescent="0.3">
      <c r="B4565" s="263"/>
    </row>
    <row r="4566" spans="2:2" x14ac:dyDescent="0.3">
      <c r="B4566" s="263"/>
    </row>
    <row r="4567" spans="2:2" x14ac:dyDescent="0.3">
      <c r="B4567" s="263"/>
    </row>
    <row r="4568" spans="2:2" x14ac:dyDescent="0.3">
      <c r="B4568" s="263"/>
    </row>
    <row r="4569" spans="2:2" x14ac:dyDescent="0.3">
      <c r="B4569" s="263"/>
    </row>
    <row r="4570" spans="2:2" x14ac:dyDescent="0.3">
      <c r="B4570" s="263"/>
    </row>
    <row r="4571" spans="2:2" x14ac:dyDescent="0.3">
      <c r="B4571" s="263"/>
    </row>
    <row r="4572" spans="2:2" x14ac:dyDescent="0.3">
      <c r="B4572" s="263"/>
    </row>
    <row r="4573" spans="2:2" x14ac:dyDescent="0.3">
      <c r="B4573" s="263"/>
    </row>
    <row r="4574" spans="2:2" x14ac:dyDescent="0.3">
      <c r="B4574" s="263"/>
    </row>
    <row r="4575" spans="2:2" x14ac:dyDescent="0.3">
      <c r="B4575" s="263"/>
    </row>
    <row r="4576" spans="2:2" x14ac:dyDescent="0.3">
      <c r="B4576" s="263"/>
    </row>
    <row r="4577" spans="2:2" x14ac:dyDescent="0.3">
      <c r="B4577" s="263"/>
    </row>
    <row r="4578" spans="2:2" x14ac:dyDescent="0.3">
      <c r="B4578" s="263"/>
    </row>
    <row r="4579" spans="2:2" x14ac:dyDescent="0.3">
      <c r="B4579" s="263"/>
    </row>
    <row r="4580" spans="2:2" x14ac:dyDescent="0.3">
      <c r="B4580" s="263"/>
    </row>
    <row r="4581" spans="2:2" x14ac:dyDescent="0.3">
      <c r="B4581" s="263"/>
    </row>
    <row r="4582" spans="2:2" x14ac:dyDescent="0.3">
      <c r="B4582" s="263"/>
    </row>
    <row r="4583" spans="2:2" x14ac:dyDescent="0.3">
      <c r="B4583" s="263"/>
    </row>
    <row r="4584" spans="2:2" x14ac:dyDescent="0.3">
      <c r="B4584" s="263"/>
    </row>
    <row r="4585" spans="2:2" x14ac:dyDescent="0.3">
      <c r="B4585" s="263"/>
    </row>
    <row r="4586" spans="2:2" x14ac:dyDescent="0.3">
      <c r="B4586" s="263"/>
    </row>
    <row r="4587" spans="2:2" x14ac:dyDescent="0.3">
      <c r="B4587" s="263"/>
    </row>
    <row r="4588" spans="2:2" x14ac:dyDescent="0.3">
      <c r="B4588" s="263"/>
    </row>
    <row r="4589" spans="2:2" x14ac:dyDescent="0.3">
      <c r="B4589" s="263"/>
    </row>
    <row r="4590" spans="2:2" x14ac:dyDescent="0.3">
      <c r="B4590" s="263"/>
    </row>
    <row r="4591" spans="2:2" x14ac:dyDescent="0.3">
      <c r="B4591" s="263"/>
    </row>
    <row r="4592" spans="2:2" x14ac:dyDescent="0.3">
      <c r="B4592" s="263"/>
    </row>
    <row r="4593" spans="2:2" x14ac:dyDescent="0.3">
      <c r="B4593" s="263"/>
    </row>
    <row r="4594" spans="2:2" x14ac:dyDescent="0.3">
      <c r="B4594" s="263"/>
    </row>
    <row r="4595" spans="2:2" x14ac:dyDescent="0.3">
      <c r="B4595" s="263"/>
    </row>
    <row r="4596" spans="2:2" x14ac:dyDescent="0.3">
      <c r="B4596" s="263"/>
    </row>
    <row r="4597" spans="2:2" x14ac:dyDescent="0.3">
      <c r="B4597" s="263"/>
    </row>
    <row r="4598" spans="2:2" x14ac:dyDescent="0.3">
      <c r="B4598" s="263"/>
    </row>
    <row r="4599" spans="2:2" x14ac:dyDescent="0.3">
      <c r="B4599" s="263"/>
    </row>
    <row r="4600" spans="2:2" x14ac:dyDescent="0.3">
      <c r="B4600" s="263"/>
    </row>
    <row r="4601" spans="2:2" x14ac:dyDescent="0.3">
      <c r="B4601" s="263"/>
    </row>
    <row r="4602" spans="2:2" x14ac:dyDescent="0.3">
      <c r="B4602" s="263"/>
    </row>
    <row r="4603" spans="2:2" x14ac:dyDescent="0.3">
      <c r="B4603" s="263"/>
    </row>
    <row r="4604" spans="2:2" x14ac:dyDescent="0.3">
      <c r="B4604" s="263"/>
    </row>
    <row r="4605" spans="2:2" x14ac:dyDescent="0.3">
      <c r="B4605" s="263"/>
    </row>
    <row r="4606" spans="2:2" x14ac:dyDescent="0.3">
      <c r="B4606" s="263"/>
    </row>
    <row r="4607" spans="2:2" x14ac:dyDescent="0.3">
      <c r="B4607" s="263"/>
    </row>
    <row r="4608" spans="2:2" x14ac:dyDescent="0.3">
      <c r="B4608" s="263"/>
    </row>
    <row r="4609" spans="2:2" x14ac:dyDescent="0.3">
      <c r="B4609" s="263"/>
    </row>
    <row r="4610" spans="2:2" x14ac:dyDescent="0.3">
      <c r="B4610" s="263"/>
    </row>
    <row r="4611" spans="2:2" x14ac:dyDescent="0.3">
      <c r="B4611" s="263"/>
    </row>
    <row r="4612" spans="2:2" x14ac:dyDescent="0.3">
      <c r="B4612" s="263"/>
    </row>
    <row r="4613" spans="2:2" x14ac:dyDescent="0.3">
      <c r="B4613" s="263"/>
    </row>
    <row r="4614" spans="2:2" x14ac:dyDescent="0.3">
      <c r="B4614" s="263"/>
    </row>
    <row r="4615" spans="2:2" x14ac:dyDescent="0.3">
      <c r="B4615" s="263"/>
    </row>
    <row r="4616" spans="2:2" x14ac:dyDescent="0.3">
      <c r="B4616" s="263"/>
    </row>
    <row r="4617" spans="2:2" x14ac:dyDescent="0.3">
      <c r="B4617" s="263"/>
    </row>
    <row r="4618" spans="2:2" x14ac:dyDescent="0.3">
      <c r="B4618" s="263"/>
    </row>
    <row r="4619" spans="2:2" x14ac:dyDescent="0.3">
      <c r="B4619" s="263"/>
    </row>
    <row r="4620" spans="2:2" x14ac:dyDescent="0.3">
      <c r="B4620" s="263"/>
    </row>
    <row r="4621" spans="2:2" x14ac:dyDescent="0.3">
      <c r="B4621" s="263"/>
    </row>
    <row r="4622" spans="2:2" x14ac:dyDescent="0.3">
      <c r="B4622" s="263"/>
    </row>
    <row r="4623" spans="2:2" x14ac:dyDescent="0.3">
      <c r="B4623" s="263"/>
    </row>
    <row r="4624" spans="2:2" x14ac:dyDescent="0.3">
      <c r="B4624" s="263"/>
    </row>
    <row r="4625" spans="2:2" x14ac:dyDescent="0.3">
      <c r="B4625" s="263"/>
    </row>
    <row r="4626" spans="2:2" x14ac:dyDescent="0.3">
      <c r="B4626" s="263"/>
    </row>
    <row r="4627" spans="2:2" x14ac:dyDescent="0.3">
      <c r="B4627" s="263"/>
    </row>
    <row r="4628" spans="2:2" x14ac:dyDescent="0.3">
      <c r="B4628" s="263"/>
    </row>
    <row r="4629" spans="2:2" x14ac:dyDescent="0.3">
      <c r="B4629" s="263"/>
    </row>
    <row r="4630" spans="2:2" x14ac:dyDescent="0.3">
      <c r="B4630" s="263"/>
    </row>
    <row r="4631" spans="2:2" x14ac:dyDescent="0.3">
      <c r="B4631" s="263"/>
    </row>
    <row r="4632" spans="2:2" x14ac:dyDescent="0.3">
      <c r="B4632" s="263"/>
    </row>
    <row r="4633" spans="2:2" x14ac:dyDescent="0.3">
      <c r="B4633" s="263"/>
    </row>
    <row r="4634" spans="2:2" x14ac:dyDescent="0.3">
      <c r="B4634" s="263"/>
    </row>
    <row r="4635" spans="2:2" x14ac:dyDescent="0.3">
      <c r="B4635" s="263"/>
    </row>
    <row r="4636" spans="2:2" x14ac:dyDescent="0.3">
      <c r="B4636" s="263"/>
    </row>
    <row r="4637" spans="2:2" x14ac:dyDescent="0.3">
      <c r="B4637" s="263"/>
    </row>
    <row r="4638" spans="2:2" x14ac:dyDescent="0.3">
      <c r="B4638" s="263"/>
    </row>
    <row r="4639" spans="2:2" x14ac:dyDescent="0.3">
      <c r="B4639" s="263"/>
    </row>
    <row r="4640" spans="2:2" x14ac:dyDescent="0.3">
      <c r="B4640" s="263"/>
    </row>
    <row r="4641" spans="2:2" x14ac:dyDescent="0.3">
      <c r="B4641" s="263"/>
    </row>
    <row r="4642" spans="2:2" x14ac:dyDescent="0.3">
      <c r="B4642" s="263"/>
    </row>
    <row r="4643" spans="2:2" x14ac:dyDescent="0.3">
      <c r="B4643" s="263"/>
    </row>
    <row r="4644" spans="2:2" x14ac:dyDescent="0.3">
      <c r="B4644" s="263"/>
    </row>
    <row r="4645" spans="2:2" x14ac:dyDescent="0.3">
      <c r="B4645" s="263"/>
    </row>
    <row r="4646" spans="2:2" x14ac:dyDescent="0.3">
      <c r="B4646" s="263"/>
    </row>
    <row r="4647" spans="2:2" x14ac:dyDescent="0.3">
      <c r="B4647" s="263"/>
    </row>
    <row r="4648" spans="2:2" x14ac:dyDescent="0.3">
      <c r="B4648" s="263"/>
    </row>
    <row r="4649" spans="2:2" x14ac:dyDescent="0.3">
      <c r="B4649" s="263"/>
    </row>
    <row r="4650" spans="2:2" x14ac:dyDescent="0.3">
      <c r="B4650" s="263"/>
    </row>
    <row r="4651" spans="2:2" x14ac:dyDescent="0.3">
      <c r="B4651" s="263"/>
    </row>
    <row r="4652" spans="2:2" x14ac:dyDescent="0.3">
      <c r="B4652" s="263"/>
    </row>
    <row r="4653" spans="2:2" x14ac:dyDescent="0.3">
      <c r="B4653" s="263"/>
    </row>
    <row r="4654" spans="2:2" x14ac:dyDescent="0.3">
      <c r="B4654" s="263"/>
    </row>
    <row r="4655" spans="2:2" x14ac:dyDescent="0.3">
      <c r="B4655" s="263"/>
    </row>
    <row r="4656" spans="2:2" x14ac:dyDescent="0.3">
      <c r="B4656" s="263"/>
    </row>
    <row r="4657" spans="2:2" x14ac:dyDescent="0.3">
      <c r="B4657" s="263"/>
    </row>
    <row r="4658" spans="2:2" x14ac:dyDescent="0.3">
      <c r="B4658" s="263"/>
    </row>
    <row r="4659" spans="2:2" x14ac:dyDescent="0.3">
      <c r="B4659" s="263"/>
    </row>
    <row r="4660" spans="2:2" x14ac:dyDescent="0.3">
      <c r="B4660" s="263"/>
    </row>
    <row r="4661" spans="2:2" x14ac:dyDescent="0.3">
      <c r="B4661" s="263"/>
    </row>
    <row r="4662" spans="2:2" x14ac:dyDescent="0.3">
      <c r="B4662" s="263"/>
    </row>
    <row r="4663" spans="2:2" x14ac:dyDescent="0.3">
      <c r="B4663" s="263"/>
    </row>
    <row r="4664" spans="2:2" x14ac:dyDescent="0.3">
      <c r="B4664" s="263"/>
    </row>
    <row r="4665" spans="2:2" x14ac:dyDescent="0.3">
      <c r="B4665" s="263"/>
    </row>
    <row r="4666" spans="2:2" x14ac:dyDescent="0.3">
      <c r="B4666" s="263"/>
    </row>
    <row r="4667" spans="2:2" x14ac:dyDescent="0.3">
      <c r="B4667" s="263"/>
    </row>
    <row r="4668" spans="2:2" x14ac:dyDescent="0.3">
      <c r="B4668" s="263"/>
    </row>
    <row r="4669" spans="2:2" x14ac:dyDescent="0.3">
      <c r="B4669" s="263"/>
    </row>
    <row r="4670" spans="2:2" x14ac:dyDescent="0.3">
      <c r="B4670" s="263"/>
    </row>
    <row r="4671" spans="2:2" x14ac:dyDescent="0.3">
      <c r="B4671" s="263"/>
    </row>
    <row r="4672" spans="2:2" x14ac:dyDescent="0.3">
      <c r="B4672" s="263"/>
    </row>
    <row r="4673" spans="2:2" x14ac:dyDescent="0.3">
      <c r="B4673" s="263"/>
    </row>
    <row r="4674" spans="2:2" x14ac:dyDescent="0.3">
      <c r="B4674" s="263"/>
    </row>
    <row r="4675" spans="2:2" x14ac:dyDescent="0.3">
      <c r="B4675" s="263"/>
    </row>
    <row r="4676" spans="2:2" x14ac:dyDescent="0.3">
      <c r="B4676" s="263"/>
    </row>
    <row r="4677" spans="2:2" x14ac:dyDescent="0.3">
      <c r="B4677" s="263"/>
    </row>
    <row r="4678" spans="2:2" x14ac:dyDescent="0.3">
      <c r="B4678" s="263"/>
    </row>
    <row r="4679" spans="2:2" x14ac:dyDescent="0.3">
      <c r="B4679" s="263"/>
    </row>
    <row r="4680" spans="2:2" x14ac:dyDescent="0.3">
      <c r="B4680" s="263"/>
    </row>
    <row r="4681" spans="2:2" x14ac:dyDescent="0.3">
      <c r="B4681" s="263"/>
    </row>
    <row r="4682" spans="2:2" x14ac:dyDescent="0.3">
      <c r="B4682" s="263"/>
    </row>
    <row r="4683" spans="2:2" x14ac:dyDescent="0.3">
      <c r="B4683" s="263"/>
    </row>
    <row r="4684" spans="2:2" x14ac:dyDescent="0.3">
      <c r="B4684" s="263"/>
    </row>
    <row r="4730" spans="2:2" x14ac:dyDescent="0.3">
      <c r="B4730" s="263"/>
    </row>
    <row r="4731" spans="2:2" x14ac:dyDescent="0.3">
      <c r="B4731" s="263"/>
    </row>
    <row r="4732" spans="2:2" x14ac:dyDescent="0.3">
      <c r="B4732" s="263"/>
    </row>
    <row r="4733" spans="2:2" x14ac:dyDescent="0.3">
      <c r="B4733" s="263"/>
    </row>
    <row r="4734" spans="2:2" x14ac:dyDescent="0.3">
      <c r="B4734" s="263"/>
    </row>
    <row r="4735" spans="2:2" x14ac:dyDescent="0.3">
      <c r="B4735" s="263"/>
    </row>
    <row r="4736" spans="2:2" x14ac:dyDescent="0.3">
      <c r="B4736" s="263"/>
    </row>
    <row r="4737" spans="2:2" x14ac:dyDescent="0.3">
      <c r="B4737" s="263"/>
    </row>
    <row r="4738" spans="2:2" x14ac:dyDescent="0.3">
      <c r="B4738" s="263"/>
    </row>
    <row r="4739" spans="2:2" x14ac:dyDescent="0.3">
      <c r="B4739" s="263"/>
    </row>
    <row r="4740" spans="2:2" x14ac:dyDescent="0.3">
      <c r="B4740" s="263"/>
    </row>
    <row r="4741" spans="2:2" x14ac:dyDescent="0.3">
      <c r="B4741" s="263"/>
    </row>
    <row r="4742" spans="2:2" x14ac:dyDescent="0.3">
      <c r="B4742" s="263"/>
    </row>
    <row r="4743" spans="2:2" x14ac:dyDescent="0.3">
      <c r="B4743" s="263"/>
    </row>
    <row r="4744" spans="2:2" x14ac:dyDescent="0.3">
      <c r="B4744" s="263"/>
    </row>
    <row r="4745" spans="2:2" x14ac:dyDescent="0.3">
      <c r="B4745" s="263"/>
    </row>
    <row r="4746" spans="2:2" x14ac:dyDescent="0.3">
      <c r="B4746" s="263"/>
    </row>
    <row r="4747" spans="2:2" x14ac:dyDescent="0.3">
      <c r="B4747" s="263"/>
    </row>
    <row r="4748" spans="2:2" x14ac:dyDescent="0.3">
      <c r="B4748" s="263"/>
    </row>
    <row r="4749" spans="2:2" x14ac:dyDescent="0.3">
      <c r="B4749" s="263"/>
    </row>
    <row r="4750" spans="2:2" x14ac:dyDescent="0.3">
      <c r="B4750" s="263"/>
    </row>
    <row r="4751" spans="2:2" x14ac:dyDescent="0.3">
      <c r="B4751" s="263"/>
    </row>
    <row r="4752" spans="2:2" x14ac:dyDescent="0.3">
      <c r="B4752" s="263"/>
    </row>
    <row r="4753" spans="2:2" x14ac:dyDescent="0.3">
      <c r="B4753" s="263"/>
    </row>
    <row r="4754" spans="2:2" x14ac:dyDescent="0.3">
      <c r="B4754" s="263"/>
    </row>
    <row r="4755" spans="2:2" x14ac:dyDescent="0.3">
      <c r="B4755" s="263"/>
    </row>
    <row r="4756" spans="2:2" x14ac:dyDescent="0.3">
      <c r="B4756" s="263"/>
    </row>
    <row r="4757" spans="2:2" x14ac:dyDescent="0.3">
      <c r="B4757" s="263"/>
    </row>
    <row r="4758" spans="2:2" x14ac:dyDescent="0.3">
      <c r="B4758" s="263"/>
    </row>
    <row r="4759" spans="2:2" x14ac:dyDescent="0.3">
      <c r="B4759" s="263"/>
    </row>
    <row r="4760" spans="2:2" x14ac:dyDescent="0.3">
      <c r="B4760" s="263"/>
    </row>
    <row r="4761" spans="2:2" x14ac:dyDescent="0.3">
      <c r="B4761" s="263"/>
    </row>
    <row r="4762" spans="2:2" x14ac:dyDescent="0.3">
      <c r="B4762" s="263"/>
    </row>
    <row r="4763" spans="2:2" x14ac:dyDescent="0.3">
      <c r="B4763" s="263"/>
    </row>
    <row r="4764" spans="2:2" x14ac:dyDescent="0.3">
      <c r="B4764" s="263"/>
    </row>
    <row r="4765" spans="2:2" x14ac:dyDescent="0.3">
      <c r="B4765" s="263"/>
    </row>
    <row r="4766" spans="2:2" x14ac:dyDescent="0.3">
      <c r="B4766" s="263"/>
    </row>
    <row r="4767" spans="2:2" x14ac:dyDescent="0.3">
      <c r="B4767" s="263"/>
    </row>
    <row r="4768" spans="2:2" x14ac:dyDescent="0.3">
      <c r="B4768" s="263"/>
    </row>
    <row r="4769" spans="2:2" x14ac:dyDescent="0.3">
      <c r="B4769" s="263"/>
    </row>
    <row r="4770" spans="2:2" x14ac:dyDescent="0.3">
      <c r="B4770" s="263"/>
    </row>
    <row r="4771" spans="2:2" x14ac:dyDescent="0.3">
      <c r="B4771" s="263"/>
    </row>
    <row r="4772" spans="2:2" x14ac:dyDescent="0.3">
      <c r="B4772" s="263"/>
    </row>
    <row r="4773" spans="2:2" x14ac:dyDescent="0.3">
      <c r="B4773" s="263"/>
    </row>
    <row r="4774" spans="2:2" x14ac:dyDescent="0.3">
      <c r="B4774" s="263"/>
    </row>
    <row r="4775" spans="2:2" x14ac:dyDescent="0.3">
      <c r="B4775" s="263"/>
    </row>
    <row r="4776" spans="2:2" x14ac:dyDescent="0.3">
      <c r="B4776" s="263"/>
    </row>
    <row r="4777" spans="2:2" x14ac:dyDescent="0.3">
      <c r="B4777" s="263"/>
    </row>
    <row r="4778" spans="2:2" x14ac:dyDescent="0.3">
      <c r="B4778" s="263"/>
    </row>
    <row r="4779" spans="2:2" x14ac:dyDescent="0.3">
      <c r="B4779" s="263"/>
    </row>
    <row r="4780" spans="2:2" x14ac:dyDescent="0.3">
      <c r="B4780" s="263"/>
    </row>
    <row r="4781" spans="2:2" x14ac:dyDescent="0.3">
      <c r="B4781" s="263"/>
    </row>
    <row r="4782" spans="2:2" x14ac:dyDescent="0.3">
      <c r="B4782" s="263"/>
    </row>
    <row r="4783" spans="2:2" x14ac:dyDescent="0.3">
      <c r="B4783" s="263"/>
    </row>
    <row r="4784" spans="2:2" x14ac:dyDescent="0.3">
      <c r="B4784" s="263"/>
    </row>
    <row r="4785" spans="2:2" x14ac:dyDescent="0.3">
      <c r="B4785" s="263"/>
    </row>
    <row r="4786" spans="2:2" x14ac:dyDescent="0.3">
      <c r="B4786" s="263"/>
    </row>
    <row r="4787" spans="2:2" x14ac:dyDescent="0.3">
      <c r="B4787" s="263"/>
    </row>
    <row r="4788" spans="2:2" x14ac:dyDescent="0.3">
      <c r="B4788" s="263"/>
    </row>
    <row r="4789" spans="2:2" x14ac:dyDescent="0.3">
      <c r="B4789" s="263"/>
    </row>
    <row r="4790" spans="2:2" x14ac:dyDescent="0.3">
      <c r="B4790" s="263"/>
    </row>
    <row r="4791" spans="2:2" x14ac:dyDescent="0.3">
      <c r="B4791" s="263"/>
    </row>
    <row r="4792" spans="2:2" x14ac:dyDescent="0.3">
      <c r="B4792" s="263"/>
    </row>
    <row r="4793" spans="2:2" x14ac:dyDescent="0.3">
      <c r="B4793" s="263"/>
    </row>
    <row r="4794" spans="2:2" x14ac:dyDescent="0.3">
      <c r="B4794" s="263"/>
    </row>
    <row r="4795" spans="2:2" x14ac:dyDescent="0.3">
      <c r="B4795" s="263"/>
    </row>
    <row r="4796" spans="2:2" x14ac:dyDescent="0.3">
      <c r="B4796" s="263"/>
    </row>
    <row r="4797" spans="2:2" x14ac:dyDescent="0.3">
      <c r="B4797" s="263"/>
    </row>
    <row r="4798" spans="2:2" x14ac:dyDescent="0.3">
      <c r="B4798" s="263"/>
    </row>
    <row r="4799" spans="2:2" x14ac:dyDescent="0.3">
      <c r="B4799" s="263"/>
    </row>
    <row r="4800" spans="2:2" x14ac:dyDescent="0.3">
      <c r="B4800" s="263"/>
    </row>
    <row r="4801" spans="2:2" x14ac:dyDescent="0.3">
      <c r="B4801" s="263"/>
    </row>
    <row r="4802" spans="2:2" x14ac:dyDescent="0.3">
      <c r="B4802" s="263"/>
    </row>
    <row r="4803" spans="2:2" x14ac:dyDescent="0.3">
      <c r="B4803" s="263"/>
    </row>
    <row r="4804" spans="2:2" x14ac:dyDescent="0.3">
      <c r="B4804" s="263"/>
    </row>
    <row r="4805" spans="2:2" x14ac:dyDescent="0.3">
      <c r="B4805" s="263"/>
    </row>
    <row r="4806" spans="2:2" x14ac:dyDescent="0.3">
      <c r="B4806" s="263"/>
    </row>
    <row r="4807" spans="2:2" x14ac:dyDescent="0.3">
      <c r="B4807" s="263"/>
    </row>
    <row r="4808" spans="2:2" x14ac:dyDescent="0.3">
      <c r="B4808" s="263"/>
    </row>
    <row r="4809" spans="2:2" x14ac:dyDescent="0.3">
      <c r="B4809" s="263"/>
    </row>
    <row r="4810" spans="2:2" x14ac:dyDescent="0.3">
      <c r="B4810" s="263"/>
    </row>
    <row r="4811" spans="2:2" x14ac:dyDescent="0.3">
      <c r="B4811" s="263"/>
    </row>
    <row r="4812" spans="2:2" x14ac:dyDescent="0.3">
      <c r="B4812" s="263"/>
    </row>
    <row r="4813" spans="2:2" x14ac:dyDescent="0.3">
      <c r="B4813" s="263"/>
    </row>
    <row r="4814" spans="2:2" x14ac:dyDescent="0.3">
      <c r="B4814" s="263"/>
    </row>
    <row r="4815" spans="2:2" x14ac:dyDescent="0.3">
      <c r="B4815" s="263"/>
    </row>
    <row r="4816" spans="2:2" x14ac:dyDescent="0.3">
      <c r="B4816" s="263"/>
    </row>
    <row r="4817" spans="2:2" x14ac:dyDescent="0.3">
      <c r="B4817" s="263"/>
    </row>
    <row r="4818" spans="2:2" x14ac:dyDescent="0.3">
      <c r="B4818" s="263"/>
    </row>
    <row r="4819" spans="2:2" x14ac:dyDescent="0.3">
      <c r="B4819" s="263"/>
    </row>
    <row r="4820" spans="2:2" x14ac:dyDescent="0.3">
      <c r="B4820" s="263"/>
    </row>
    <row r="4821" spans="2:2" x14ac:dyDescent="0.3">
      <c r="B4821" s="263"/>
    </row>
    <row r="4822" spans="2:2" x14ac:dyDescent="0.3">
      <c r="B4822" s="263"/>
    </row>
    <row r="4823" spans="2:2" x14ac:dyDescent="0.3">
      <c r="B4823" s="263"/>
    </row>
    <row r="4824" spans="2:2" x14ac:dyDescent="0.3">
      <c r="B4824" s="263"/>
    </row>
    <row r="4825" spans="2:2" x14ac:dyDescent="0.3">
      <c r="B4825" s="263"/>
    </row>
    <row r="4826" spans="2:2" x14ac:dyDescent="0.3">
      <c r="B4826" s="263"/>
    </row>
    <row r="4827" spans="2:2" x14ac:dyDescent="0.3">
      <c r="B4827" s="263"/>
    </row>
    <row r="4828" spans="2:2" x14ac:dyDescent="0.3">
      <c r="B4828" s="263"/>
    </row>
    <row r="4829" spans="2:2" x14ac:dyDescent="0.3">
      <c r="B4829" s="263"/>
    </row>
    <row r="4830" spans="2:2" x14ac:dyDescent="0.3">
      <c r="B4830" s="263"/>
    </row>
    <row r="4831" spans="2:2" x14ac:dyDescent="0.3">
      <c r="B4831" s="263"/>
    </row>
    <row r="4832" spans="2:2" x14ac:dyDescent="0.3">
      <c r="B4832" s="263"/>
    </row>
    <row r="4833" spans="2:2" x14ac:dyDescent="0.3">
      <c r="B4833" s="263"/>
    </row>
    <row r="4834" spans="2:2" x14ac:dyDescent="0.3">
      <c r="B4834" s="263"/>
    </row>
    <row r="4835" spans="2:2" x14ac:dyDescent="0.3">
      <c r="B4835" s="263"/>
    </row>
    <row r="4836" spans="2:2" x14ac:dyDescent="0.3">
      <c r="B4836" s="263"/>
    </row>
    <row r="4837" spans="2:2" x14ac:dyDescent="0.3">
      <c r="B4837" s="263"/>
    </row>
    <row r="4838" spans="2:2" x14ac:dyDescent="0.3">
      <c r="B4838" s="263"/>
    </row>
    <row r="4839" spans="2:2" x14ac:dyDescent="0.3">
      <c r="B4839" s="263"/>
    </row>
    <row r="4840" spans="2:2" x14ac:dyDescent="0.3">
      <c r="B4840" s="263"/>
    </row>
    <row r="4841" spans="2:2" x14ac:dyDescent="0.3">
      <c r="B4841" s="263"/>
    </row>
    <row r="4842" spans="2:2" x14ac:dyDescent="0.3">
      <c r="B4842" s="263"/>
    </row>
    <row r="4843" spans="2:2" x14ac:dyDescent="0.3">
      <c r="B4843" s="263"/>
    </row>
    <row r="4844" spans="2:2" x14ac:dyDescent="0.3">
      <c r="B4844" s="263"/>
    </row>
    <row r="4845" spans="2:2" x14ac:dyDescent="0.3">
      <c r="B4845" s="263"/>
    </row>
    <row r="4846" spans="2:2" x14ac:dyDescent="0.3">
      <c r="B4846" s="263"/>
    </row>
    <row r="4847" spans="2:2" x14ac:dyDescent="0.3">
      <c r="B4847" s="263"/>
    </row>
    <row r="4848" spans="2:2" x14ac:dyDescent="0.3">
      <c r="B4848" s="263"/>
    </row>
    <row r="4849" spans="2:2" x14ac:dyDescent="0.3">
      <c r="B4849" s="263"/>
    </row>
    <row r="4850" spans="2:2" x14ac:dyDescent="0.3">
      <c r="B4850" s="263"/>
    </row>
    <row r="4851" spans="2:2" x14ac:dyDescent="0.3">
      <c r="B4851" s="263"/>
    </row>
    <row r="4852" spans="2:2" x14ac:dyDescent="0.3">
      <c r="B4852" s="263"/>
    </row>
    <row r="4853" spans="2:2" x14ac:dyDescent="0.3">
      <c r="B4853" s="263"/>
    </row>
    <row r="4854" spans="2:2" x14ac:dyDescent="0.3">
      <c r="B4854" s="263"/>
    </row>
    <row r="4855" spans="2:2" x14ac:dyDescent="0.3">
      <c r="B4855" s="263"/>
    </row>
    <row r="4856" spans="2:2" x14ac:dyDescent="0.3">
      <c r="B4856" s="263"/>
    </row>
    <row r="4857" spans="2:2" x14ac:dyDescent="0.3">
      <c r="B4857" s="263"/>
    </row>
    <row r="4858" spans="2:2" x14ac:dyDescent="0.3">
      <c r="B4858" s="263"/>
    </row>
    <row r="4859" spans="2:2" x14ac:dyDescent="0.3">
      <c r="B4859" s="263"/>
    </row>
    <row r="4860" spans="2:2" x14ac:dyDescent="0.3">
      <c r="B4860" s="263"/>
    </row>
    <row r="4861" spans="2:2" x14ac:dyDescent="0.3">
      <c r="B4861" s="263"/>
    </row>
    <row r="4862" spans="2:2" x14ac:dyDescent="0.3">
      <c r="B4862" s="263"/>
    </row>
    <row r="4863" spans="2:2" x14ac:dyDescent="0.3">
      <c r="B4863" s="263"/>
    </row>
    <row r="4864" spans="2:2" x14ac:dyDescent="0.3">
      <c r="B4864" s="263"/>
    </row>
    <row r="4865" spans="2:2" x14ac:dyDescent="0.3">
      <c r="B4865" s="263"/>
    </row>
    <row r="4866" spans="2:2" x14ac:dyDescent="0.3">
      <c r="B4866" s="263"/>
    </row>
    <row r="4867" spans="2:2" x14ac:dyDescent="0.3">
      <c r="B4867" s="263"/>
    </row>
    <row r="4869" spans="2:2" x14ac:dyDescent="0.3">
      <c r="B4869" s="263"/>
    </row>
    <row r="4871" spans="2:2" x14ac:dyDescent="0.3">
      <c r="B4871" s="263"/>
    </row>
    <row r="4874" spans="2:2" x14ac:dyDescent="0.3">
      <c r="B4874" s="263"/>
    </row>
    <row r="4876" spans="2:2" x14ac:dyDescent="0.3">
      <c r="B4876" s="263"/>
    </row>
    <row r="4879" spans="2:2" x14ac:dyDescent="0.3">
      <c r="B4879" s="263"/>
    </row>
    <row r="4885" spans="2:2" x14ac:dyDescent="0.3">
      <c r="B4885" s="263"/>
    </row>
    <row r="4886" spans="2:2" x14ac:dyDescent="0.3">
      <c r="B4886" s="263"/>
    </row>
    <row r="4887" spans="2:2" x14ac:dyDescent="0.3">
      <c r="B4887" s="263"/>
    </row>
    <row r="4891" spans="2:2" x14ac:dyDescent="0.3">
      <c r="B4891" s="263"/>
    </row>
    <row r="4893" spans="2:2" x14ac:dyDescent="0.3">
      <c r="B4893" s="263"/>
    </row>
    <row r="5166" spans="2:2" x14ac:dyDescent="0.3">
      <c r="B5166" s="263"/>
    </row>
    <row r="6165" spans="2:2" x14ac:dyDescent="0.3">
      <c r="B6165" s="263"/>
    </row>
    <row r="6166" spans="2:2" x14ac:dyDescent="0.3">
      <c r="B6166" s="263"/>
    </row>
    <row r="6167" spans="2:2" x14ac:dyDescent="0.3">
      <c r="B6167" s="263"/>
    </row>
    <row r="6168" spans="2:2" x14ac:dyDescent="0.3">
      <c r="B6168" s="263"/>
    </row>
    <row r="6169" spans="2:2" x14ac:dyDescent="0.3">
      <c r="B6169" s="263"/>
    </row>
    <row r="6170" spans="2:2" x14ac:dyDescent="0.3">
      <c r="B6170" s="263"/>
    </row>
    <row r="6171" spans="2:2" x14ac:dyDescent="0.3">
      <c r="B6171" s="263"/>
    </row>
    <row r="6172" spans="2:2" x14ac:dyDescent="0.3">
      <c r="B6172" s="263"/>
    </row>
    <row r="6173" spans="2:2" x14ac:dyDescent="0.3">
      <c r="B6173" s="263"/>
    </row>
    <row r="6174" spans="2:2" x14ac:dyDescent="0.3">
      <c r="B6174" s="263"/>
    </row>
    <row r="6175" spans="2:2" x14ac:dyDescent="0.3">
      <c r="B6175" s="263"/>
    </row>
    <row r="6176" spans="2:2" x14ac:dyDescent="0.3">
      <c r="B6176" s="263"/>
    </row>
    <row r="6177" spans="2:2" x14ac:dyDescent="0.3">
      <c r="B6177" s="263"/>
    </row>
    <row r="6178" spans="2:2" x14ac:dyDescent="0.3">
      <c r="B6178" s="263"/>
    </row>
    <row r="6179" spans="2:2" x14ac:dyDescent="0.3">
      <c r="B6179" s="263"/>
    </row>
    <row r="6180" spans="2:2" x14ac:dyDescent="0.3">
      <c r="B6180" s="263"/>
    </row>
    <row r="6181" spans="2:2" x14ac:dyDescent="0.3">
      <c r="B6181" s="263"/>
    </row>
    <row r="6182" spans="2:2" x14ac:dyDescent="0.3">
      <c r="B6182" s="263"/>
    </row>
    <row r="6183" spans="2:2" x14ac:dyDescent="0.3">
      <c r="B6183" s="263"/>
    </row>
    <row r="6184" spans="2:2" x14ac:dyDescent="0.3">
      <c r="B6184" s="263"/>
    </row>
    <row r="6185" spans="2:2" x14ac:dyDescent="0.3">
      <c r="B6185" s="263"/>
    </row>
    <row r="6186" spans="2:2" x14ac:dyDescent="0.3">
      <c r="B6186" s="263"/>
    </row>
    <row r="6187" spans="2:2" x14ac:dyDescent="0.3">
      <c r="B6187" s="263"/>
    </row>
    <row r="6188" spans="2:2" x14ac:dyDescent="0.3">
      <c r="B6188" s="263"/>
    </row>
    <row r="6189" spans="2:2" x14ac:dyDescent="0.3">
      <c r="B6189" s="263"/>
    </row>
    <row r="6190" spans="2:2" x14ac:dyDescent="0.3">
      <c r="B6190" s="263"/>
    </row>
    <row r="6191" spans="2:2" x14ac:dyDescent="0.3">
      <c r="B6191" s="263"/>
    </row>
    <row r="6192" spans="2:2" x14ac:dyDescent="0.3">
      <c r="B6192" s="263"/>
    </row>
    <row r="6193" spans="2:2" x14ac:dyDescent="0.3">
      <c r="B6193" s="263"/>
    </row>
    <row r="6194" spans="2:2" x14ac:dyDescent="0.3">
      <c r="B6194" s="263"/>
    </row>
    <row r="6195" spans="2:2" x14ac:dyDescent="0.3">
      <c r="B6195" s="263"/>
    </row>
    <row r="6196" spans="2:2" x14ac:dyDescent="0.3">
      <c r="B6196" s="263"/>
    </row>
    <row r="6197" spans="2:2" x14ac:dyDescent="0.3">
      <c r="B6197" s="263"/>
    </row>
    <row r="6198" spans="2:2" x14ac:dyDescent="0.3">
      <c r="B6198" s="263"/>
    </row>
    <row r="6199" spans="2:2" x14ac:dyDescent="0.3">
      <c r="B6199" s="263"/>
    </row>
    <row r="6200" spans="2:2" x14ac:dyDescent="0.3">
      <c r="B6200" s="263"/>
    </row>
    <row r="6201" spans="2:2" x14ac:dyDescent="0.3">
      <c r="B6201" s="263"/>
    </row>
    <row r="6202" spans="2:2" x14ac:dyDescent="0.3">
      <c r="B6202" s="263"/>
    </row>
    <row r="6203" spans="2:2" x14ac:dyDescent="0.3">
      <c r="B6203" s="263"/>
    </row>
    <row r="6204" spans="2:2" x14ac:dyDescent="0.3">
      <c r="B6204" s="263"/>
    </row>
    <row r="6205" spans="2:2" x14ac:dyDescent="0.3">
      <c r="B6205" s="263"/>
    </row>
    <row r="6206" spans="2:2" x14ac:dyDescent="0.3">
      <c r="B6206" s="263"/>
    </row>
    <row r="6207" spans="2:2" x14ac:dyDescent="0.3">
      <c r="B6207" s="263"/>
    </row>
    <row r="6208" spans="2:2" x14ac:dyDescent="0.3">
      <c r="B6208" s="263"/>
    </row>
    <row r="6209" spans="2:2" x14ac:dyDescent="0.3">
      <c r="B6209" s="263"/>
    </row>
    <row r="6210" spans="2:2" x14ac:dyDescent="0.3">
      <c r="B6210" s="263"/>
    </row>
    <row r="6211" spans="2:2" x14ac:dyDescent="0.3">
      <c r="B6211" s="263"/>
    </row>
    <row r="6212" spans="2:2" x14ac:dyDescent="0.3">
      <c r="B6212" s="263"/>
    </row>
    <row r="6213" spans="2:2" x14ac:dyDescent="0.3">
      <c r="B6213" s="263"/>
    </row>
    <row r="6214" spans="2:2" x14ac:dyDescent="0.3">
      <c r="B6214" s="263"/>
    </row>
    <row r="6215" spans="2:2" x14ac:dyDescent="0.3">
      <c r="B6215" s="263"/>
    </row>
    <row r="6216" spans="2:2" x14ac:dyDescent="0.3">
      <c r="B6216" s="263"/>
    </row>
    <row r="6217" spans="2:2" x14ac:dyDescent="0.3">
      <c r="B6217" s="263"/>
    </row>
    <row r="6218" spans="2:2" x14ac:dyDescent="0.3">
      <c r="B6218" s="263"/>
    </row>
    <row r="6219" spans="2:2" x14ac:dyDescent="0.3">
      <c r="B6219" s="263"/>
    </row>
    <row r="6220" spans="2:2" x14ac:dyDescent="0.3">
      <c r="B6220" s="263"/>
    </row>
    <row r="6221" spans="2:2" x14ac:dyDescent="0.3">
      <c r="B6221" s="263"/>
    </row>
    <row r="6222" spans="2:2" x14ac:dyDescent="0.3">
      <c r="B6222" s="263"/>
    </row>
    <row r="6223" spans="2:2" x14ac:dyDescent="0.3">
      <c r="B6223" s="263"/>
    </row>
    <row r="6224" spans="2:2" x14ac:dyDescent="0.3">
      <c r="B6224" s="263"/>
    </row>
    <row r="6225" spans="2:2" x14ac:dyDescent="0.3">
      <c r="B6225" s="263"/>
    </row>
    <row r="6226" spans="2:2" x14ac:dyDescent="0.3">
      <c r="B6226" s="263"/>
    </row>
    <row r="6227" spans="2:2" x14ac:dyDescent="0.3">
      <c r="B6227" s="263"/>
    </row>
    <row r="6228" spans="2:2" x14ac:dyDescent="0.3">
      <c r="B6228" s="263"/>
    </row>
    <row r="6229" spans="2:2" x14ac:dyDescent="0.3">
      <c r="B6229" s="263"/>
    </row>
    <row r="6230" spans="2:2" x14ac:dyDescent="0.3">
      <c r="B6230" s="263"/>
    </row>
    <row r="6231" spans="2:2" x14ac:dyDescent="0.3">
      <c r="B6231" s="263"/>
    </row>
    <row r="6232" spans="2:2" x14ac:dyDescent="0.3">
      <c r="B6232" s="263"/>
    </row>
    <row r="6233" spans="2:2" x14ac:dyDescent="0.3">
      <c r="B6233" s="263"/>
    </row>
    <row r="6234" spans="2:2" x14ac:dyDescent="0.3">
      <c r="B6234" s="263"/>
    </row>
    <row r="6235" spans="2:2" x14ac:dyDescent="0.3">
      <c r="B6235" s="263"/>
    </row>
    <row r="6236" spans="2:2" x14ac:dyDescent="0.3">
      <c r="B6236" s="263"/>
    </row>
    <row r="6237" spans="2:2" x14ac:dyDescent="0.3">
      <c r="B6237" s="263"/>
    </row>
    <row r="6238" spans="2:2" x14ac:dyDescent="0.3">
      <c r="B6238" s="263"/>
    </row>
    <row r="6239" spans="2:2" x14ac:dyDescent="0.3">
      <c r="B6239" s="263"/>
    </row>
    <row r="6240" spans="2:2" x14ac:dyDescent="0.3">
      <c r="B6240" s="263"/>
    </row>
    <row r="6241" spans="2:2" x14ac:dyDescent="0.3">
      <c r="B6241" s="263"/>
    </row>
    <row r="6242" spans="2:2" x14ac:dyDescent="0.3">
      <c r="B6242" s="263"/>
    </row>
    <row r="6243" spans="2:2" x14ac:dyDescent="0.3">
      <c r="B6243" s="263"/>
    </row>
    <row r="6244" spans="2:2" x14ac:dyDescent="0.3">
      <c r="B6244" s="263"/>
    </row>
    <row r="6245" spans="2:2" x14ac:dyDescent="0.3">
      <c r="B6245" s="263"/>
    </row>
    <row r="6246" spans="2:2" x14ac:dyDescent="0.3">
      <c r="B6246" s="263"/>
    </row>
    <row r="6247" spans="2:2" x14ac:dyDescent="0.3">
      <c r="B6247" s="263"/>
    </row>
    <row r="6248" spans="2:2" x14ac:dyDescent="0.3">
      <c r="B6248" s="263"/>
    </row>
    <row r="6249" spans="2:2" x14ac:dyDescent="0.3">
      <c r="B6249" s="263"/>
    </row>
    <row r="6250" spans="2:2" x14ac:dyDescent="0.3">
      <c r="B6250" s="263"/>
    </row>
    <row r="6251" spans="2:2" x14ac:dyDescent="0.3">
      <c r="B6251" s="263"/>
    </row>
    <row r="6252" spans="2:2" x14ac:dyDescent="0.3">
      <c r="B6252" s="263"/>
    </row>
    <row r="6253" spans="2:2" x14ac:dyDescent="0.3">
      <c r="B6253" s="263"/>
    </row>
    <row r="6254" spans="2:2" x14ac:dyDescent="0.3">
      <c r="B6254" s="263"/>
    </row>
    <row r="6767" spans="2:2" x14ac:dyDescent="0.3">
      <c r="B6767" s="263"/>
    </row>
    <row r="6768" spans="2:2" x14ac:dyDescent="0.3">
      <c r="B6768" s="263"/>
    </row>
    <row r="6769" spans="2:2" x14ac:dyDescent="0.3">
      <c r="B6769" s="263"/>
    </row>
    <row r="6770" spans="2:2" x14ac:dyDescent="0.3">
      <c r="B6770" s="263"/>
    </row>
    <row r="6771" spans="2:2" x14ac:dyDescent="0.3">
      <c r="B6771" s="263"/>
    </row>
    <row r="6772" spans="2:2" x14ac:dyDescent="0.3">
      <c r="B6772" s="263"/>
    </row>
    <row r="7392" spans="2:2" x14ac:dyDescent="0.3">
      <c r="B7392" s="263"/>
    </row>
    <row r="7393" spans="2:2" x14ac:dyDescent="0.3">
      <c r="B7393" s="263"/>
    </row>
    <row r="7394" spans="2:2" x14ac:dyDescent="0.3">
      <c r="B7394" s="263"/>
    </row>
    <row r="7395" spans="2:2" x14ac:dyDescent="0.3">
      <c r="B7395" s="263"/>
    </row>
    <row r="7396" spans="2:2" x14ac:dyDescent="0.3">
      <c r="B7396" s="263"/>
    </row>
    <row r="7397" spans="2:2" x14ac:dyDescent="0.3">
      <c r="B7397" s="263"/>
    </row>
    <row r="7398" spans="2:2" x14ac:dyDescent="0.3">
      <c r="B7398" s="263"/>
    </row>
    <row r="7399" spans="2:2" x14ac:dyDescent="0.3">
      <c r="B7399" s="263"/>
    </row>
    <row r="7400" spans="2:2" x14ac:dyDescent="0.3">
      <c r="B7400" s="263"/>
    </row>
    <row r="7401" spans="2:2" x14ac:dyDescent="0.3">
      <c r="B7401" s="263"/>
    </row>
    <row r="7402" spans="2:2" x14ac:dyDescent="0.3">
      <c r="B7402" s="263"/>
    </row>
    <row r="7403" spans="2:2" x14ac:dyDescent="0.3">
      <c r="B7403" s="263"/>
    </row>
    <row r="7404" spans="2:2" x14ac:dyDescent="0.3">
      <c r="B7404" s="263"/>
    </row>
    <row r="7405" spans="2:2" x14ac:dyDescent="0.3">
      <c r="B7405" s="263"/>
    </row>
    <row r="7406" spans="2:2" x14ac:dyDescent="0.3">
      <c r="B7406" s="263"/>
    </row>
    <row r="7407" spans="2:2" x14ac:dyDescent="0.3">
      <c r="B7407" s="263"/>
    </row>
    <row r="7408" spans="2:2" x14ac:dyDescent="0.3">
      <c r="B7408" s="263"/>
    </row>
    <row r="7409" spans="2:2" x14ac:dyDescent="0.3">
      <c r="B7409" s="263"/>
    </row>
    <row r="7410" spans="2:2" x14ac:dyDescent="0.3">
      <c r="B7410" s="263"/>
    </row>
    <row r="7411" spans="2:2" x14ac:dyDescent="0.3">
      <c r="B7411" s="263"/>
    </row>
    <row r="7412" spans="2:2" x14ac:dyDescent="0.3">
      <c r="B7412" s="263"/>
    </row>
    <row r="7413" spans="2:2" x14ac:dyDescent="0.3">
      <c r="B7413" s="263"/>
    </row>
    <row r="7414" spans="2:2" x14ac:dyDescent="0.3">
      <c r="B7414" s="263"/>
    </row>
    <row r="7415" spans="2:2" x14ac:dyDescent="0.3">
      <c r="B7415" s="263"/>
    </row>
    <row r="7416" spans="2:2" x14ac:dyDescent="0.3">
      <c r="B7416" s="263"/>
    </row>
    <row r="7417" spans="2:2" x14ac:dyDescent="0.3">
      <c r="B7417" s="263"/>
    </row>
    <row r="7418" spans="2:2" x14ac:dyDescent="0.3">
      <c r="B7418" s="263"/>
    </row>
    <row r="7419" spans="2:2" x14ac:dyDescent="0.3">
      <c r="B7419" s="263"/>
    </row>
    <row r="7420" spans="2:2" x14ac:dyDescent="0.3">
      <c r="B7420" s="263"/>
    </row>
    <row r="7421" spans="2:2" x14ac:dyDescent="0.3">
      <c r="B7421" s="263"/>
    </row>
    <row r="7422" spans="2:2" x14ac:dyDescent="0.3">
      <c r="B7422" s="263"/>
    </row>
    <row r="7423" spans="2:2" x14ac:dyDescent="0.3">
      <c r="B7423" s="263"/>
    </row>
    <row r="7427" spans="2:2" x14ac:dyDescent="0.3">
      <c r="B7427" s="263"/>
    </row>
    <row r="7428" spans="2:2" x14ac:dyDescent="0.3">
      <c r="B7428" s="263"/>
    </row>
    <row r="7590" spans="2:2" x14ac:dyDescent="0.3">
      <c r="B7590" s="263"/>
    </row>
    <row r="7591" spans="2:2" x14ac:dyDescent="0.3">
      <c r="B7591" s="263"/>
    </row>
    <row r="7592" spans="2:2" x14ac:dyDescent="0.3">
      <c r="B7592" s="263"/>
    </row>
    <row r="7593" spans="2:2" x14ac:dyDescent="0.3">
      <c r="B7593" s="263"/>
    </row>
    <row r="7594" spans="2:2" x14ac:dyDescent="0.3">
      <c r="B7594" s="263"/>
    </row>
    <row r="7595" spans="2:2" x14ac:dyDescent="0.3">
      <c r="B7595" s="263"/>
    </row>
    <row r="7596" spans="2:2" x14ac:dyDescent="0.3">
      <c r="B7596" s="263"/>
    </row>
    <row r="7597" spans="2:2" x14ac:dyDescent="0.3">
      <c r="B7597" s="263"/>
    </row>
    <row r="7598" spans="2:2" x14ac:dyDescent="0.3">
      <c r="B7598" s="263"/>
    </row>
    <row r="7599" spans="2:2" x14ac:dyDescent="0.3">
      <c r="B7599" s="263"/>
    </row>
    <row r="7600" spans="2:2" x14ac:dyDescent="0.3">
      <c r="B7600" s="263"/>
    </row>
    <row r="7601" spans="2:2" x14ac:dyDescent="0.3">
      <c r="B7601" s="263"/>
    </row>
    <row r="7602" spans="2:2" x14ac:dyDescent="0.3">
      <c r="B7602" s="263"/>
    </row>
    <row r="7603" spans="2:2" x14ac:dyDescent="0.3">
      <c r="B7603" s="263"/>
    </row>
    <row r="7604" spans="2:2" x14ac:dyDescent="0.3">
      <c r="B7604" s="263"/>
    </row>
    <row r="7605" spans="2:2" x14ac:dyDescent="0.3">
      <c r="B7605" s="263"/>
    </row>
    <row r="7606" spans="2:2" x14ac:dyDescent="0.3">
      <c r="B7606" s="263"/>
    </row>
    <row r="7607" spans="2:2" x14ac:dyDescent="0.3">
      <c r="B7607" s="263"/>
    </row>
    <row r="7608" spans="2:2" x14ac:dyDescent="0.3">
      <c r="B7608" s="263"/>
    </row>
    <row r="7609" spans="2:2" x14ac:dyDescent="0.3">
      <c r="B7609" s="263"/>
    </row>
    <row r="7610" spans="2:2" x14ac:dyDescent="0.3">
      <c r="B7610" s="263"/>
    </row>
    <row r="7611" spans="2:2" x14ac:dyDescent="0.3">
      <c r="B7611" s="263"/>
    </row>
    <row r="7612" spans="2:2" x14ac:dyDescent="0.3">
      <c r="B7612" s="263"/>
    </row>
    <row r="7613" spans="2:2" x14ac:dyDescent="0.3">
      <c r="B7613" s="263"/>
    </row>
    <row r="7614" spans="2:2" x14ac:dyDescent="0.3">
      <c r="B7614" s="263"/>
    </row>
    <row r="7615" spans="2:2" x14ac:dyDescent="0.3">
      <c r="B7615" s="263"/>
    </row>
    <row r="7616" spans="2:2" x14ac:dyDescent="0.3">
      <c r="B7616" s="263"/>
    </row>
    <row r="7617" spans="2:2" x14ac:dyDescent="0.3">
      <c r="B7617" s="263"/>
    </row>
    <row r="7618" spans="2:2" x14ac:dyDescent="0.3">
      <c r="B7618" s="263"/>
    </row>
    <row r="7619" spans="2:2" x14ac:dyDescent="0.3">
      <c r="B7619" s="263"/>
    </row>
    <row r="7620" spans="2:2" x14ac:dyDescent="0.3">
      <c r="B7620" s="263"/>
    </row>
    <row r="7621" spans="2:2" x14ac:dyDescent="0.3">
      <c r="B7621" s="263"/>
    </row>
    <row r="7622" spans="2:2" x14ac:dyDescent="0.3">
      <c r="B7622" s="263"/>
    </row>
    <row r="7623" spans="2:2" x14ac:dyDescent="0.3">
      <c r="B7623" s="263"/>
    </row>
    <row r="7624" spans="2:2" x14ac:dyDescent="0.3">
      <c r="B7624" s="263"/>
    </row>
    <row r="7625" spans="2:2" x14ac:dyDescent="0.3">
      <c r="B7625" s="263"/>
    </row>
    <row r="7626" spans="2:2" x14ac:dyDescent="0.3">
      <c r="B7626" s="263"/>
    </row>
    <row r="7627" spans="2:2" x14ac:dyDescent="0.3">
      <c r="B7627" s="263"/>
    </row>
    <row r="7628" spans="2:2" x14ac:dyDescent="0.3">
      <c r="B7628" s="263"/>
    </row>
    <row r="7629" spans="2:2" x14ac:dyDescent="0.3">
      <c r="B7629" s="263"/>
    </row>
    <row r="7630" spans="2:2" x14ac:dyDescent="0.3">
      <c r="B7630" s="263"/>
    </row>
    <row r="7631" spans="2:2" x14ac:dyDescent="0.3">
      <c r="B7631" s="263"/>
    </row>
    <row r="7632" spans="2:2" x14ac:dyDescent="0.3">
      <c r="B7632" s="263"/>
    </row>
    <row r="7633" spans="2:2" x14ac:dyDescent="0.3">
      <c r="B7633" s="263"/>
    </row>
    <row r="7634" spans="2:2" x14ac:dyDescent="0.3">
      <c r="B7634" s="263"/>
    </row>
    <row r="7635" spans="2:2" x14ac:dyDescent="0.3">
      <c r="B7635" s="263"/>
    </row>
    <row r="7636" spans="2:2" x14ac:dyDescent="0.3">
      <c r="B7636" s="263"/>
    </row>
    <row r="7637" spans="2:2" x14ac:dyDescent="0.3">
      <c r="B7637" s="263"/>
    </row>
    <row r="7638" spans="2:2" x14ac:dyDescent="0.3">
      <c r="B7638" s="263"/>
    </row>
    <row r="7639" spans="2:2" x14ac:dyDescent="0.3">
      <c r="B7639" s="263"/>
    </row>
    <row r="7640" spans="2:2" x14ac:dyDescent="0.3">
      <c r="B7640" s="263"/>
    </row>
    <row r="7641" spans="2:2" x14ac:dyDescent="0.3">
      <c r="B7641" s="263"/>
    </row>
    <row r="7642" spans="2:2" x14ac:dyDescent="0.3">
      <c r="B7642" s="263"/>
    </row>
    <row r="7643" spans="2:2" x14ac:dyDescent="0.3">
      <c r="B7643" s="263"/>
    </row>
    <row r="7644" spans="2:2" x14ac:dyDescent="0.3">
      <c r="B7644" s="263"/>
    </row>
    <row r="7645" spans="2:2" x14ac:dyDescent="0.3">
      <c r="B7645" s="263"/>
    </row>
    <row r="7646" spans="2:2" x14ac:dyDescent="0.3">
      <c r="B7646" s="263"/>
    </row>
    <row r="7647" spans="2:2" x14ac:dyDescent="0.3">
      <c r="B7647" s="263"/>
    </row>
    <row r="7648" spans="2:2" x14ac:dyDescent="0.3">
      <c r="B7648" s="263"/>
    </row>
    <row r="7649" spans="2:2" x14ac:dyDescent="0.3">
      <c r="B7649" s="263"/>
    </row>
    <row r="7650" spans="2:2" x14ac:dyDescent="0.3">
      <c r="B7650" s="263"/>
    </row>
    <row r="7651" spans="2:2" x14ac:dyDescent="0.3">
      <c r="B7651" s="263"/>
    </row>
    <row r="7652" spans="2:2" x14ac:dyDescent="0.3">
      <c r="B7652" s="263"/>
    </row>
    <row r="7653" spans="2:2" x14ac:dyDescent="0.3">
      <c r="B7653" s="263"/>
    </row>
    <row r="7654" spans="2:2" x14ac:dyDescent="0.3">
      <c r="B7654" s="263"/>
    </row>
    <row r="7655" spans="2:2" x14ac:dyDescent="0.3">
      <c r="B7655" s="263"/>
    </row>
    <row r="7656" spans="2:2" x14ac:dyDescent="0.3">
      <c r="B7656" s="263"/>
    </row>
    <row r="7657" spans="2:2" x14ac:dyDescent="0.3">
      <c r="B7657" s="263"/>
    </row>
    <row r="7658" spans="2:2" x14ac:dyDescent="0.3">
      <c r="B7658" s="263"/>
    </row>
    <row r="7659" spans="2:2" x14ac:dyDescent="0.3">
      <c r="B7659" s="263"/>
    </row>
    <row r="7660" spans="2:2" x14ac:dyDescent="0.3">
      <c r="B7660" s="263"/>
    </row>
    <row r="7661" spans="2:2" x14ac:dyDescent="0.3">
      <c r="B7661" s="263"/>
    </row>
    <row r="7662" spans="2:2" x14ac:dyDescent="0.3">
      <c r="B7662" s="263"/>
    </row>
    <row r="7663" spans="2:2" x14ac:dyDescent="0.3">
      <c r="B7663" s="263"/>
    </row>
    <row r="7664" spans="2:2" x14ac:dyDescent="0.3">
      <c r="B7664" s="263"/>
    </row>
    <row r="7665" spans="2:2" x14ac:dyDescent="0.3">
      <c r="B7665" s="263"/>
    </row>
    <row r="7666" spans="2:2" x14ac:dyDescent="0.3">
      <c r="B7666" s="263"/>
    </row>
    <row r="7667" spans="2:2" x14ac:dyDescent="0.3">
      <c r="B7667" s="263"/>
    </row>
    <row r="7668" spans="2:2" x14ac:dyDescent="0.3">
      <c r="B7668" s="263"/>
    </row>
    <row r="7669" spans="2:2" x14ac:dyDescent="0.3">
      <c r="B7669" s="263"/>
    </row>
    <row r="7670" spans="2:2" x14ac:dyDescent="0.3">
      <c r="B7670" s="263"/>
    </row>
    <row r="7671" spans="2:2" x14ac:dyDescent="0.3">
      <c r="B7671" s="263"/>
    </row>
    <row r="7672" spans="2:2" x14ac:dyDescent="0.3">
      <c r="B7672" s="263"/>
    </row>
    <row r="7673" spans="2:2" x14ac:dyDescent="0.3">
      <c r="B7673" s="263"/>
    </row>
    <row r="7674" spans="2:2" x14ac:dyDescent="0.3">
      <c r="B7674" s="263"/>
    </row>
    <row r="7675" spans="2:2" x14ac:dyDescent="0.3">
      <c r="B7675" s="263"/>
    </row>
    <row r="7676" spans="2:2" x14ac:dyDescent="0.3">
      <c r="B7676" s="263"/>
    </row>
    <row r="7677" spans="2:2" x14ac:dyDescent="0.3">
      <c r="B7677" s="263"/>
    </row>
    <row r="7678" spans="2:2" x14ac:dyDescent="0.3">
      <c r="B7678" s="263"/>
    </row>
    <row r="7679" spans="2:2" x14ac:dyDescent="0.3">
      <c r="B7679" s="263"/>
    </row>
    <row r="7680" spans="2:2" x14ac:dyDescent="0.3">
      <c r="B7680" s="263"/>
    </row>
    <row r="7681" spans="2:2" x14ac:dyDescent="0.3">
      <c r="B7681" s="263"/>
    </row>
    <row r="7682" spans="2:2" x14ac:dyDescent="0.3">
      <c r="B7682" s="263"/>
    </row>
    <row r="7683" spans="2:2" x14ac:dyDescent="0.3">
      <c r="B7683" s="263"/>
    </row>
    <row r="7684" spans="2:2" x14ac:dyDescent="0.3">
      <c r="B7684" s="263"/>
    </row>
    <row r="7685" spans="2:2" x14ac:dyDescent="0.3">
      <c r="B7685" s="263"/>
    </row>
    <row r="7686" spans="2:2" x14ac:dyDescent="0.3">
      <c r="B7686" s="263"/>
    </row>
    <row r="7687" spans="2:2" x14ac:dyDescent="0.3">
      <c r="B7687" s="263"/>
    </row>
    <row r="7688" spans="2:2" x14ac:dyDescent="0.3">
      <c r="B7688" s="263"/>
    </row>
    <row r="7689" spans="2:2" x14ac:dyDescent="0.3">
      <c r="B7689" s="263"/>
    </row>
    <row r="7690" spans="2:2" x14ac:dyDescent="0.3">
      <c r="B7690" s="263"/>
    </row>
    <row r="7691" spans="2:2" x14ac:dyDescent="0.3">
      <c r="B7691" s="263"/>
    </row>
    <row r="7692" spans="2:2" x14ac:dyDescent="0.3">
      <c r="B7692" s="263"/>
    </row>
    <row r="7693" spans="2:2" x14ac:dyDescent="0.3">
      <c r="B7693" s="263"/>
    </row>
    <row r="7694" spans="2:2" x14ac:dyDescent="0.3">
      <c r="B7694" s="263"/>
    </row>
    <row r="7695" spans="2:2" x14ac:dyDescent="0.3">
      <c r="B7695" s="263"/>
    </row>
    <row r="7696" spans="2:2" x14ac:dyDescent="0.3">
      <c r="B7696" s="263"/>
    </row>
    <row r="7697" spans="2:2" x14ac:dyDescent="0.3">
      <c r="B7697" s="263"/>
    </row>
    <row r="7698" spans="2:2" x14ac:dyDescent="0.3">
      <c r="B7698" s="263"/>
    </row>
    <row r="7699" spans="2:2" x14ac:dyDescent="0.3">
      <c r="B7699" s="263"/>
    </row>
    <row r="7700" spans="2:2" x14ac:dyDescent="0.3">
      <c r="B7700" s="263"/>
    </row>
    <row r="7701" spans="2:2" x14ac:dyDescent="0.3">
      <c r="B7701" s="263"/>
    </row>
    <row r="7702" spans="2:2" x14ac:dyDescent="0.3">
      <c r="B7702" s="263"/>
    </row>
    <row r="7703" spans="2:2" x14ac:dyDescent="0.3">
      <c r="B7703" s="263"/>
    </row>
    <row r="7704" spans="2:2" x14ac:dyDescent="0.3">
      <c r="B7704" s="263"/>
    </row>
    <row r="7705" spans="2:2" x14ac:dyDescent="0.3">
      <c r="B7705" s="263"/>
    </row>
    <row r="7706" spans="2:2" x14ac:dyDescent="0.3">
      <c r="B7706" s="263"/>
    </row>
    <row r="7707" spans="2:2" x14ac:dyDescent="0.3">
      <c r="B7707" s="263"/>
    </row>
    <row r="7708" spans="2:2" x14ac:dyDescent="0.3">
      <c r="B7708" s="263"/>
    </row>
    <row r="7709" spans="2:2" x14ac:dyDescent="0.3">
      <c r="B7709" s="263"/>
    </row>
    <row r="7710" spans="2:2" x14ac:dyDescent="0.3">
      <c r="B7710" s="263"/>
    </row>
    <row r="7711" spans="2:2" x14ac:dyDescent="0.3">
      <c r="B7711" s="263"/>
    </row>
    <row r="7712" spans="2:2" x14ac:dyDescent="0.3">
      <c r="B7712" s="263"/>
    </row>
    <row r="7713" spans="2:2" x14ac:dyDescent="0.3">
      <c r="B7713" s="263"/>
    </row>
    <row r="7714" spans="2:2" x14ac:dyDescent="0.3">
      <c r="B7714" s="263"/>
    </row>
    <row r="7715" spans="2:2" x14ac:dyDescent="0.3">
      <c r="B7715" s="263"/>
    </row>
    <row r="7716" spans="2:2" x14ac:dyDescent="0.3">
      <c r="B7716" s="263"/>
    </row>
    <row r="7717" spans="2:2" x14ac:dyDescent="0.3">
      <c r="B7717" s="263"/>
    </row>
    <row r="7718" spans="2:2" x14ac:dyDescent="0.3">
      <c r="B7718" s="263"/>
    </row>
    <row r="7719" spans="2:2" x14ac:dyDescent="0.3">
      <c r="B7719" s="263"/>
    </row>
    <row r="7720" spans="2:2" x14ac:dyDescent="0.3">
      <c r="B7720" s="263"/>
    </row>
    <row r="7721" spans="2:2" x14ac:dyDescent="0.3">
      <c r="B7721" s="263"/>
    </row>
    <row r="7722" spans="2:2" x14ac:dyDescent="0.3">
      <c r="B7722" s="263"/>
    </row>
    <row r="7723" spans="2:2" x14ac:dyDescent="0.3">
      <c r="B7723" s="263"/>
    </row>
    <row r="7724" spans="2:2" x14ac:dyDescent="0.3">
      <c r="B7724" s="263"/>
    </row>
    <row r="7725" spans="2:2" x14ac:dyDescent="0.3">
      <c r="B7725" s="263"/>
    </row>
    <row r="7726" spans="2:2" x14ac:dyDescent="0.3">
      <c r="B7726" s="263"/>
    </row>
    <row r="7727" spans="2:2" x14ac:dyDescent="0.3">
      <c r="B7727" s="263"/>
    </row>
    <row r="7728" spans="2:2" x14ac:dyDescent="0.3">
      <c r="B7728" s="263"/>
    </row>
    <row r="7729" spans="2:2" x14ac:dyDescent="0.3">
      <c r="B7729" s="263"/>
    </row>
    <row r="7730" spans="2:2" x14ac:dyDescent="0.3">
      <c r="B7730" s="263"/>
    </row>
    <row r="7731" spans="2:2" x14ac:dyDescent="0.3">
      <c r="B7731" s="263"/>
    </row>
    <row r="7732" spans="2:2" x14ac:dyDescent="0.3">
      <c r="B7732" s="263"/>
    </row>
    <row r="7733" spans="2:2" x14ac:dyDescent="0.3">
      <c r="B7733" s="263"/>
    </row>
    <row r="7734" spans="2:2" x14ac:dyDescent="0.3">
      <c r="B7734" s="263"/>
    </row>
    <row r="7735" spans="2:2" x14ac:dyDescent="0.3">
      <c r="B7735" s="263"/>
    </row>
    <row r="7736" spans="2:2" x14ac:dyDescent="0.3">
      <c r="B7736" s="263"/>
    </row>
    <row r="7737" spans="2:2" x14ac:dyDescent="0.3">
      <c r="B7737" s="263"/>
    </row>
    <row r="7738" spans="2:2" x14ac:dyDescent="0.3">
      <c r="B7738" s="263"/>
    </row>
    <row r="7739" spans="2:2" x14ac:dyDescent="0.3">
      <c r="B7739" s="263"/>
    </row>
    <row r="7740" spans="2:2" x14ac:dyDescent="0.3">
      <c r="B7740" s="263"/>
    </row>
    <row r="7741" spans="2:2" x14ac:dyDescent="0.3">
      <c r="B7741" s="263"/>
    </row>
    <row r="7742" spans="2:2" x14ac:dyDescent="0.3">
      <c r="B7742" s="263"/>
    </row>
    <row r="7743" spans="2:2" x14ac:dyDescent="0.3">
      <c r="B7743" s="263"/>
    </row>
    <row r="7744" spans="2:2" x14ac:dyDescent="0.3">
      <c r="B7744" s="263"/>
    </row>
    <row r="7745" spans="2:2" x14ac:dyDescent="0.3">
      <c r="B7745" s="263"/>
    </row>
    <row r="7746" spans="2:2" x14ac:dyDescent="0.3">
      <c r="B7746" s="263"/>
    </row>
    <row r="7747" spans="2:2" x14ac:dyDescent="0.3">
      <c r="B7747" s="263"/>
    </row>
    <row r="7748" spans="2:2" x14ac:dyDescent="0.3">
      <c r="B7748" s="263"/>
    </row>
    <row r="7749" spans="2:2" x14ac:dyDescent="0.3">
      <c r="B7749" s="263"/>
    </row>
    <row r="7750" spans="2:2" x14ac:dyDescent="0.3">
      <c r="B7750" s="263"/>
    </row>
    <row r="7751" spans="2:2" x14ac:dyDescent="0.3">
      <c r="B7751" s="263"/>
    </row>
    <row r="7752" spans="2:2" x14ac:dyDescent="0.3">
      <c r="B7752" s="263"/>
    </row>
    <row r="7753" spans="2:2" x14ac:dyDescent="0.3">
      <c r="B7753" s="263"/>
    </row>
    <row r="7754" spans="2:2" x14ac:dyDescent="0.3">
      <c r="B7754" s="263"/>
    </row>
    <row r="7755" spans="2:2" x14ac:dyDescent="0.3">
      <c r="B7755" s="263"/>
    </row>
    <row r="7756" spans="2:2" x14ac:dyDescent="0.3">
      <c r="B7756" s="263"/>
    </row>
    <row r="7757" spans="2:2" x14ac:dyDescent="0.3">
      <c r="B7757" s="263"/>
    </row>
    <row r="7758" spans="2:2" x14ac:dyDescent="0.3">
      <c r="B7758" s="263"/>
    </row>
    <row r="7759" spans="2:2" x14ac:dyDescent="0.3">
      <c r="B7759" s="263"/>
    </row>
    <row r="7760" spans="2:2" x14ac:dyDescent="0.3">
      <c r="B7760" s="263"/>
    </row>
    <row r="7761" spans="2:2" x14ac:dyDescent="0.3">
      <c r="B7761" s="263"/>
    </row>
    <row r="7762" spans="2:2" x14ac:dyDescent="0.3">
      <c r="B7762" s="263"/>
    </row>
    <row r="7763" spans="2:2" x14ac:dyDescent="0.3">
      <c r="B7763" s="263"/>
    </row>
    <row r="7764" spans="2:2" x14ac:dyDescent="0.3">
      <c r="B7764" s="263"/>
    </row>
    <row r="7765" spans="2:2" x14ac:dyDescent="0.3">
      <c r="B7765" s="263"/>
    </row>
    <row r="7766" spans="2:2" x14ac:dyDescent="0.3">
      <c r="B7766" s="263"/>
    </row>
    <row r="7767" spans="2:2" x14ac:dyDescent="0.3">
      <c r="B7767" s="263"/>
    </row>
    <row r="7768" spans="2:2" x14ac:dyDescent="0.3">
      <c r="B7768" s="263"/>
    </row>
    <row r="7769" spans="2:2" x14ac:dyDescent="0.3">
      <c r="B7769" s="263"/>
    </row>
    <row r="7770" spans="2:2" x14ac:dyDescent="0.3">
      <c r="B7770" s="263"/>
    </row>
    <row r="7771" spans="2:2" x14ac:dyDescent="0.3">
      <c r="B7771" s="263"/>
    </row>
    <row r="7772" spans="2:2" x14ac:dyDescent="0.3">
      <c r="B7772" s="263"/>
    </row>
    <row r="7773" spans="2:2" x14ac:dyDescent="0.3">
      <c r="B7773" s="263"/>
    </row>
    <row r="7774" spans="2:2" x14ac:dyDescent="0.3">
      <c r="B7774" s="263"/>
    </row>
    <row r="7775" spans="2:2" x14ac:dyDescent="0.3">
      <c r="B7775" s="263"/>
    </row>
    <row r="7776" spans="2:2" x14ac:dyDescent="0.3">
      <c r="B7776" s="263"/>
    </row>
    <row r="7777" spans="2:2" x14ac:dyDescent="0.3">
      <c r="B7777" s="263"/>
    </row>
    <row r="7778" spans="2:2" x14ac:dyDescent="0.3">
      <c r="B7778" s="263"/>
    </row>
    <row r="7779" spans="2:2" x14ac:dyDescent="0.3">
      <c r="B7779" s="263"/>
    </row>
    <row r="7780" spans="2:2" x14ac:dyDescent="0.3">
      <c r="B7780" s="263"/>
    </row>
    <row r="7781" spans="2:2" x14ac:dyDescent="0.3">
      <c r="B7781" s="263"/>
    </row>
    <row r="7782" spans="2:2" x14ac:dyDescent="0.3">
      <c r="B7782" s="263"/>
    </row>
    <row r="7783" spans="2:2" x14ac:dyDescent="0.3">
      <c r="B7783" s="263"/>
    </row>
    <row r="7784" spans="2:2" x14ac:dyDescent="0.3">
      <c r="B7784" s="263"/>
    </row>
    <row r="7785" spans="2:2" x14ac:dyDescent="0.3">
      <c r="B7785" s="263"/>
    </row>
    <row r="7786" spans="2:2" x14ac:dyDescent="0.3">
      <c r="B7786" s="263"/>
    </row>
    <row r="7787" spans="2:2" x14ac:dyDescent="0.3">
      <c r="B7787" s="263"/>
    </row>
    <row r="7788" spans="2:2" x14ac:dyDescent="0.3">
      <c r="B7788" s="263"/>
    </row>
    <row r="7789" spans="2:2" x14ac:dyDescent="0.3">
      <c r="B7789" s="263"/>
    </row>
    <row r="7790" spans="2:2" x14ac:dyDescent="0.3">
      <c r="B7790" s="263"/>
    </row>
    <row r="7791" spans="2:2" x14ac:dyDescent="0.3">
      <c r="B7791" s="263"/>
    </row>
    <row r="7792" spans="2:2" x14ac:dyDescent="0.3">
      <c r="B7792" s="263"/>
    </row>
    <row r="7793" spans="2:2" x14ac:dyDescent="0.3">
      <c r="B7793" s="263"/>
    </row>
    <row r="7794" spans="2:2" x14ac:dyDescent="0.3">
      <c r="B7794" s="263"/>
    </row>
    <row r="7795" spans="2:2" x14ac:dyDescent="0.3">
      <c r="B7795" s="263"/>
    </row>
    <row r="7796" spans="2:2" x14ac:dyDescent="0.3">
      <c r="B7796" s="263"/>
    </row>
    <row r="7797" spans="2:2" x14ac:dyDescent="0.3">
      <c r="B7797" s="263"/>
    </row>
    <row r="7798" spans="2:2" x14ac:dyDescent="0.3">
      <c r="B7798" s="263"/>
    </row>
    <row r="7799" spans="2:2" x14ac:dyDescent="0.3">
      <c r="B7799" s="263"/>
    </row>
    <row r="7800" spans="2:2" x14ac:dyDescent="0.3">
      <c r="B7800" s="263"/>
    </row>
    <row r="7801" spans="2:2" x14ac:dyDescent="0.3">
      <c r="B7801" s="263"/>
    </row>
    <row r="7802" spans="2:2" x14ac:dyDescent="0.3">
      <c r="B7802" s="263"/>
    </row>
    <row r="7803" spans="2:2" x14ac:dyDescent="0.3">
      <c r="B7803" s="263"/>
    </row>
    <row r="7804" spans="2:2" x14ac:dyDescent="0.3">
      <c r="B7804" s="263"/>
    </row>
    <row r="7805" spans="2:2" x14ac:dyDescent="0.3">
      <c r="B7805" s="263"/>
    </row>
    <row r="7806" spans="2:2" x14ac:dyDescent="0.3">
      <c r="B7806" s="263"/>
    </row>
    <row r="7807" spans="2:2" x14ac:dyDescent="0.3">
      <c r="B7807" s="263"/>
    </row>
    <row r="7808" spans="2:2" x14ac:dyDescent="0.3">
      <c r="B7808" s="263"/>
    </row>
    <row r="7809" spans="2:2" x14ac:dyDescent="0.3">
      <c r="B7809" s="263"/>
    </row>
    <row r="7810" spans="2:2" x14ac:dyDescent="0.3">
      <c r="B7810" s="263"/>
    </row>
    <row r="7811" spans="2:2" x14ac:dyDescent="0.3">
      <c r="B7811" s="263"/>
    </row>
    <row r="7812" spans="2:2" x14ac:dyDescent="0.3">
      <c r="B7812" s="263"/>
    </row>
    <row r="7813" spans="2:2" x14ac:dyDescent="0.3">
      <c r="B7813" s="263"/>
    </row>
    <row r="7814" spans="2:2" x14ac:dyDescent="0.3">
      <c r="B7814" s="263"/>
    </row>
    <row r="7815" spans="2:2" x14ac:dyDescent="0.3">
      <c r="B7815" s="263"/>
    </row>
    <row r="7816" spans="2:2" x14ac:dyDescent="0.3">
      <c r="B7816" s="263"/>
    </row>
    <row r="7817" spans="2:2" x14ac:dyDescent="0.3">
      <c r="B7817" s="263"/>
    </row>
    <row r="7818" spans="2:2" x14ac:dyDescent="0.3">
      <c r="B7818" s="263"/>
    </row>
    <row r="7819" spans="2:2" x14ac:dyDescent="0.3">
      <c r="B7819" s="263"/>
    </row>
    <row r="7820" spans="2:2" x14ac:dyDescent="0.3">
      <c r="B7820" s="263"/>
    </row>
    <row r="7821" spans="2:2" x14ac:dyDescent="0.3">
      <c r="B7821" s="263"/>
    </row>
    <row r="7822" spans="2:2" x14ac:dyDescent="0.3">
      <c r="B7822" s="263"/>
    </row>
    <row r="7823" spans="2:2" x14ac:dyDescent="0.3">
      <c r="B7823" s="263"/>
    </row>
    <row r="7824" spans="2:2" x14ac:dyDescent="0.3">
      <c r="B7824" s="263"/>
    </row>
    <row r="7825" spans="2:2" x14ac:dyDescent="0.3">
      <c r="B7825" s="263"/>
    </row>
    <row r="7826" spans="2:2" x14ac:dyDescent="0.3">
      <c r="B7826" s="263"/>
    </row>
    <row r="7827" spans="2:2" x14ac:dyDescent="0.3">
      <c r="B7827" s="263"/>
    </row>
    <row r="7828" spans="2:2" x14ac:dyDescent="0.3">
      <c r="B7828" s="263"/>
    </row>
    <row r="7829" spans="2:2" x14ac:dyDescent="0.3">
      <c r="B7829" s="263"/>
    </row>
    <row r="7830" spans="2:2" x14ac:dyDescent="0.3">
      <c r="B7830" s="263"/>
    </row>
    <row r="7831" spans="2:2" x14ac:dyDescent="0.3">
      <c r="B7831" s="263"/>
    </row>
    <row r="7832" spans="2:2" x14ac:dyDescent="0.3">
      <c r="B7832" s="263"/>
    </row>
    <row r="7833" spans="2:2" x14ac:dyDescent="0.3">
      <c r="B7833" s="263"/>
    </row>
    <row r="7834" spans="2:2" x14ac:dyDescent="0.3">
      <c r="B7834" s="263"/>
    </row>
    <row r="7835" spans="2:2" x14ac:dyDescent="0.3">
      <c r="B7835" s="263"/>
    </row>
    <row r="7836" spans="2:2" x14ac:dyDescent="0.3">
      <c r="B7836" s="263"/>
    </row>
    <row r="7837" spans="2:2" x14ac:dyDescent="0.3">
      <c r="B7837" s="263"/>
    </row>
    <row r="7838" spans="2:2" x14ac:dyDescent="0.3">
      <c r="B7838" s="263"/>
    </row>
    <row r="7839" spans="2:2" x14ac:dyDescent="0.3">
      <c r="B7839" s="263"/>
    </row>
    <row r="7840" spans="2:2" x14ac:dyDescent="0.3">
      <c r="B7840" s="263"/>
    </row>
    <row r="7841" spans="2:2" x14ac:dyDescent="0.3">
      <c r="B7841" s="263"/>
    </row>
    <row r="7842" spans="2:2" x14ac:dyDescent="0.3">
      <c r="B7842" s="263"/>
    </row>
    <row r="7843" spans="2:2" x14ac:dyDescent="0.3">
      <c r="B7843" s="263"/>
    </row>
    <row r="7844" spans="2:2" x14ac:dyDescent="0.3">
      <c r="B7844" s="263"/>
    </row>
    <row r="7845" spans="2:2" x14ac:dyDescent="0.3">
      <c r="B7845" s="263"/>
    </row>
    <row r="7846" spans="2:2" x14ac:dyDescent="0.3">
      <c r="B7846" s="263"/>
    </row>
    <row r="7847" spans="2:2" x14ac:dyDescent="0.3">
      <c r="B7847" s="263"/>
    </row>
    <row r="7848" spans="2:2" x14ac:dyDescent="0.3">
      <c r="B7848" s="263"/>
    </row>
    <row r="7849" spans="2:2" x14ac:dyDescent="0.3">
      <c r="B7849" s="263"/>
    </row>
    <row r="7850" spans="2:2" x14ac:dyDescent="0.3">
      <c r="B7850" s="263"/>
    </row>
    <row r="7851" spans="2:2" x14ac:dyDescent="0.3">
      <c r="B7851" s="263"/>
    </row>
    <row r="7852" spans="2:2" x14ac:dyDescent="0.3">
      <c r="B7852" s="263"/>
    </row>
    <row r="7853" spans="2:2" x14ac:dyDescent="0.3">
      <c r="B7853" s="263"/>
    </row>
    <row r="7854" spans="2:2" x14ac:dyDescent="0.3">
      <c r="B7854" s="263"/>
    </row>
    <row r="7855" spans="2:2" x14ac:dyDescent="0.3">
      <c r="B7855" s="263"/>
    </row>
    <row r="7856" spans="2:2" x14ac:dyDescent="0.3">
      <c r="B7856" s="263"/>
    </row>
    <row r="7857" spans="2:2" x14ac:dyDescent="0.3">
      <c r="B7857" s="263"/>
    </row>
    <row r="7858" spans="2:2" x14ac:dyDescent="0.3">
      <c r="B7858" s="263"/>
    </row>
    <row r="7859" spans="2:2" x14ac:dyDescent="0.3">
      <c r="B7859" s="263"/>
    </row>
    <row r="7860" spans="2:2" x14ac:dyDescent="0.3">
      <c r="B7860" s="263"/>
    </row>
    <row r="7861" spans="2:2" x14ac:dyDescent="0.3">
      <c r="B7861" s="263"/>
    </row>
    <row r="7862" spans="2:2" x14ac:dyDescent="0.3">
      <c r="B7862" s="263"/>
    </row>
    <row r="7863" spans="2:2" x14ac:dyDescent="0.3">
      <c r="B7863" s="263"/>
    </row>
    <row r="7864" spans="2:2" x14ac:dyDescent="0.3">
      <c r="B7864" s="263"/>
    </row>
    <row r="7865" spans="2:2" x14ac:dyDescent="0.3">
      <c r="B7865" s="263"/>
    </row>
    <row r="7866" spans="2:2" x14ac:dyDescent="0.3">
      <c r="B7866" s="263"/>
    </row>
    <row r="7867" spans="2:2" x14ac:dyDescent="0.3">
      <c r="B7867" s="263"/>
    </row>
    <row r="7868" spans="2:2" x14ac:dyDescent="0.3">
      <c r="B7868" s="263"/>
    </row>
    <row r="7869" spans="2:2" x14ac:dyDescent="0.3">
      <c r="B7869" s="263"/>
    </row>
    <row r="7870" spans="2:2" x14ac:dyDescent="0.3">
      <c r="B7870" s="263"/>
    </row>
    <row r="7871" spans="2:2" x14ac:dyDescent="0.3">
      <c r="B7871" s="263"/>
    </row>
    <row r="7872" spans="2:2" x14ac:dyDescent="0.3">
      <c r="B7872" s="263"/>
    </row>
    <row r="7873" spans="2:2" x14ac:dyDescent="0.3">
      <c r="B7873" s="263"/>
    </row>
    <row r="7874" spans="2:2" x14ac:dyDescent="0.3">
      <c r="B7874" s="263"/>
    </row>
    <row r="7875" spans="2:2" x14ac:dyDescent="0.3">
      <c r="B7875" s="263"/>
    </row>
    <row r="7876" spans="2:2" x14ac:dyDescent="0.3">
      <c r="B7876" s="263"/>
    </row>
    <row r="7877" spans="2:2" x14ac:dyDescent="0.3">
      <c r="B7877" s="263"/>
    </row>
    <row r="7878" spans="2:2" x14ac:dyDescent="0.3">
      <c r="B7878" s="263"/>
    </row>
    <row r="7879" spans="2:2" x14ac:dyDescent="0.3">
      <c r="B7879" s="263"/>
    </row>
    <row r="7880" spans="2:2" x14ac:dyDescent="0.3">
      <c r="B7880" s="263"/>
    </row>
    <row r="7881" spans="2:2" x14ac:dyDescent="0.3">
      <c r="B7881" s="263"/>
    </row>
    <row r="7882" spans="2:2" x14ac:dyDescent="0.3">
      <c r="B7882" s="263"/>
    </row>
    <row r="7883" spans="2:2" x14ac:dyDescent="0.3">
      <c r="B7883" s="263"/>
    </row>
    <row r="7884" spans="2:2" x14ac:dyDescent="0.3">
      <c r="B7884" s="263"/>
    </row>
    <row r="7885" spans="2:2" x14ac:dyDescent="0.3">
      <c r="B7885" s="263"/>
    </row>
    <row r="7886" spans="2:2" x14ac:dyDescent="0.3">
      <c r="B7886" s="263"/>
    </row>
    <row r="7887" spans="2:2" x14ac:dyDescent="0.3">
      <c r="B7887" s="263"/>
    </row>
    <row r="7888" spans="2:2" x14ac:dyDescent="0.3">
      <c r="B7888" s="263"/>
    </row>
    <row r="7889" spans="2:2" x14ac:dyDescent="0.3">
      <c r="B7889" s="263"/>
    </row>
    <row r="7890" spans="2:2" x14ac:dyDescent="0.3">
      <c r="B7890" s="263"/>
    </row>
    <row r="7891" spans="2:2" x14ac:dyDescent="0.3">
      <c r="B7891" s="263"/>
    </row>
    <row r="7892" spans="2:2" x14ac:dyDescent="0.3">
      <c r="B7892" s="263"/>
    </row>
    <row r="7893" spans="2:2" x14ac:dyDescent="0.3">
      <c r="B7893" s="263"/>
    </row>
    <row r="7894" spans="2:2" x14ac:dyDescent="0.3">
      <c r="B7894" s="263"/>
    </row>
    <row r="7895" spans="2:2" x14ac:dyDescent="0.3">
      <c r="B7895" s="263"/>
    </row>
    <row r="7896" spans="2:2" x14ac:dyDescent="0.3">
      <c r="B7896" s="263"/>
    </row>
    <row r="7897" spans="2:2" x14ac:dyDescent="0.3">
      <c r="B7897" s="263"/>
    </row>
    <row r="7898" spans="2:2" x14ac:dyDescent="0.3">
      <c r="B7898" s="263"/>
    </row>
    <row r="7899" spans="2:2" x14ac:dyDescent="0.3">
      <c r="B7899" s="263"/>
    </row>
    <row r="7900" spans="2:2" x14ac:dyDescent="0.3">
      <c r="B7900" s="263"/>
    </row>
    <row r="7901" spans="2:2" x14ac:dyDescent="0.3">
      <c r="B7901" s="263"/>
    </row>
    <row r="7902" spans="2:2" x14ac:dyDescent="0.3">
      <c r="B7902" s="263"/>
    </row>
    <row r="7903" spans="2:2" x14ac:dyDescent="0.3">
      <c r="B7903" s="263"/>
    </row>
    <row r="7904" spans="2:2" x14ac:dyDescent="0.3">
      <c r="B7904" s="263"/>
    </row>
    <row r="7905" spans="2:2" x14ac:dyDescent="0.3">
      <c r="B7905" s="263"/>
    </row>
    <row r="7906" spans="2:2" x14ac:dyDescent="0.3">
      <c r="B7906" s="263"/>
    </row>
    <row r="7907" spans="2:2" x14ac:dyDescent="0.3">
      <c r="B7907" s="263"/>
    </row>
    <row r="7908" spans="2:2" x14ac:dyDescent="0.3">
      <c r="B7908" s="263"/>
    </row>
    <row r="7909" spans="2:2" x14ac:dyDescent="0.3">
      <c r="B7909" s="263"/>
    </row>
    <row r="7910" spans="2:2" x14ac:dyDescent="0.3">
      <c r="B7910" s="263"/>
    </row>
    <row r="7911" spans="2:2" x14ac:dyDescent="0.3">
      <c r="B7911" s="263"/>
    </row>
    <row r="7912" spans="2:2" x14ac:dyDescent="0.3">
      <c r="B7912" s="263"/>
    </row>
    <row r="7913" spans="2:2" x14ac:dyDescent="0.3">
      <c r="B7913" s="263"/>
    </row>
    <row r="7914" spans="2:2" x14ac:dyDescent="0.3">
      <c r="B7914" s="263"/>
    </row>
    <row r="7915" spans="2:2" x14ac:dyDescent="0.3">
      <c r="B7915" s="263"/>
    </row>
    <row r="7916" spans="2:2" x14ac:dyDescent="0.3">
      <c r="B7916" s="263"/>
    </row>
    <row r="7917" spans="2:2" x14ac:dyDescent="0.3">
      <c r="B7917" s="263"/>
    </row>
    <row r="7918" spans="2:2" x14ac:dyDescent="0.3">
      <c r="B7918" s="263"/>
    </row>
    <row r="7919" spans="2:2" x14ac:dyDescent="0.3">
      <c r="B7919" s="263"/>
    </row>
    <row r="7920" spans="2:2" x14ac:dyDescent="0.3">
      <c r="B7920" s="263"/>
    </row>
    <row r="7921" spans="2:2" x14ac:dyDescent="0.3">
      <c r="B7921" s="263"/>
    </row>
    <row r="7922" spans="2:2" x14ac:dyDescent="0.3">
      <c r="B7922" s="263"/>
    </row>
    <row r="7923" spans="2:2" x14ac:dyDescent="0.3">
      <c r="B7923" s="263"/>
    </row>
    <row r="7924" spans="2:2" x14ac:dyDescent="0.3">
      <c r="B7924" s="263"/>
    </row>
    <row r="7925" spans="2:2" x14ac:dyDescent="0.3">
      <c r="B7925" s="263"/>
    </row>
    <row r="7926" spans="2:2" x14ac:dyDescent="0.3">
      <c r="B7926" s="263"/>
    </row>
    <row r="7927" spans="2:2" x14ac:dyDescent="0.3">
      <c r="B7927" s="263"/>
    </row>
    <row r="7928" spans="2:2" x14ac:dyDescent="0.3">
      <c r="B7928" s="263"/>
    </row>
    <row r="7929" spans="2:2" x14ac:dyDescent="0.3">
      <c r="B7929" s="263"/>
    </row>
    <row r="7930" spans="2:2" x14ac:dyDescent="0.3">
      <c r="B7930" s="263"/>
    </row>
    <row r="7931" spans="2:2" x14ac:dyDescent="0.3">
      <c r="B7931" s="263"/>
    </row>
    <row r="7932" spans="2:2" x14ac:dyDescent="0.3">
      <c r="B7932" s="263"/>
    </row>
    <row r="7933" spans="2:2" x14ac:dyDescent="0.3">
      <c r="B7933" s="263"/>
    </row>
    <row r="7934" spans="2:2" x14ac:dyDescent="0.3">
      <c r="B7934" s="263"/>
    </row>
    <row r="7935" spans="2:2" x14ac:dyDescent="0.3">
      <c r="B7935" s="263"/>
    </row>
    <row r="7936" spans="2:2" x14ac:dyDescent="0.3">
      <c r="B7936" s="263"/>
    </row>
    <row r="7937" spans="2:2" x14ac:dyDescent="0.3">
      <c r="B7937" s="263"/>
    </row>
    <row r="7938" spans="2:2" x14ac:dyDescent="0.3">
      <c r="B7938" s="263"/>
    </row>
    <row r="7939" spans="2:2" x14ac:dyDescent="0.3">
      <c r="B7939" s="263"/>
    </row>
    <row r="7940" spans="2:2" x14ac:dyDescent="0.3">
      <c r="B7940" s="263"/>
    </row>
    <row r="7941" spans="2:2" x14ac:dyDescent="0.3">
      <c r="B7941" s="263"/>
    </row>
    <row r="7942" spans="2:2" x14ac:dyDescent="0.3">
      <c r="B7942" s="263"/>
    </row>
    <row r="7943" spans="2:2" x14ac:dyDescent="0.3">
      <c r="B7943" s="263"/>
    </row>
    <row r="7944" spans="2:2" x14ac:dyDescent="0.3">
      <c r="B7944" s="263"/>
    </row>
    <row r="7945" spans="2:2" x14ac:dyDescent="0.3">
      <c r="B7945" s="263"/>
    </row>
    <row r="7946" spans="2:2" x14ac:dyDescent="0.3">
      <c r="B7946" s="263"/>
    </row>
    <row r="7947" spans="2:2" x14ac:dyDescent="0.3">
      <c r="B7947" s="263"/>
    </row>
    <row r="7948" spans="2:2" x14ac:dyDescent="0.3">
      <c r="B7948" s="263"/>
    </row>
    <row r="7949" spans="2:2" x14ac:dyDescent="0.3">
      <c r="B7949" s="263"/>
    </row>
    <row r="7950" spans="2:2" x14ac:dyDescent="0.3">
      <c r="B7950" s="263"/>
    </row>
    <row r="7951" spans="2:2" x14ac:dyDescent="0.3">
      <c r="B7951" s="263"/>
    </row>
    <row r="7952" spans="2:2" x14ac:dyDescent="0.3">
      <c r="B7952" s="263"/>
    </row>
    <row r="7953" spans="2:2" x14ac:dyDescent="0.3">
      <c r="B7953" s="263"/>
    </row>
    <row r="7954" spans="2:2" x14ac:dyDescent="0.3">
      <c r="B7954" s="263"/>
    </row>
    <row r="7955" spans="2:2" x14ac:dyDescent="0.3">
      <c r="B7955" s="263"/>
    </row>
    <row r="7956" spans="2:2" x14ac:dyDescent="0.3">
      <c r="B7956" s="263"/>
    </row>
    <row r="7957" spans="2:2" x14ac:dyDescent="0.3">
      <c r="B7957" s="263"/>
    </row>
    <row r="7958" spans="2:2" x14ac:dyDescent="0.3">
      <c r="B7958" s="263"/>
    </row>
    <row r="7959" spans="2:2" x14ac:dyDescent="0.3">
      <c r="B7959" s="263"/>
    </row>
    <row r="7960" spans="2:2" x14ac:dyDescent="0.3">
      <c r="B7960" s="263"/>
    </row>
    <row r="7961" spans="2:2" x14ac:dyDescent="0.3">
      <c r="B7961" s="263"/>
    </row>
    <row r="7962" spans="2:2" x14ac:dyDescent="0.3">
      <c r="B7962" s="263"/>
    </row>
    <row r="7963" spans="2:2" x14ac:dyDescent="0.3">
      <c r="B7963" s="263"/>
    </row>
    <row r="7964" spans="2:2" x14ac:dyDescent="0.3">
      <c r="B7964" s="263"/>
    </row>
    <row r="7965" spans="2:2" x14ac:dyDescent="0.3">
      <c r="B7965" s="263"/>
    </row>
    <row r="7966" spans="2:2" x14ac:dyDescent="0.3">
      <c r="B7966" s="263"/>
    </row>
    <row r="7967" spans="2:2" x14ac:dyDescent="0.3">
      <c r="B7967" s="263"/>
    </row>
    <row r="7968" spans="2:2" x14ac:dyDescent="0.3">
      <c r="B7968" s="263"/>
    </row>
    <row r="7969" spans="2:2" x14ac:dyDescent="0.3">
      <c r="B7969" s="263"/>
    </row>
    <row r="7970" spans="2:2" x14ac:dyDescent="0.3">
      <c r="B7970" s="263"/>
    </row>
    <row r="7971" spans="2:2" x14ac:dyDescent="0.3">
      <c r="B7971" s="263"/>
    </row>
    <row r="7972" spans="2:2" x14ac:dyDescent="0.3">
      <c r="B7972" s="263"/>
    </row>
    <row r="7973" spans="2:2" x14ac:dyDescent="0.3">
      <c r="B7973" s="263"/>
    </row>
    <row r="7974" spans="2:2" x14ac:dyDescent="0.3">
      <c r="B7974" s="263"/>
    </row>
    <row r="7975" spans="2:2" x14ac:dyDescent="0.3">
      <c r="B7975" s="263"/>
    </row>
    <row r="7976" spans="2:2" x14ac:dyDescent="0.3">
      <c r="B7976" s="263"/>
    </row>
    <row r="7977" spans="2:2" x14ac:dyDescent="0.3">
      <c r="B7977" s="263"/>
    </row>
    <row r="7978" spans="2:2" x14ac:dyDescent="0.3">
      <c r="B7978" s="263"/>
    </row>
    <row r="7979" spans="2:2" x14ac:dyDescent="0.3">
      <c r="B7979" s="263"/>
    </row>
    <row r="7980" spans="2:2" x14ac:dyDescent="0.3">
      <c r="B7980" s="263"/>
    </row>
    <row r="7981" spans="2:2" x14ac:dyDescent="0.3">
      <c r="B7981" s="263"/>
    </row>
    <row r="7982" spans="2:2" x14ac:dyDescent="0.3">
      <c r="B7982" s="263"/>
    </row>
    <row r="7983" spans="2:2" x14ac:dyDescent="0.3">
      <c r="B7983" s="263"/>
    </row>
    <row r="7984" spans="2:2" x14ac:dyDescent="0.3">
      <c r="B7984" s="263"/>
    </row>
    <row r="7985" spans="2:2" x14ac:dyDescent="0.3">
      <c r="B7985" s="263"/>
    </row>
    <row r="7986" spans="2:2" x14ac:dyDescent="0.3">
      <c r="B7986" s="263"/>
    </row>
    <row r="7987" spans="2:2" x14ac:dyDescent="0.3">
      <c r="B7987" s="263"/>
    </row>
    <row r="7988" spans="2:2" x14ac:dyDescent="0.3">
      <c r="B7988" s="263"/>
    </row>
    <row r="7989" spans="2:2" x14ac:dyDescent="0.3">
      <c r="B7989" s="263"/>
    </row>
    <row r="7990" spans="2:2" x14ac:dyDescent="0.3">
      <c r="B7990" s="263"/>
    </row>
    <row r="7991" spans="2:2" x14ac:dyDescent="0.3">
      <c r="B7991" s="263"/>
    </row>
    <row r="7992" spans="2:2" x14ac:dyDescent="0.3">
      <c r="B7992" s="263"/>
    </row>
    <row r="7993" spans="2:2" x14ac:dyDescent="0.3">
      <c r="B7993" s="263"/>
    </row>
    <row r="7994" spans="2:2" x14ac:dyDescent="0.3">
      <c r="B7994" s="263"/>
    </row>
    <row r="7995" spans="2:2" x14ac:dyDescent="0.3">
      <c r="B7995" s="263"/>
    </row>
    <row r="7996" spans="2:2" x14ac:dyDescent="0.3">
      <c r="B7996" s="263"/>
    </row>
    <row r="7997" spans="2:2" x14ac:dyDescent="0.3">
      <c r="B7997" s="263"/>
    </row>
    <row r="7998" spans="2:2" x14ac:dyDescent="0.3">
      <c r="B7998" s="263"/>
    </row>
    <row r="7999" spans="2:2" x14ac:dyDescent="0.3">
      <c r="B7999" s="263"/>
    </row>
    <row r="8000" spans="2:2" x14ac:dyDescent="0.3">
      <c r="B8000" s="263"/>
    </row>
    <row r="8001" spans="2:2" x14ac:dyDescent="0.3">
      <c r="B8001" s="263"/>
    </row>
    <row r="8002" spans="2:2" x14ac:dyDescent="0.3">
      <c r="B8002" s="263"/>
    </row>
    <row r="8003" spans="2:2" x14ac:dyDescent="0.3">
      <c r="B8003" s="263"/>
    </row>
    <row r="8004" spans="2:2" x14ac:dyDescent="0.3">
      <c r="B8004" s="263"/>
    </row>
    <row r="8005" spans="2:2" x14ac:dyDescent="0.3">
      <c r="B8005" s="263"/>
    </row>
    <row r="8006" spans="2:2" x14ac:dyDescent="0.3">
      <c r="B8006" s="263"/>
    </row>
    <row r="8007" spans="2:2" x14ac:dyDescent="0.3">
      <c r="B8007" s="263"/>
    </row>
    <row r="8008" spans="2:2" x14ac:dyDescent="0.3">
      <c r="B8008" s="263"/>
    </row>
    <row r="8009" spans="2:2" x14ac:dyDescent="0.3">
      <c r="B8009" s="263"/>
    </row>
    <row r="8010" spans="2:2" x14ac:dyDescent="0.3">
      <c r="B8010" s="263"/>
    </row>
    <row r="8011" spans="2:2" x14ac:dyDescent="0.3">
      <c r="B8011" s="263"/>
    </row>
    <row r="8012" spans="2:2" x14ac:dyDescent="0.3">
      <c r="B8012" s="263"/>
    </row>
    <row r="8013" spans="2:2" x14ac:dyDescent="0.3">
      <c r="B8013" s="263"/>
    </row>
    <row r="8014" spans="2:2" x14ac:dyDescent="0.3">
      <c r="B8014" s="263"/>
    </row>
    <row r="8015" spans="2:2" x14ac:dyDescent="0.3">
      <c r="B8015" s="263"/>
    </row>
    <row r="8016" spans="2:2" x14ac:dyDescent="0.3">
      <c r="B8016" s="263"/>
    </row>
    <row r="8017" spans="2:2" x14ac:dyDescent="0.3">
      <c r="B8017" s="263"/>
    </row>
    <row r="8018" spans="2:2" x14ac:dyDescent="0.3">
      <c r="B8018" s="263"/>
    </row>
    <row r="8019" spans="2:2" x14ac:dyDescent="0.3">
      <c r="B8019" s="263"/>
    </row>
    <row r="8020" spans="2:2" x14ac:dyDescent="0.3">
      <c r="B8020" s="263"/>
    </row>
    <row r="8021" spans="2:2" x14ac:dyDescent="0.3">
      <c r="B8021" s="263"/>
    </row>
    <row r="8022" spans="2:2" x14ac:dyDescent="0.3">
      <c r="B8022" s="263"/>
    </row>
    <row r="8023" spans="2:2" x14ac:dyDescent="0.3">
      <c r="B8023" s="263"/>
    </row>
    <row r="8024" spans="2:2" x14ac:dyDescent="0.3">
      <c r="B8024" s="263"/>
    </row>
    <row r="8025" spans="2:2" x14ac:dyDescent="0.3">
      <c r="B8025" s="263"/>
    </row>
    <row r="8026" spans="2:2" x14ac:dyDescent="0.3">
      <c r="B8026" s="263"/>
    </row>
    <row r="8027" spans="2:2" x14ac:dyDescent="0.3">
      <c r="B8027" s="263"/>
    </row>
    <row r="8028" spans="2:2" x14ac:dyDescent="0.3">
      <c r="B8028" s="263"/>
    </row>
    <row r="8029" spans="2:2" x14ac:dyDescent="0.3">
      <c r="B8029" s="263"/>
    </row>
    <row r="8030" spans="2:2" x14ac:dyDescent="0.3">
      <c r="B8030" s="263"/>
    </row>
    <row r="8031" spans="2:2" x14ac:dyDescent="0.3">
      <c r="B8031" s="263"/>
    </row>
    <row r="8032" spans="2:2" x14ac:dyDescent="0.3">
      <c r="B8032" s="263"/>
    </row>
    <row r="8033" spans="2:2" x14ac:dyDescent="0.3">
      <c r="B8033" s="263"/>
    </row>
    <row r="8034" spans="2:2" x14ac:dyDescent="0.3">
      <c r="B8034" s="263"/>
    </row>
    <row r="8035" spans="2:2" x14ac:dyDescent="0.3">
      <c r="B8035" s="263"/>
    </row>
    <row r="8036" spans="2:2" x14ac:dyDescent="0.3">
      <c r="B8036" s="263"/>
    </row>
    <row r="8037" spans="2:2" x14ac:dyDescent="0.3">
      <c r="B8037" s="263"/>
    </row>
    <row r="8038" spans="2:2" x14ac:dyDescent="0.3">
      <c r="B8038" s="263"/>
    </row>
    <row r="8039" spans="2:2" x14ac:dyDescent="0.3">
      <c r="B8039" s="263"/>
    </row>
    <row r="8040" spans="2:2" x14ac:dyDescent="0.3">
      <c r="B8040" s="263"/>
    </row>
    <row r="8041" spans="2:2" x14ac:dyDescent="0.3">
      <c r="B8041" s="263"/>
    </row>
    <row r="8042" spans="2:2" x14ac:dyDescent="0.3">
      <c r="B8042" s="263"/>
    </row>
    <row r="8043" spans="2:2" x14ac:dyDescent="0.3">
      <c r="B8043" s="263"/>
    </row>
    <row r="8044" spans="2:2" x14ac:dyDescent="0.3">
      <c r="B8044" s="263"/>
    </row>
    <row r="8045" spans="2:2" x14ac:dyDescent="0.3">
      <c r="B8045" s="263"/>
    </row>
    <row r="8046" spans="2:2" x14ac:dyDescent="0.3">
      <c r="B8046" s="263"/>
    </row>
    <row r="8047" spans="2:2" x14ac:dyDescent="0.3">
      <c r="B8047" s="263"/>
    </row>
    <row r="8048" spans="2:2" x14ac:dyDescent="0.3">
      <c r="B8048" s="263"/>
    </row>
    <row r="8049" spans="2:2" x14ac:dyDescent="0.3">
      <c r="B8049" s="263"/>
    </row>
    <row r="8050" spans="2:2" x14ac:dyDescent="0.3">
      <c r="B8050" s="263"/>
    </row>
    <row r="8051" spans="2:2" x14ac:dyDescent="0.3">
      <c r="B8051" s="263"/>
    </row>
    <row r="8052" spans="2:2" x14ac:dyDescent="0.3">
      <c r="B8052" s="263"/>
    </row>
    <row r="8053" spans="2:2" x14ac:dyDescent="0.3">
      <c r="B8053" s="263"/>
    </row>
    <row r="8054" spans="2:2" x14ac:dyDescent="0.3">
      <c r="B8054" s="263"/>
    </row>
    <row r="8055" spans="2:2" x14ac:dyDescent="0.3">
      <c r="B8055" s="263"/>
    </row>
    <row r="8056" spans="2:2" x14ac:dyDescent="0.3">
      <c r="B8056" s="263"/>
    </row>
    <row r="8057" spans="2:2" x14ac:dyDescent="0.3">
      <c r="B8057" s="263"/>
    </row>
    <row r="8058" spans="2:2" x14ac:dyDescent="0.3">
      <c r="B8058" s="263"/>
    </row>
    <row r="8059" spans="2:2" x14ac:dyDescent="0.3">
      <c r="B8059" s="263"/>
    </row>
    <row r="8060" spans="2:2" x14ac:dyDescent="0.3">
      <c r="B8060" s="263"/>
    </row>
    <row r="8061" spans="2:2" x14ac:dyDescent="0.3">
      <c r="B8061" s="263"/>
    </row>
    <row r="8062" spans="2:2" x14ac:dyDescent="0.3">
      <c r="B8062" s="263"/>
    </row>
    <row r="8063" spans="2:2" x14ac:dyDescent="0.3">
      <c r="B8063" s="263"/>
    </row>
    <row r="8064" spans="2:2" x14ac:dyDescent="0.3">
      <c r="B8064" s="263"/>
    </row>
    <row r="8065" spans="2:2" x14ac:dyDescent="0.3">
      <c r="B8065" s="263"/>
    </row>
    <row r="8066" spans="2:2" x14ac:dyDescent="0.3">
      <c r="B8066" s="263"/>
    </row>
    <row r="8067" spans="2:2" x14ac:dyDescent="0.3">
      <c r="B8067" s="263"/>
    </row>
    <row r="8068" spans="2:2" x14ac:dyDescent="0.3">
      <c r="B8068" s="263"/>
    </row>
    <row r="8069" spans="2:2" x14ac:dyDescent="0.3">
      <c r="B8069" s="263"/>
    </row>
    <row r="8070" spans="2:2" x14ac:dyDescent="0.3">
      <c r="B8070" s="263"/>
    </row>
    <row r="8071" spans="2:2" x14ac:dyDescent="0.3">
      <c r="B8071" s="263"/>
    </row>
    <row r="8072" spans="2:2" x14ac:dyDescent="0.3">
      <c r="B8072" s="263"/>
    </row>
    <row r="8073" spans="2:2" x14ac:dyDescent="0.3">
      <c r="B8073" s="263"/>
    </row>
    <row r="8074" spans="2:2" x14ac:dyDescent="0.3">
      <c r="B8074" s="263"/>
    </row>
    <row r="8075" spans="2:2" x14ac:dyDescent="0.3">
      <c r="B8075" s="263"/>
    </row>
    <row r="8076" spans="2:2" x14ac:dyDescent="0.3">
      <c r="B8076" s="263"/>
    </row>
    <row r="8077" spans="2:2" x14ac:dyDescent="0.3">
      <c r="B8077" s="263"/>
    </row>
    <row r="8078" spans="2:2" x14ac:dyDescent="0.3">
      <c r="B8078" s="263"/>
    </row>
    <row r="8079" spans="2:2" x14ac:dyDescent="0.3">
      <c r="B8079" s="263"/>
    </row>
    <row r="8080" spans="2:2" x14ac:dyDescent="0.3">
      <c r="B8080" s="263"/>
    </row>
    <row r="8081" spans="2:2" x14ac:dyDescent="0.3">
      <c r="B8081" s="263"/>
    </row>
    <row r="8082" spans="2:2" x14ac:dyDescent="0.3">
      <c r="B8082" s="263"/>
    </row>
    <row r="8083" spans="2:2" x14ac:dyDescent="0.3">
      <c r="B8083" s="263"/>
    </row>
    <row r="8084" spans="2:2" x14ac:dyDescent="0.3">
      <c r="B8084" s="263"/>
    </row>
    <row r="8085" spans="2:2" x14ac:dyDescent="0.3">
      <c r="B8085" s="263"/>
    </row>
    <row r="8086" spans="2:2" x14ac:dyDescent="0.3">
      <c r="B8086" s="263"/>
    </row>
    <row r="8087" spans="2:2" x14ac:dyDescent="0.3">
      <c r="B8087" s="263"/>
    </row>
    <row r="8088" spans="2:2" x14ac:dyDescent="0.3">
      <c r="B8088" s="263"/>
    </row>
    <row r="8089" spans="2:2" x14ac:dyDescent="0.3">
      <c r="B8089" s="263"/>
    </row>
    <row r="8090" spans="2:2" x14ac:dyDescent="0.3">
      <c r="B8090" s="263"/>
    </row>
    <row r="8091" spans="2:2" x14ac:dyDescent="0.3">
      <c r="B8091" s="263"/>
    </row>
    <row r="8092" spans="2:2" x14ac:dyDescent="0.3">
      <c r="B8092" s="263"/>
    </row>
    <row r="8093" spans="2:2" x14ac:dyDescent="0.3">
      <c r="B8093" s="263"/>
    </row>
    <row r="8094" spans="2:2" x14ac:dyDescent="0.3">
      <c r="B8094" s="263"/>
    </row>
    <row r="8095" spans="2:2" x14ac:dyDescent="0.3">
      <c r="B8095" s="263"/>
    </row>
    <row r="8096" spans="2:2" x14ac:dyDescent="0.3">
      <c r="B8096" s="263"/>
    </row>
    <row r="8097" spans="2:2" x14ac:dyDescent="0.3">
      <c r="B8097" s="263"/>
    </row>
    <row r="8098" spans="2:2" x14ac:dyDescent="0.3">
      <c r="B8098" s="263"/>
    </row>
    <row r="8099" spans="2:2" x14ac:dyDescent="0.3">
      <c r="B8099" s="263"/>
    </row>
    <row r="8100" spans="2:2" x14ac:dyDescent="0.3">
      <c r="B8100" s="263"/>
    </row>
    <row r="8101" spans="2:2" x14ac:dyDescent="0.3">
      <c r="B8101" s="263"/>
    </row>
    <row r="8102" spans="2:2" x14ac:dyDescent="0.3">
      <c r="B8102" s="263"/>
    </row>
    <row r="8103" spans="2:2" x14ac:dyDescent="0.3">
      <c r="B8103" s="263"/>
    </row>
    <row r="8104" spans="2:2" x14ac:dyDescent="0.3">
      <c r="B8104" s="263"/>
    </row>
    <row r="8105" spans="2:2" x14ac:dyDescent="0.3">
      <c r="B8105" s="263"/>
    </row>
    <row r="8106" spans="2:2" x14ac:dyDescent="0.3">
      <c r="B8106" s="263"/>
    </row>
    <row r="8107" spans="2:2" x14ac:dyDescent="0.3">
      <c r="B8107" s="263"/>
    </row>
    <row r="8108" spans="2:2" x14ac:dyDescent="0.3">
      <c r="B8108" s="263"/>
    </row>
    <row r="8109" spans="2:2" x14ac:dyDescent="0.3">
      <c r="B8109" s="263"/>
    </row>
    <row r="8110" spans="2:2" x14ac:dyDescent="0.3">
      <c r="B8110" s="263"/>
    </row>
    <row r="8111" spans="2:2" x14ac:dyDescent="0.3">
      <c r="B8111" s="263"/>
    </row>
    <row r="8112" spans="2:2" x14ac:dyDescent="0.3">
      <c r="B8112" s="263"/>
    </row>
    <row r="8113" spans="2:2" x14ac:dyDescent="0.3">
      <c r="B8113" s="263"/>
    </row>
    <row r="8114" spans="2:2" x14ac:dyDescent="0.3">
      <c r="B8114" s="263"/>
    </row>
    <row r="8115" spans="2:2" x14ac:dyDescent="0.3">
      <c r="B8115" s="263"/>
    </row>
    <row r="8116" spans="2:2" x14ac:dyDescent="0.3">
      <c r="B8116" s="263"/>
    </row>
    <row r="8117" spans="2:2" x14ac:dyDescent="0.3">
      <c r="B8117" s="263"/>
    </row>
    <row r="8118" spans="2:2" x14ac:dyDescent="0.3">
      <c r="B8118" s="263"/>
    </row>
    <row r="8119" spans="2:2" x14ac:dyDescent="0.3">
      <c r="B8119" s="263"/>
    </row>
    <row r="8120" spans="2:2" x14ac:dyDescent="0.3">
      <c r="B8120" s="263"/>
    </row>
    <row r="8121" spans="2:2" x14ac:dyDescent="0.3">
      <c r="B8121" s="263"/>
    </row>
    <row r="8122" spans="2:2" x14ac:dyDescent="0.3">
      <c r="B8122" s="263"/>
    </row>
    <row r="8123" spans="2:2" x14ac:dyDescent="0.3">
      <c r="B8123" s="263"/>
    </row>
    <row r="8124" spans="2:2" x14ac:dyDescent="0.3">
      <c r="B8124" s="263"/>
    </row>
    <row r="8125" spans="2:2" x14ac:dyDescent="0.3">
      <c r="B8125" s="263"/>
    </row>
    <row r="8126" spans="2:2" x14ac:dyDescent="0.3">
      <c r="B8126" s="263"/>
    </row>
    <row r="8127" spans="2:2" x14ac:dyDescent="0.3">
      <c r="B8127" s="263"/>
    </row>
    <row r="8128" spans="2:2" x14ac:dyDescent="0.3">
      <c r="B8128" s="263"/>
    </row>
    <row r="8129" spans="2:2" x14ac:dyDescent="0.3">
      <c r="B8129" s="263"/>
    </row>
    <row r="8130" spans="2:2" x14ac:dyDescent="0.3">
      <c r="B8130" s="263"/>
    </row>
    <row r="8131" spans="2:2" x14ac:dyDescent="0.3">
      <c r="B8131" s="263"/>
    </row>
    <row r="8132" spans="2:2" x14ac:dyDescent="0.3">
      <c r="B8132" s="263"/>
    </row>
    <row r="8133" spans="2:2" x14ac:dyDescent="0.3">
      <c r="B8133" s="263"/>
    </row>
    <row r="8134" spans="2:2" x14ac:dyDescent="0.3">
      <c r="B8134" s="263"/>
    </row>
    <row r="8135" spans="2:2" x14ac:dyDescent="0.3">
      <c r="B8135" s="263"/>
    </row>
    <row r="8136" spans="2:2" x14ac:dyDescent="0.3">
      <c r="B8136" s="263"/>
    </row>
    <row r="8137" spans="2:2" x14ac:dyDescent="0.3">
      <c r="B8137" s="263"/>
    </row>
    <row r="8138" spans="2:2" x14ac:dyDescent="0.3">
      <c r="B8138" s="263"/>
    </row>
    <row r="8139" spans="2:2" x14ac:dyDescent="0.3">
      <c r="B8139" s="263"/>
    </row>
    <row r="8140" spans="2:2" x14ac:dyDescent="0.3">
      <c r="B8140" s="263"/>
    </row>
    <row r="8141" spans="2:2" x14ac:dyDescent="0.3">
      <c r="B8141" s="263"/>
    </row>
    <row r="8142" spans="2:2" x14ac:dyDescent="0.3">
      <c r="B8142" s="263"/>
    </row>
    <row r="8143" spans="2:2" x14ac:dyDescent="0.3">
      <c r="B8143" s="263"/>
    </row>
    <row r="8144" spans="2:2" x14ac:dyDescent="0.3">
      <c r="B8144" s="263"/>
    </row>
    <row r="8145" spans="2:2" x14ac:dyDescent="0.3">
      <c r="B8145" s="263"/>
    </row>
    <row r="8146" spans="2:2" x14ac:dyDescent="0.3">
      <c r="B8146" s="263"/>
    </row>
    <row r="8147" spans="2:2" x14ac:dyDescent="0.3">
      <c r="B8147" s="263"/>
    </row>
    <row r="8148" spans="2:2" x14ac:dyDescent="0.3">
      <c r="B8148" s="263"/>
    </row>
    <row r="8149" spans="2:2" x14ac:dyDescent="0.3">
      <c r="B8149" s="263"/>
    </row>
    <row r="8150" spans="2:2" x14ac:dyDescent="0.3">
      <c r="B8150" s="263"/>
    </row>
    <row r="8151" spans="2:2" x14ac:dyDescent="0.3">
      <c r="B8151" s="263"/>
    </row>
    <row r="8152" spans="2:2" x14ac:dyDescent="0.3">
      <c r="B8152" s="263"/>
    </row>
    <row r="8153" spans="2:2" x14ac:dyDescent="0.3">
      <c r="B8153" s="263"/>
    </row>
    <row r="8154" spans="2:2" x14ac:dyDescent="0.3">
      <c r="B8154" s="263"/>
    </row>
    <row r="8155" spans="2:2" x14ac:dyDescent="0.3">
      <c r="B8155" s="263"/>
    </row>
    <row r="8156" spans="2:2" x14ac:dyDescent="0.3">
      <c r="B8156" s="263"/>
    </row>
    <row r="8157" spans="2:2" x14ac:dyDescent="0.3">
      <c r="B8157" s="263"/>
    </row>
    <row r="8158" spans="2:2" x14ac:dyDescent="0.3">
      <c r="B8158" s="263"/>
    </row>
    <row r="8159" spans="2:2" x14ac:dyDescent="0.3">
      <c r="B8159" s="263"/>
    </row>
    <row r="8160" spans="2:2" x14ac:dyDescent="0.3">
      <c r="B8160" s="263"/>
    </row>
    <row r="8161" spans="2:2" x14ac:dyDescent="0.3">
      <c r="B8161" s="263"/>
    </row>
    <row r="8162" spans="2:2" x14ac:dyDescent="0.3">
      <c r="B8162" s="263"/>
    </row>
    <row r="8163" spans="2:2" x14ac:dyDescent="0.3">
      <c r="B8163" s="263"/>
    </row>
    <row r="8164" spans="2:2" x14ac:dyDescent="0.3">
      <c r="B8164" s="263"/>
    </row>
    <row r="8165" spans="2:2" x14ac:dyDescent="0.3">
      <c r="B8165" s="263"/>
    </row>
    <row r="8166" spans="2:2" x14ac:dyDescent="0.3">
      <c r="B8166" s="263"/>
    </row>
    <row r="8167" spans="2:2" x14ac:dyDescent="0.3">
      <c r="B8167" s="263"/>
    </row>
    <row r="8168" spans="2:2" x14ac:dyDescent="0.3">
      <c r="B8168" s="263"/>
    </row>
    <row r="8169" spans="2:2" x14ac:dyDescent="0.3">
      <c r="B8169" s="263"/>
    </row>
    <row r="8170" spans="2:2" x14ac:dyDescent="0.3">
      <c r="B8170" s="263"/>
    </row>
    <row r="8171" spans="2:2" x14ac:dyDescent="0.3">
      <c r="B8171" s="263"/>
    </row>
    <row r="8172" spans="2:2" x14ac:dyDescent="0.3">
      <c r="B8172" s="263"/>
    </row>
    <row r="8173" spans="2:2" x14ac:dyDescent="0.3">
      <c r="B8173" s="263"/>
    </row>
    <row r="8174" spans="2:2" x14ac:dyDescent="0.3">
      <c r="B8174" s="263"/>
    </row>
    <row r="8175" spans="2:2" x14ac:dyDescent="0.3">
      <c r="B8175" s="263"/>
    </row>
    <row r="8176" spans="2:2" x14ac:dyDescent="0.3">
      <c r="B8176" s="263"/>
    </row>
    <row r="8177" spans="2:2" x14ac:dyDescent="0.3">
      <c r="B8177" s="263"/>
    </row>
    <row r="8178" spans="2:2" x14ac:dyDescent="0.3">
      <c r="B8178" s="263"/>
    </row>
    <row r="8179" spans="2:2" x14ac:dyDescent="0.3">
      <c r="B8179" s="263"/>
    </row>
    <row r="8180" spans="2:2" x14ac:dyDescent="0.3">
      <c r="B8180" s="263"/>
    </row>
    <row r="8181" spans="2:2" x14ac:dyDescent="0.3">
      <c r="B8181" s="263"/>
    </row>
    <row r="8182" spans="2:2" x14ac:dyDescent="0.3">
      <c r="B8182" s="263"/>
    </row>
    <row r="8183" spans="2:2" x14ac:dyDescent="0.3">
      <c r="B8183" s="263"/>
    </row>
    <row r="8184" spans="2:2" x14ac:dyDescent="0.3">
      <c r="B8184" s="263"/>
    </row>
    <row r="8185" spans="2:2" x14ac:dyDescent="0.3">
      <c r="B8185" s="263"/>
    </row>
    <row r="8186" spans="2:2" x14ac:dyDescent="0.3">
      <c r="B8186" s="263"/>
    </row>
    <row r="8187" spans="2:2" x14ac:dyDescent="0.3">
      <c r="B8187" s="263"/>
    </row>
    <row r="8188" spans="2:2" x14ac:dyDescent="0.3">
      <c r="B8188" s="263"/>
    </row>
    <row r="8189" spans="2:2" x14ac:dyDescent="0.3">
      <c r="B8189" s="263"/>
    </row>
    <row r="8190" spans="2:2" x14ac:dyDescent="0.3">
      <c r="B8190" s="263"/>
    </row>
    <row r="8191" spans="2:2" x14ac:dyDescent="0.3">
      <c r="B8191" s="263"/>
    </row>
    <row r="8192" spans="2:2" x14ac:dyDescent="0.3">
      <c r="B8192" s="263"/>
    </row>
    <row r="8193" spans="2:2" x14ac:dyDescent="0.3">
      <c r="B8193" s="263"/>
    </row>
    <row r="8194" spans="2:2" x14ac:dyDescent="0.3">
      <c r="B8194" s="263"/>
    </row>
    <row r="8195" spans="2:2" x14ac:dyDescent="0.3">
      <c r="B8195" s="263"/>
    </row>
    <row r="8196" spans="2:2" x14ac:dyDescent="0.3">
      <c r="B8196" s="263"/>
    </row>
    <row r="8197" spans="2:2" x14ac:dyDescent="0.3">
      <c r="B8197" s="263"/>
    </row>
    <row r="8198" spans="2:2" x14ac:dyDescent="0.3">
      <c r="B8198" s="263"/>
    </row>
    <row r="8199" spans="2:2" x14ac:dyDescent="0.3">
      <c r="B8199" s="263"/>
    </row>
    <row r="8200" spans="2:2" x14ac:dyDescent="0.3">
      <c r="B8200" s="263"/>
    </row>
    <row r="8201" spans="2:2" x14ac:dyDescent="0.3">
      <c r="B8201" s="263"/>
    </row>
    <row r="8202" spans="2:2" x14ac:dyDescent="0.3">
      <c r="B8202" s="263"/>
    </row>
    <row r="8203" spans="2:2" x14ac:dyDescent="0.3">
      <c r="B8203" s="263"/>
    </row>
    <row r="8204" spans="2:2" x14ac:dyDescent="0.3">
      <c r="B8204" s="263"/>
    </row>
    <row r="8205" spans="2:2" x14ac:dyDescent="0.3">
      <c r="B8205" s="263"/>
    </row>
    <row r="8206" spans="2:2" x14ac:dyDescent="0.3">
      <c r="B8206" s="263"/>
    </row>
    <row r="8207" spans="2:2" x14ac:dyDescent="0.3">
      <c r="B8207" s="263"/>
    </row>
    <row r="8208" spans="2:2" x14ac:dyDescent="0.3">
      <c r="B8208" s="263"/>
    </row>
    <row r="8209" spans="2:2" x14ac:dyDescent="0.3">
      <c r="B8209" s="263"/>
    </row>
    <row r="8210" spans="2:2" x14ac:dyDescent="0.3">
      <c r="B8210" s="263"/>
    </row>
    <row r="8211" spans="2:2" x14ac:dyDescent="0.3">
      <c r="B8211" s="263"/>
    </row>
    <row r="8212" spans="2:2" x14ac:dyDescent="0.3">
      <c r="B8212" s="263"/>
    </row>
    <row r="8213" spans="2:2" x14ac:dyDescent="0.3">
      <c r="B8213" s="263"/>
    </row>
    <row r="8214" spans="2:2" x14ac:dyDescent="0.3">
      <c r="B8214" s="263"/>
    </row>
    <row r="8215" spans="2:2" x14ac:dyDescent="0.3">
      <c r="B8215" s="263"/>
    </row>
    <row r="8216" spans="2:2" x14ac:dyDescent="0.3">
      <c r="B8216" s="263"/>
    </row>
    <row r="8217" spans="2:2" x14ac:dyDescent="0.3">
      <c r="B8217" s="263"/>
    </row>
    <row r="8218" spans="2:2" x14ac:dyDescent="0.3">
      <c r="B8218" s="263"/>
    </row>
    <row r="8219" spans="2:2" x14ac:dyDescent="0.3">
      <c r="B8219" s="263"/>
    </row>
    <row r="8220" spans="2:2" x14ac:dyDescent="0.3">
      <c r="B8220" s="263"/>
    </row>
    <row r="8221" spans="2:2" x14ac:dyDescent="0.3">
      <c r="B8221" s="263"/>
    </row>
    <row r="8222" spans="2:2" x14ac:dyDescent="0.3">
      <c r="B8222" s="263"/>
    </row>
    <row r="8223" spans="2:2" x14ac:dyDescent="0.3">
      <c r="B8223" s="263"/>
    </row>
    <row r="8224" spans="2:2" x14ac:dyDescent="0.3">
      <c r="B8224" s="263"/>
    </row>
    <row r="8225" spans="2:2" x14ac:dyDescent="0.3">
      <c r="B8225" s="263"/>
    </row>
    <row r="8226" spans="2:2" x14ac:dyDescent="0.3">
      <c r="B8226" s="263"/>
    </row>
    <row r="8227" spans="2:2" x14ac:dyDescent="0.3">
      <c r="B8227" s="263"/>
    </row>
    <row r="8228" spans="2:2" x14ac:dyDescent="0.3">
      <c r="B8228" s="263"/>
    </row>
    <row r="8229" spans="2:2" x14ac:dyDescent="0.3">
      <c r="B8229" s="263"/>
    </row>
    <row r="8230" spans="2:2" x14ac:dyDescent="0.3">
      <c r="B8230" s="263"/>
    </row>
    <row r="8231" spans="2:2" x14ac:dyDescent="0.3">
      <c r="B8231" s="263"/>
    </row>
    <row r="8232" spans="2:2" x14ac:dyDescent="0.3">
      <c r="B8232" s="263"/>
    </row>
    <row r="8233" spans="2:2" x14ac:dyDescent="0.3">
      <c r="B8233" s="263"/>
    </row>
    <row r="8234" spans="2:2" x14ac:dyDescent="0.3">
      <c r="B8234" s="263"/>
    </row>
    <row r="8235" spans="2:2" x14ac:dyDescent="0.3">
      <c r="B8235" s="263"/>
    </row>
    <row r="8236" spans="2:2" x14ac:dyDescent="0.3">
      <c r="B8236" s="263"/>
    </row>
    <row r="8237" spans="2:2" x14ac:dyDescent="0.3">
      <c r="B8237" s="263"/>
    </row>
    <row r="8238" spans="2:2" x14ac:dyDescent="0.3">
      <c r="B8238" s="263"/>
    </row>
    <row r="8239" spans="2:2" x14ac:dyDescent="0.3">
      <c r="B8239" s="263"/>
    </row>
    <row r="8240" spans="2:2" x14ac:dyDescent="0.3">
      <c r="B8240" s="263"/>
    </row>
    <row r="8241" spans="2:2" x14ac:dyDescent="0.3">
      <c r="B8241" s="263"/>
    </row>
    <row r="8242" spans="2:2" x14ac:dyDescent="0.3">
      <c r="B8242" s="263"/>
    </row>
    <row r="8243" spans="2:2" x14ac:dyDescent="0.3">
      <c r="B8243" s="263"/>
    </row>
    <row r="8244" spans="2:2" x14ac:dyDescent="0.3">
      <c r="B8244" s="263"/>
    </row>
    <row r="8245" spans="2:2" x14ac:dyDescent="0.3">
      <c r="B8245" s="263"/>
    </row>
    <row r="8246" spans="2:2" x14ac:dyDescent="0.3">
      <c r="B8246" s="263"/>
    </row>
    <row r="8247" spans="2:2" x14ac:dyDescent="0.3">
      <c r="B8247" s="263"/>
    </row>
    <row r="8248" spans="2:2" x14ac:dyDescent="0.3">
      <c r="B8248" s="263"/>
    </row>
    <row r="8249" spans="2:2" x14ac:dyDescent="0.3">
      <c r="B8249" s="263"/>
    </row>
    <row r="8250" spans="2:2" x14ac:dyDescent="0.3">
      <c r="B8250" s="263"/>
    </row>
    <row r="8251" spans="2:2" x14ac:dyDescent="0.3">
      <c r="B8251" s="263"/>
    </row>
    <row r="8252" spans="2:2" x14ac:dyDescent="0.3">
      <c r="B8252" s="263"/>
    </row>
    <row r="8253" spans="2:2" x14ac:dyDescent="0.3">
      <c r="B8253" s="263"/>
    </row>
    <row r="8254" spans="2:2" x14ac:dyDescent="0.3">
      <c r="B8254" s="263"/>
    </row>
    <row r="8255" spans="2:2" x14ac:dyDescent="0.3">
      <c r="B8255" s="263"/>
    </row>
    <row r="8256" spans="2:2" x14ac:dyDescent="0.3">
      <c r="B8256" s="263"/>
    </row>
    <row r="8257" spans="2:2" x14ac:dyDescent="0.3">
      <c r="B8257" s="263"/>
    </row>
    <row r="8258" spans="2:2" x14ac:dyDescent="0.3">
      <c r="B8258" s="263"/>
    </row>
    <row r="8259" spans="2:2" x14ac:dyDescent="0.3">
      <c r="B8259" s="263"/>
    </row>
    <row r="8260" spans="2:2" x14ac:dyDescent="0.3">
      <c r="B8260" s="263"/>
    </row>
    <row r="8261" spans="2:2" x14ac:dyDescent="0.3">
      <c r="B8261" s="263"/>
    </row>
    <row r="8262" spans="2:2" x14ac:dyDescent="0.3">
      <c r="B8262" s="263"/>
    </row>
    <row r="8263" spans="2:2" x14ac:dyDescent="0.3">
      <c r="B8263" s="263"/>
    </row>
    <row r="8264" spans="2:2" x14ac:dyDescent="0.3">
      <c r="B8264" s="263"/>
    </row>
    <row r="8265" spans="2:2" x14ac:dyDescent="0.3">
      <c r="B8265" s="263"/>
    </row>
    <row r="8266" spans="2:2" x14ac:dyDescent="0.3">
      <c r="B8266" s="263"/>
    </row>
    <row r="8267" spans="2:2" x14ac:dyDescent="0.3">
      <c r="B8267" s="263"/>
    </row>
    <row r="8268" spans="2:2" x14ac:dyDescent="0.3">
      <c r="B8268" s="263"/>
    </row>
    <row r="8269" spans="2:2" x14ac:dyDescent="0.3">
      <c r="B8269" s="263"/>
    </row>
    <row r="8270" spans="2:2" x14ac:dyDescent="0.3">
      <c r="B8270" s="263"/>
    </row>
    <row r="8271" spans="2:2" x14ac:dyDescent="0.3">
      <c r="B8271" s="263"/>
    </row>
    <row r="8272" spans="2:2" x14ac:dyDescent="0.3">
      <c r="B8272" s="263"/>
    </row>
    <row r="8273" spans="2:2" x14ac:dyDescent="0.3">
      <c r="B8273" s="263"/>
    </row>
    <row r="8274" spans="2:2" x14ac:dyDescent="0.3">
      <c r="B8274" s="263"/>
    </row>
    <row r="8275" spans="2:2" x14ac:dyDescent="0.3">
      <c r="B8275" s="263"/>
    </row>
    <row r="8276" spans="2:2" x14ac:dyDescent="0.3">
      <c r="B8276" s="263"/>
    </row>
    <row r="8277" spans="2:2" x14ac:dyDescent="0.3">
      <c r="B8277" s="263"/>
    </row>
    <row r="8278" spans="2:2" x14ac:dyDescent="0.3">
      <c r="B8278" s="263"/>
    </row>
    <row r="8279" spans="2:2" x14ac:dyDescent="0.3">
      <c r="B8279" s="263"/>
    </row>
    <row r="8280" spans="2:2" x14ac:dyDescent="0.3">
      <c r="B8280" s="263"/>
    </row>
    <row r="8281" spans="2:2" x14ac:dyDescent="0.3">
      <c r="B8281" s="263"/>
    </row>
    <row r="8282" spans="2:2" x14ac:dyDescent="0.3">
      <c r="B8282" s="263"/>
    </row>
    <row r="8283" spans="2:2" x14ac:dyDescent="0.3">
      <c r="B8283" s="263"/>
    </row>
    <row r="8284" spans="2:2" x14ac:dyDescent="0.3">
      <c r="B8284" s="263"/>
    </row>
    <row r="8285" spans="2:2" x14ac:dyDescent="0.3">
      <c r="B8285" s="263"/>
    </row>
    <row r="8286" spans="2:2" x14ac:dyDescent="0.3">
      <c r="B8286" s="263"/>
    </row>
    <row r="8287" spans="2:2" x14ac:dyDescent="0.3">
      <c r="B8287" s="263"/>
    </row>
    <row r="8288" spans="2:2" x14ac:dyDescent="0.3">
      <c r="B8288" s="263"/>
    </row>
    <row r="8289" spans="2:2" x14ac:dyDescent="0.3">
      <c r="B8289" s="263"/>
    </row>
    <row r="8290" spans="2:2" x14ac:dyDescent="0.3">
      <c r="B8290" s="263"/>
    </row>
    <row r="8291" spans="2:2" x14ac:dyDescent="0.3">
      <c r="B8291" s="263"/>
    </row>
    <row r="8292" spans="2:2" x14ac:dyDescent="0.3">
      <c r="B8292" s="263"/>
    </row>
    <row r="8293" spans="2:2" x14ac:dyDescent="0.3">
      <c r="B8293" s="263"/>
    </row>
    <row r="8294" spans="2:2" x14ac:dyDescent="0.3">
      <c r="B8294" s="263"/>
    </row>
    <row r="8295" spans="2:2" x14ac:dyDescent="0.3">
      <c r="B8295" s="263"/>
    </row>
    <row r="8296" spans="2:2" x14ac:dyDescent="0.3">
      <c r="B8296" s="263"/>
    </row>
    <row r="8297" spans="2:2" x14ac:dyDescent="0.3">
      <c r="B8297" s="263"/>
    </row>
    <row r="8298" spans="2:2" x14ac:dyDescent="0.3">
      <c r="B8298" s="263"/>
    </row>
    <row r="8299" spans="2:2" x14ac:dyDescent="0.3">
      <c r="B8299" s="263"/>
    </row>
    <row r="8300" spans="2:2" x14ac:dyDescent="0.3">
      <c r="B8300" s="263"/>
    </row>
    <row r="8301" spans="2:2" x14ac:dyDescent="0.3">
      <c r="B8301" s="263"/>
    </row>
    <row r="8302" spans="2:2" x14ac:dyDescent="0.3">
      <c r="B8302" s="263"/>
    </row>
    <row r="8303" spans="2:2" x14ac:dyDescent="0.3">
      <c r="B8303" s="263"/>
    </row>
    <row r="8304" spans="2:2" x14ac:dyDescent="0.3">
      <c r="B8304" s="263"/>
    </row>
    <row r="8305" spans="2:2" x14ac:dyDescent="0.3">
      <c r="B8305" s="263"/>
    </row>
    <row r="8306" spans="2:2" x14ac:dyDescent="0.3">
      <c r="B8306" s="263"/>
    </row>
    <row r="8307" spans="2:2" x14ac:dyDescent="0.3">
      <c r="B8307" s="263"/>
    </row>
    <row r="8308" spans="2:2" x14ac:dyDescent="0.3">
      <c r="B8308" s="263"/>
    </row>
    <row r="8309" spans="2:2" x14ac:dyDescent="0.3">
      <c r="B8309" s="263"/>
    </row>
    <row r="8310" spans="2:2" x14ac:dyDescent="0.3">
      <c r="B8310" s="263"/>
    </row>
    <row r="8311" spans="2:2" x14ac:dyDescent="0.3">
      <c r="B8311" s="263"/>
    </row>
    <row r="8312" spans="2:2" x14ac:dyDescent="0.3">
      <c r="B8312" s="263"/>
    </row>
    <row r="8313" spans="2:2" x14ac:dyDescent="0.3">
      <c r="B8313" s="263"/>
    </row>
    <row r="8314" spans="2:2" x14ac:dyDescent="0.3">
      <c r="B8314" s="263"/>
    </row>
    <row r="8315" spans="2:2" x14ac:dyDescent="0.3">
      <c r="B8315" s="263"/>
    </row>
    <row r="8316" spans="2:2" x14ac:dyDescent="0.3">
      <c r="B8316" s="263"/>
    </row>
    <row r="8317" spans="2:2" x14ac:dyDescent="0.3">
      <c r="B8317" s="263"/>
    </row>
    <row r="8318" spans="2:2" x14ac:dyDescent="0.3">
      <c r="B8318" s="263"/>
    </row>
    <row r="8319" spans="2:2" x14ac:dyDescent="0.3">
      <c r="B8319" s="263"/>
    </row>
    <row r="8320" spans="2:2" x14ac:dyDescent="0.3">
      <c r="B8320" s="263"/>
    </row>
    <row r="8321" spans="2:2" x14ac:dyDescent="0.3">
      <c r="B8321" s="263"/>
    </row>
    <row r="8322" spans="2:2" x14ac:dyDescent="0.3">
      <c r="B8322" s="263"/>
    </row>
    <row r="8323" spans="2:2" x14ac:dyDescent="0.3">
      <c r="B8323" s="263"/>
    </row>
    <row r="8324" spans="2:2" x14ac:dyDescent="0.3">
      <c r="B8324" s="263"/>
    </row>
    <row r="8325" spans="2:2" x14ac:dyDescent="0.3">
      <c r="B8325" s="263"/>
    </row>
    <row r="8326" spans="2:2" x14ac:dyDescent="0.3">
      <c r="B8326" s="263"/>
    </row>
    <row r="8327" spans="2:2" x14ac:dyDescent="0.3">
      <c r="B8327" s="263"/>
    </row>
    <row r="8328" spans="2:2" x14ac:dyDescent="0.3">
      <c r="B8328" s="263"/>
    </row>
    <row r="8329" spans="2:2" x14ac:dyDescent="0.3">
      <c r="B8329" s="263"/>
    </row>
    <row r="8330" spans="2:2" x14ac:dyDescent="0.3">
      <c r="B8330" s="263"/>
    </row>
    <row r="8331" spans="2:2" x14ac:dyDescent="0.3">
      <c r="B8331" s="263"/>
    </row>
    <row r="8332" spans="2:2" x14ac:dyDescent="0.3">
      <c r="B8332" s="263"/>
    </row>
    <row r="8333" spans="2:2" x14ac:dyDescent="0.3">
      <c r="B8333" s="263"/>
    </row>
    <row r="8334" spans="2:2" x14ac:dyDescent="0.3">
      <c r="B8334" s="263"/>
    </row>
    <row r="8335" spans="2:2" x14ac:dyDescent="0.3">
      <c r="B8335" s="263"/>
    </row>
    <row r="8336" spans="2:2" x14ac:dyDescent="0.3">
      <c r="B8336" s="263"/>
    </row>
    <row r="8337" spans="2:2" x14ac:dyDescent="0.3">
      <c r="B8337" s="263"/>
    </row>
    <row r="8338" spans="2:2" x14ac:dyDescent="0.3">
      <c r="B8338" s="263"/>
    </row>
    <row r="8339" spans="2:2" x14ac:dyDescent="0.3">
      <c r="B8339" s="263"/>
    </row>
    <row r="8340" spans="2:2" x14ac:dyDescent="0.3">
      <c r="B8340" s="263"/>
    </row>
    <row r="8341" spans="2:2" x14ac:dyDescent="0.3">
      <c r="B8341" s="263"/>
    </row>
    <row r="8342" spans="2:2" x14ac:dyDescent="0.3">
      <c r="B8342" s="263"/>
    </row>
    <row r="8343" spans="2:2" x14ac:dyDescent="0.3">
      <c r="B8343" s="263"/>
    </row>
    <row r="8344" spans="2:2" x14ac:dyDescent="0.3">
      <c r="B8344" s="263"/>
    </row>
    <row r="8345" spans="2:2" x14ac:dyDescent="0.3">
      <c r="B8345" s="263"/>
    </row>
    <row r="8346" spans="2:2" x14ac:dyDescent="0.3">
      <c r="B8346" s="263"/>
    </row>
    <row r="8347" spans="2:2" x14ac:dyDescent="0.3">
      <c r="B8347" s="263"/>
    </row>
    <row r="8348" spans="2:2" x14ac:dyDescent="0.3">
      <c r="B8348" s="263"/>
    </row>
    <row r="8349" spans="2:2" x14ac:dyDescent="0.3">
      <c r="B8349" s="263"/>
    </row>
    <row r="8350" spans="2:2" x14ac:dyDescent="0.3">
      <c r="B8350" s="263"/>
    </row>
    <row r="8351" spans="2:2" x14ac:dyDescent="0.3">
      <c r="B8351" s="263"/>
    </row>
    <row r="8352" spans="2:2" x14ac:dyDescent="0.3">
      <c r="B8352" s="263"/>
    </row>
    <row r="8353" spans="2:2" x14ac:dyDescent="0.3">
      <c r="B8353" s="263"/>
    </row>
    <row r="8354" spans="2:2" x14ac:dyDescent="0.3">
      <c r="B8354" s="263"/>
    </row>
    <row r="8355" spans="2:2" x14ac:dyDescent="0.3">
      <c r="B8355" s="263"/>
    </row>
    <row r="8356" spans="2:2" x14ac:dyDescent="0.3">
      <c r="B8356" s="263"/>
    </row>
    <row r="8357" spans="2:2" x14ac:dyDescent="0.3">
      <c r="B8357" s="263"/>
    </row>
    <row r="8358" spans="2:2" x14ac:dyDescent="0.3">
      <c r="B8358" s="263"/>
    </row>
    <row r="8359" spans="2:2" x14ac:dyDescent="0.3">
      <c r="B8359" s="263"/>
    </row>
    <row r="8360" spans="2:2" x14ac:dyDescent="0.3">
      <c r="B8360" s="263"/>
    </row>
    <row r="8361" spans="2:2" x14ac:dyDescent="0.3">
      <c r="B8361" s="263"/>
    </row>
    <row r="8362" spans="2:2" x14ac:dyDescent="0.3">
      <c r="B8362" s="263"/>
    </row>
    <row r="8363" spans="2:2" x14ac:dyDescent="0.3">
      <c r="B8363" s="263"/>
    </row>
    <row r="8364" spans="2:2" x14ac:dyDescent="0.3">
      <c r="B8364" s="263"/>
    </row>
    <row r="8365" spans="2:2" x14ac:dyDescent="0.3">
      <c r="B8365" s="263"/>
    </row>
    <row r="8366" spans="2:2" x14ac:dyDescent="0.3">
      <c r="B8366" s="263"/>
    </row>
    <row r="8367" spans="2:2" x14ac:dyDescent="0.3">
      <c r="B8367" s="263"/>
    </row>
    <row r="8368" spans="2:2" x14ac:dyDescent="0.3">
      <c r="B8368" s="263"/>
    </row>
    <row r="8369" spans="2:2" x14ac:dyDescent="0.3">
      <c r="B8369" s="263"/>
    </row>
    <row r="8370" spans="2:2" x14ac:dyDescent="0.3">
      <c r="B8370" s="263"/>
    </row>
    <row r="8371" spans="2:2" x14ac:dyDescent="0.3">
      <c r="B8371" s="263"/>
    </row>
    <row r="8372" spans="2:2" x14ac:dyDescent="0.3">
      <c r="B8372" s="263"/>
    </row>
    <row r="8373" spans="2:2" x14ac:dyDescent="0.3">
      <c r="B8373" s="263"/>
    </row>
    <row r="8374" spans="2:2" x14ac:dyDescent="0.3">
      <c r="B8374" s="263"/>
    </row>
    <row r="8375" spans="2:2" x14ac:dyDescent="0.3">
      <c r="B8375" s="263"/>
    </row>
    <row r="8376" spans="2:2" x14ac:dyDescent="0.3">
      <c r="B8376" s="263"/>
    </row>
    <row r="8377" spans="2:2" x14ac:dyDescent="0.3">
      <c r="B8377" s="263"/>
    </row>
    <row r="8378" spans="2:2" x14ac:dyDescent="0.3">
      <c r="B8378" s="263"/>
    </row>
    <row r="8379" spans="2:2" x14ac:dyDescent="0.3">
      <c r="B8379" s="263"/>
    </row>
    <row r="8380" spans="2:2" x14ac:dyDescent="0.3">
      <c r="B8380" s="263"/>
    </row>
    <row r="8381" spans="2:2" x14ac:dyDescent="0.3">
      <c r="B8381" s="263"/>
    </row>
    <row r="8382" spans="2:2" x14ac:dyDescent="0.3">
      <c r="B8382" s="263"/>
    </row>
    <row r="8383" spans="2:2" x14ac:dyDescent="0.3">
      <c r="B8383" s="263"/>
    </row>
    <row r="8384" spans="2:2" x14ac:dyDescent="0.3">
      <c r="B8384" s="263"/>
    </row>
    <row r="8385" spans="2:2" x14ac:dyDescent="0.3">
      <c r="B8385" s="263"/>
    </row>
    <row r="8386" spans="2:2" x14ac:dyDescent="0.3">
      <c r="B8386" s="263"/>
    </row>
    <row r="8387" spans="2:2" x14ac:dyDescent="0.3">
      <c r="B8387" s="263"/>
    </row>
    <row r="8388" spans="2:2" x14ac:dyDescent="0.3">
      <c r="B8388" s="263"/>
    </row>
    <row r="8389" spans="2:2" x14ac:dyDescent="0.3">
      <c r="B8389" s="263"/>
    </row>
    <row r="8390" spans="2:2" x14ac:dyDescent="0.3">
      <c r="B8390" s="263"/>
    </row>
    <row r="8391" spans="2:2" x14ac:dyDescent="0.3">
      <c r="B8391" s="263"/>
    </row>
    <row r="8392" spans="2:2" x14ac:dyDescent="0.3">
      <c r="B8392" s="263"/>
    </row>
    <row r="8393" spans="2:2" x14ac:dyDescent="0.3">
      <c r="B8393" s="263"/>
    </row>
    <row r="8394" spans="2:2" x14ac:dyDescent="0.3">
      <c r="B8394" s="263"/>
    </row>
    <row r="8395" spans="2:2" x14ac:dyDescent="0.3">
      <c r="B8395" s="263"/>
    </row>
    <row r="8396" spans="2:2" x14ac:dyDescent="0.3">
      <c r="B8396" s="263"/>
    </row>
    <row r="8397" spans="2:2" x14ac:dyDescent="0.3">
      <c r="B8397" s="263"/>
    </row>
    <row r="8398" spans="2:2" x14ac:dyDescent="0.3">
      <c r="B8398" s="263"/>
    </row>
    <row r="8399" spans="2:2" x14ac:dyDescent="0.3">
      <c r="B8399" s="263"/>
    </row>
    <row r="8400" spans="2:2" x14ac:dyDescent="0.3">
      <c r="B8400" s="263"/>
    </row>
    <row r="8401" spans="2:2" x14ac:dyDescent="0.3">
      <c r="B8401" s="263"/>
    </row>
    <row r="8402" spans="2:2" x14ac:dyDescent="0.3">
      <c r="B8402" s="263"/>
    </row>
    <row r="8403" spans="2:2" x14ac:dyDescent="0.3">
      <c r="B8403" s="263"/>
    </row>
    <row r="8404" spans="2:2" x14ac:dyDescent="0.3">
      <c r="B8404" s="263"/>
    </row>
    <row r="8405" spans="2:2" x14ac:dyDescent="0.3">
      <c r="B8405" s="263"/>
    </row>
    <row r="8406" spans="2:2" x14ac:dyDescent="0.3">
      <c r="B8406" s="263"/>
    </row>
    <row r="8407" spans="2:2" x14ac:dyDescent="0.3">
      <c r="B8407" s="263"/>
    </row>
    <row r="8408" spans="2:2" x14ac:dyDescent="0.3">
      <c r="B8408" s="263"/>
    </row>
    <row r="8409" spans="2:2" x14ac:dyDescent="0.3">
      <c r="B8409" s="263"/>
    </row>
    <row r="8410" spans="2:2" x14ac:dyDescent="0.3">
      <c r="B8410" s="263"/>
    </row>
    <row r="8411" spans="2:2" x14ac:dyDescent="0.3">
      <c r="B8411" s="263"/>
    </row>
    <row r="8412" spans="2:2" x14ac:dyDescent="0.3">
      <c r="B8412" s="263"/>
    </row>
    <row r="8413" spans="2:2" x14ac:dyDescent="0.3">
      <c r="B8413" s="263"/>
    </row>
    <row r="8414" spans="2:2" x14ac:dyDescent="0.3">
      <c r="B8414" s="263"/>
    </row>
    <row r="8415" spans="2:2" x14ac:dyDescent="0.3">
      <c r="B8415" s="263"/>
    </row>
    <row r="8416" spans="2:2" x14ac:dyDescent="0.3">
      <c r="B8416" s="263"/>
    </row>
    <row r="8417" spans="2:2" x14ac:dyDescent="0.3">
      <c r="B8417" s="263"/>
    </row>
    <row r="8418" spans="2:2" x14ac:dyDescent="0.3">
      <c r="B8418" s="263"/>
    </row>
    <row r="8419" spans="2:2" x14ac:dyDescent="0.3">
      <c r="B8419" s="263"/>
    </row>
    <row r="8420" spans="2:2" x14ac:dyDescent="0.3">
      <c r="B8420" s="263"/>
    </row>
    <row r="8421" spans="2:2" x14ac:dyDescent="0.3">
      <c r="B8421" s="263"/>
    </row>
    <row r="8422" spans="2:2" x14ac:dyDescent="0.3">
      <c r="B8422" s="263"/>
    </row>
    <row r="8423" spans="2:2" x14ac:dyDescent="0.3">
      <c r="B8423" s="263"/>
    </row>
    <row r="8424" spans="2:2" x14ac:dyDescent="0.3">
      <c r="B8424" s="263"/>
    </row>
    <row r="8425" spans="2:2" x14ac:dyDescent="0.3">
      <c r="B8425" s="263"/>
    </row>
    <row r="8426" spans="2:2" x14ac:dyDescent="0.3">
      <c r="B8426" s="263"/>
    </row>
    <row r="8427" spans="2:2" x14ac:dyDescent="0.3">
      <c r="B8427" s="263"/>
    </row>
    <row r="8428" spans="2:2" x14ac:dyDescent="0.3">
      <c r="B8428" s="263"/>
    </row>
    <row r="8429" spans="2:2" x14ac:dyDescent="0.3">
      <c r="B8429" s="263"/>
    </row>
    <row r="8430" spans="2:2" x14ac:dyDescent="0.3">
      <c r="B8430" s="263"/>
    </row>
    <row r="8431" spans="2:2" x14ac:dyDescent="0.3">
      <c r="B8431" s="263"/>
    </row>
    <row r="8432" spans="2:2" x14ac:dyDescent="0.3">
      <c r="B8432" s="263"/>
    </row>
    <row r="8433" spans="2:2" x14ac:dyDescent="0.3">
      <c r="B8433" s="263"/>
    </row>
    <row r="8434" spans="2:2" x14ac:dyDescent="0.3">
      <c r="B8434" s="263"/>
    </row>
    <row r="8435" spans="2:2" x14ac:dyDescent="0.3">
      <c r="B8435" s="263"/>
    </row>
    <row r="8436" spans="2:2" x14ac:dyDescent="0.3">
      <c r="B8436" s="263"/>
    </row>
    <row r="8437" spans="2:2" x14ac:dyDescent="0.3">
      <c r="B8437" s="263"/>
    </row>
    <row r="8438" spans="2:2" x14ac:dyDescent="0.3">
      <c r="B8438" s="263"/>
    </row>
    <row r="8439" spans="2:2" x14ac:dyDescent="0.3">
      <c r="B8439" s="263"/>
    </row>
    <row r="8440" spans="2:2" x14ac:dyDescent="0.3">
      <c r="B8440" s="263"/>
    </row>
    <row r="8441" spans="2:2" x14ac:dyDescent="0.3">
      <c r="B8441" s="263"/>
    </row>
    <row r="8442" spans="2:2" x14ac:dyDescent="0.3">
      <c r="B8442" s="263"/>
    </row>
    <row r="8443" spans="2:2" x14ac:dyDescent="0.3">
      <c r="B8443" s="263"/>
    </row>
    <row r="8444" spans="2:2" x14ac:dyDescent="0.3">
      <c r="B8444" s="263"/>
    </row>
    <row r="8445" spans="2:2" x14ac:dyDescent="0.3">
      <c r="B8445" s="263"/>
    </row>
    <row r="8446" spans="2:2" x14ac:dyDescent="0.3">
      <c r="B8446" s="263"/>
    </row>
    <row r="8447" spans="2:2" x14ac:dyDescent="0.3">
      <c r="B8447" s="263"/>
    </row>
    <row r="8448" spans="2:2" x14ac:dyDescent="0.3">
      <c r="B8448" s="263"/>
    </row>
    <row r="8449" spans="2:2" x14ac:dyDescent="0.3">
      <c r="B8449" s="263"/>
    </row>
    <row r="8450" spans="2:2" x14ac:dyDescent="0.3">
      <c r="B8450" s="263"/>
    </row>
    <row r="8451" spans="2:2" x14ac:dyDescent="0.3">
      <c r="B8451" s="263"/>
    </row>
    <row r="8452" spans="2:2" x14ac:dyDescent="0.3">
      <c r="B8452" s="263"/>
    </row>
    <row r="8453" spans="2:2" x14ac:dyDescent="0.3">
      <c r="B8453" s="263"/>
    </row>
    <row r="8454" spans="2:2" x14ac:dyDescent="0.3">
      <c r="B8454" s="263"/>
    </row>
    <row r="8455" spans="2:2" x14ac:dyDescent="0.3">
      <c r="B8455" s="263"/>
    </row>
    <row r="8456" spans="2:2" x14ac:dyDescent="0.3">
      <c r="B8456" s="263"/>
    </row>
    <row r="8457" spans="2:2" x14ac:dyDescent="0.3">
      <c r="B8457" s="263"/>
    </row>
    <row r="8458" spans="2:2" x14ac:dyDescent="0.3">
      <c r="B8458" s="263"/>
    </row>
    <row r="8459" spans="2:2" x14ac:dyDescent="0.3">
      <c r="B8459" s="263"/>
    </row>
    <row r="8460" spans="2:2" x14ac:dyDescent="0.3">
      <c r="B8460" s="263"/>
    </row>
    <row r="8461" spans="2:2" x14ac:dyDescent="0.3">
      <c r="B8461" s="263"/>
    </row>
    <row r="8462" spans="2:2" x14ac:dyDescent="0.3">
      <c r="B8462" s="263"/>
    </row>
    <row r="8463" spans="2:2" x14ac:dyDescent="0.3">
      <c r="B8463" s="263"/>
    </row>
    <row r="8464" spans="2:2" x14ac:dyDescent="0.3">
      <c r="B8464" s="263"/>
    </row>
    <row r="8465" spans="2:2" x14ac:dyDescent="0.3">
      <c r="B8465" s="263"/>
    </row>
    <row r="8466" spans="2:2" x14ac:dyDescent="0.3">
      <c r="B8466" s="263"/>
    </row>
    <row r="8467" spans="2:2" x14ac:dyDescent="0.3">
      <c r="B8467" s="263"/>
    </row>
    <row r="8468" spans="2:2" x14ac:dyDescent="0.3">
      <c r="B8468" s="263"/>
    </row>
    <row r="8469" spans="2:2" x14ac:dyDescent="0.3">
      <c r="B8469" s="263"/>
    </row>
    <row r="8470" spans="2:2" x14ac:dyDescent="0.3">
      <c r="B8470" s="263"/>
    </row>
    <row r="8471" spans="2:2" x14ac:dyDescent="0.3">
      <c r="B8471" s="263"/>
    </row>
    <row r="8472" spans="2:2" x14ac:dyDescent="0.3">
      <c r="B8472" s="263"/>
    </row>
    <row r="8473" spans="2:2" x14ac:dyDescent="0.3">
      <c r="B8473" s="263"/>
    </row>
    <row r="8474" spans="2:2" x14ac:dyDescent="0.3">
      <c r="B8474" s="263"/>
    </row>
    <row r="8475" spans="2:2" x14ac:dyDescent="0.3">
      <c r="B8475" s="263"/>
    </row>
    <row r="8476" spans="2:2" x14ac:dyDescent="0.3">
      <c r="B8476" s="263"/>
    </row>
  </sheetData>
  <sheetProtection algorithmName="SHA-512" hashValue="gr68t4GSNP2LJtZgDQyrckrfDog3TSjvI1VUbBm1UotJCWn0SVrteaDIwv0daO9XS2JY8IL0WMvQ7wVpYZr0ZQ==" saltValue="Z3JpRebvFcVGul6+hQRwdQ==" spinCount="100000" sheet="1" objects="1" scenarios="1"/>
  <autoFilter ref="A1:AX7968" xr:uid="{00000000-0001-0000-0600-000000000000}">
    <sortState xmlns:xlrd2="http://schemas.microsoft.com/office/spreadsheetml/2017/richdata2" ref="A2:AW7968">
      <sortCondition ref="B1:B7968"/>
    </sortState>
  </autoFilter>
  <conditionalFormatting sqref="A8477:A1048576 A1">
    <cfRule type="duplicateValues" dxfId="13" priority="19"/>
  </conditionalFormatting>
  <conditionalFormatting sqref="A2:A2066">
    <cfRule type="duplicateValues" dxfId="12" priority="13"/>
  </conditionalFormatting>
  <conditionalFormatting sqref="A5743:A7114">
    <cfRule type="duplicateValues" dxfId="11" priority="12"/>
  </conditionalFormatting>
  <conditionalFormatting sqref="A2067:A3837">
    <cfRule type="duplicateValues" dxfId="10" priority="14"/>
  </conditionalFormatting>
  <conditionalFormatting sqref="A3838:A5742">
    <cfRule type="duplicateValues" dxfId="9" priority="15"/>
  </conditionalFormatting>
  <conditionalFormatting sqref="C1:H1">
    <cfRule type="expression" dxfId="8" priority="5">
      <formula>$E$2="مستنفذ"</formula>
    </cfRule>
  </conditionalFormatting>
  <conditionalFormatting sqref="I1:M1">
    <cfRule type="expression" dxfId="7" priority="4">
      <formula>$E$2="مستنفذ"</formula>
    </cfRule>
  </conditionalFormatting>
  <conditionalFormatting sqref="N1:T1">
    <cfRule type="expression" dxfId="6" priority="3">
      <formula>$E$2="مستنفذ"</formula>
    </cfRule>
  </conditionalFormatting>
  <conditionalFormatting sqref="U1:AA1">
    <cfRule type="expression" dxfId="5" priority="2">
      <formula>$E$2="مستنفذ"</formula>
    </cfRule>
  </conditionalFormatting>
  <conditionalFormatting sqref="AB1:AW1">
    <cfRule type="expression" dxfId="4" priority="1">
      <formula>$E$2="مستنفذ"</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ورقة5"/>
  <dimension ref="A1:AE8476"/>
  <sheetViews>
    <sheetView rightToLeft="1" topLeftCell="P1" workbookViewId="0">
      <pane ySplit="1" topLeftCell="A1204" activePane="bottomLeft" state="frozen"/>
      <selection activeCell="J1" sqref="J1"/>
      <selection pane="bottomLeft" activeCell="P1" sqref="A1:XFD1048576"/>
    </sheetView>
  </sheetViews>
  <sheetFormatPr defaultColWidth="9" defaultRowHeight="14.4" x14ac:dyDescent="0.3"/>
  <cols>
    <col min="1" max="1" width="16" style="263" customWidth="1"/>
    <col min="2" max="2" width="21.109375" style="263" customWidth="1"/>
    <col min="3" max="4" width="11.6640625" style="263" customWidth="1"/>
    <col min="5" max="8" width="9" style="268"/>
    <col min="9" max="9" width="9.6640625" style="268" bestFit="1" customWidth="1"/>
    <col min="10" max="10" width="12" style="268" bestFit="1" customWidth="1"/>
    <col min="11" max="11" width="12.44140625" style="268" bestFit="1" customWidth="1"/>
    <col min="12" max="12" width="14.21875" style="268" bestFit="1" customWidth="1"/>
    <col min="13" max="13" width="10.33203125" style="268" bestFit="1" customWidth="1"/>
    <col min="14" max="14" width="30.44140625" style="268" bestFit="1" customWidth="1"/>
    <col min="15" max="15" width="26.33203125" style="268" bestFit="1" customWidth="1"/>
    <col min="16" max="16" width="13.44140625" style="268" bestFit="1" customWidth="1"/>
    <col min="17" max="17" width="12.33203125" style="268" bestFit="1" customWidth="1"/>
    <col min="18" max="18" width="15.33203125" style="268" bestFit="1" customWidth="1"/>
    <col min="19" max="19" width="14.21875" style="268" bestFit="1" customWidth="1"/>
    <col min="20" max="20" width="14.88671875" style="268" bestFit="1" customWidth="1"/>
    <col min="21" max="21" width="12.21875" style="268" bestFit="1" customWidth="1"/>
    <col min="22" max="22" width="17.5546875" style="268" bestFit="1" customWidth="1"/>
    <col min="23" max="23" width="17.6640625" style="268" bestFit="1" customWidth="1"/>
    <col min="24" max="25" width="17.5546875" style="268" bestFit="1" customWidth="1"/>
    <col min="26" max="26" width="17.6640625" style="268" bestFit="1" customWidth="1"/>
    <col min="27" max="27" width="17.5546875" style="268" bestFit="1" customWidth="1"/>
    <col min="28" max="16384" width="9" style="268"/>
  </cols>
  <sheetData>
    <row r="1" spans="1:28" s="264" customFormat="1" ht="16.8" x14ac:dyDescent="0.3">
      <c r="A1" s="263" t="s">
        <v>1082</v>
      </c>
      <c r="B1" s="263" t="s">
        <v>1083</v>
      </c>
      <c r="C1" s="263" t="s">
        <v>46</v>
      </c>
      <c r="D1" s="263" t="s">
        <v>47</v>
      </c>
      <c r="E1" s="264" t="s">
        <v>11</v>
      </c>
      <c r="F1" s="264" t="s">
        <v>57</v>
      </c>
      <c r="G1" s="264" t="s">
        <v>6</v>
      </c>
      <c r="H1" s="264" t="s">
        <v>10</v>
      </c>
      <c r="I1" s="264" t="s">
        <v>9</v>
      </c>
      <c r="J1" s="264" t="s">
        <v>12</v>
      </c>
      <c r="K1" s="264" t="s">
        <v>60</v>
      </c>
      <c r="L1" s="264" t="s">
        <v>61</v>
      </c>
      <c r="M1" s="264" t="s">
        <v>171</v>
      </c>
      <c r="N1" s="264" t="s">
        <v>64</v>
      </c>
      <c r="O1" s="264" t="s">
        <v>172</v>
      </c>
      <c r="P1" s="264" t="s">
        <v>15</v>
      </c>
      <c r="Q1" s="264" t="s">
        <v>173</v>
      </c>
      <c r="R1" s="264" t="s">
        <v>174</v>
      </c>
      <c r="S1" s="264" t="s">
        <v>65</v>
      </c>
      <c r="T1" s="269" t="s">
        <v>175</v>
      </c>
      <c r="U1" s="264" t="s">
        <v>1080</v>
      </c>
      <c r="V1" s="270" t="s">
        <v>924</v>
      </c>
      <c r="W1" s="270" t="s">
        <v>925</v>
      </c>
      <c r="X1" s="270" t="s">
        <v>926</v>
      </c>
      <c r="Y1" s="270" t="s">
        <v>950</v>
      </c>
      <c r="Z1" s="270" t="s">
        <v>4091</v>
      </c>
      <c r="AA1" s="270" t="s">
        <v>4092</v>
      </c>
      <c r="AB1" s="264" t="s">
        <v>4122</v>
      </c>
    </row>
    <row r="2" spans="1:28" ht="15" customHeight="1" x14ac:dyDescent="0.3">
      <c r="A2" s="263">
        <v>522441</v>
      </c>
      <c r="B2" s="263" t="s">
        <v>446</v>
      </c>
      <c r="C2" s="263" t="s">
        <v>87</v>
      </c>
      <c r="D2" s="263" t="s">
        <v>1368</v>
      </c>
      <c r="F2" s="271"/>
      <c r="G2" s="271"/>
      <c r="H2" s="271"/>
      <c r="I2" s="268" t="s">
        <v>919</v>
      </c>
    </row>
    <row r="3" spans="1:28" ht="15" customHeight="1" x14ac:dyDescent="0.3">
      <c r="A3" s="263">
        <v>525777</v>
      </c>
      <c r="B3" s="263" t="s">
        <v>966</v>
      </c>
      <c r="C3" s="263" t="s">
        <v>70</v>
      </c>
      <c r="D3" s="263" t="s">
        <v>742</v>
      </c>
      <c r="F3" s="272"/>
      <c r="G3" s="272"/>
      <c r="H3" s="272"/>
      <c r="I3" s="268" t="s">
        <v>919</v>
      </c>
    </row>
    <row r="4" spans="1:28" ht="15" customHeight="1" x14ac:dyDescent="0.3">
      <c r="A4" s="263">
        <v>525968</v>
      </c>
      <c r="B4" s="263" t="s">
        <v>991</v>
      </c>
      <c r="C4" s="263" t="s">
        <v>70</v>
      </c>
      <c r="D4" s="263" t="s">
        <v>903</v>
      </c>
      <c r="F4" s="272"/>
      <c r="G4" s="272"/>
      <c r="H4" s="272"/>
      <c r="I4" s="268" t="s">
        <v>919</v>
      </c>
    </row>
    <row r="5" spans="1:28" ht="15" customHeight="1" x14ac:dyDescent="0.3">
      <c r="A5" s="263">
        <v>526150</v>
      </c>
      <c r="B5" s="263" t="s">
        <v>1017</v>
      </c>
      <c r="C5" s="263" t="s">
        <v>83</v>
      </c>
      <c r="D5" s="263" t="s">
        <v>1288</v>
      </c>
      <c r="F5" s="272"/>
      <c r="G5" s="272"/>
      <c r="H5" s="272"/>
      <c r="I5" s="268" t="s">
        <v>919</v>
      </c>
    </row>
    <row r="6" spans="1:28" ht="15" customHeight="1" x14ac:dyDescent="0.3">
      <c r="A6" s="263">
        <v>526306</v>
      </c>
      <c r="B6" s="263" t="s">
        <v>1041</v>
      </c>
      <c r="C6" s="263" t="s">
        <v>1042</v>
      </c>
      <c r="D6" s="263" t="s">
        <v>914</v>
      </c>
      <c r="F6" s="271"/>
      <c r="G6" s="271"/>
      <c r="H6" s="271"/>
      <c r="I6" s="268" t="s">
        <v>919</v>
      </c>
    </row>
    <row r="7" spans="1:28" ht="15" customHeight="1" x14ac:dyDescent="0.3">
      <c r="A7" s="263">
        <v>522399</v>
      </c>
      <c r="B7" s="263" t="s">
        <v>1367</v>
      </c>
      <c r="C7" s="263" t="s">
        <v>100</v>
      </c>
      <c r="F7" s="272"/>
      <c r="G7" s="272"/>
      <c r="H7" s="272"/>
      <c r="I7" s="268" t="s">
        <v>919</v>
      </c>
    </row>
    <row r="8" spans="1:28" ht="15" customHeight="1" x14ac:dyDescent="0.3">
      <c r="A8" s="263">
        <v>522918</v>
      </c>
      <c r="B8" s="263" t="s">
        <v>1370</v>
      </c>
      <c r="C8" s="263" t="s">
        <v>73</v>
      </c>
      <c r="D8" s="263" t="s">
        <v>743</v>
      </c>
      <c r="F8" s="271"/>
      <c r="G8" s="271"/>
      <c r="H8" s="271"/>
      <c r="I8" s="268" t="s">
        <v>919</v>
      </c>
    </row>
    <row r="9" spans="1:28" ht="15" customHeight="1" x14ac:dyDescent="0.3">
      <c r="A9" s="263">
        <v>523211</v>
      </c>
      <c r="B9" s="263" t="s">
        <v>763</v>
      </c>
      <c r="C9" s="263" t="s">
        <v>709</v>
      </c>
      <c r="D9" s="263" t="s">
        <v>792</v>
      </c>
      <c r="E9" s="271"/>
      <c r="F9" s="271"/>
      <c r="G9" s="271"/>
      <c r="H9" s="271"/>
      <c r="I9" s="268" t="s">
        <v>919</v>
      </c>
    </row>
    <row r="10" spans="1:28" ht="15" customHeight="1" x14ac:dyDescent="0.3">
      <c r="A10" s="263">
        <v>523339</v>
      </c>
      <c r="B10" s="263" t="s">
        <v>454</v>
      </c>
      <c r="C10" s="263" t="s">
        <v>455</v>
      </c>
      <c r="D10" s="263" t="s">
        <v>773</v>
      </c>
      <c r="F10" s="272"/>
      <c r="G10" s="272"/>
      <c r="H10" s="272"/>
      <c r="I10" s="268" t="s">
        <v>919</v>
      </c>
    </row>
    <row r="11" spans="1:28" ht="15" customHeight="1" x14ac:dyDescent="0.3">
      <c r="A11" s="263">
        <v>524146</v>
      </c>
      <c r="B11" s="263" t="s">
        <v>465</v>
      </c>
      <c r="C11" s="263" t="s">
        <v>466</v>
      </c>
      <c r="D11" s="263" t="s">
        <v>800</v>
      </c>
      <c r="F11" s="271"/>
      <c r="G11" s="271"/>
      <c r="H11" s="271"/>
      <c r="I11" s="268" t="s">
        <v>919</v>
      </c>
    </row>
    <row r="12" spans="1:28" ht="15" customHeight="1" x14ac:dyDescent="0.3">
      <c r="A12" s="263">
        <v>524249</v>
      </c>
      <c r="B12" s="263" t="s">
        <v>473</v>
      </c>
      <c r="C12" s="263" t="s">
        <v>74</v>
      </c>
      <c r="D12" s="263" t="s">
        <v>1303</v>
      </c>
      <c r="F12" s="272"/>
      <c r="G12" s="272"/>
      <c r="H12" s="272"/>
      <c r="I12" s="268" t="s">
        <v>919</v>
      </c>
    </row>
    <row r="13" spans="1:28" ht="15" customHeight="1" x14ac:dyDescent="0.3">
      <c r="A13" s="263">
        <v>524456</v>
      </c>
      <c r="B13" s="263" t="s">
        <v>484</v>
      </c>
      <c r="C13" s="263" t="s">
        <v>75</v>
      </c>
      <c r="D13" s="263" t="s">
        <v>418</v>
      </c>
      <c r="F13" s="271"/>
      <c r="G13" s="271"/>
      <c r="H13" s="271"/>
      <c r="I13" s="268" t="s">
        <v>919</v>
      </c>
    </row>
    <row r="14" spans="1:28" ht="15" customHeight="1" x14ac:dyDescent="0.3">
      <c r="A14" s="263">
        <v>524676</v>
      </c>
      <c r="B14" s="263" t="s">
        <v>498</v>
      </c>
      <c r="C14" s="263" t="s">
        <v>258</v>
      </c>
      <c r="D14" s="263" t="s">
        <v>749</v>
      </c>
      <c r="F14" s="272"/>
      <c r="G14" s="272"/>
      <c r="H14" s="272"/>
      <c r="I14" s="268" t="s">
        <v>919</v>
      </c>
    </row>
    <row r="15" spans="1:28" ht="15" customHeight="1" x14ac:dyDescent="0.3">
      <c r="A15" s="263">
        <v>524700</v>
      </c>
      <c r="B15" s="263" t="s">
        <v>501</v>
      </c>
      <c r="C15" s="263" t="s">
        <v>329</v>
      </c>
      <c r="D15" s="263" t="s">
        <v>747</v>
      </c>
      <c r="F15" s="273"/>
      <c r="G15" s="273"/>
      <c r="H15" s="274"/>
      <c r="I15" s="268" t="s">
        <v>919</v>
      </c>
    </row>
    <row r="16" spans="1:28" ht="15" customHeight="1" x14ac:dyDescent="0.3">
      <c r="A16" s="263">
        <v>524740</v>
      </c>
      <c r="B16" s="263" t="s">
        <v>505</v>
      </c>
      <c r="C16" s="263" t="s">
        <v>254</v>
      </c>
      <c r="D16" s="263" t="s">
        <v>1290</v>
      </c>
      <c r="F16" s="271"/>
      <c r="G16" s="271"/>
      <c r="H16" s="271"/>
      <c r="I16" s="268" t="s">
        <v>919</v>
      </c>
    </row>
    <row r="17" spans="1:9" ht="15" customHeight="1" x14ac:dyDescent="0.3">
      <c r="A17" s="263">
        <v>524857</v>
      </c>
      <c r="B17" s="263" t="s">
        <v>513</v>
      </c>
      <c r="C17" s="263" t="s">
        <v>509</v>
      </c>
      <c r="D17" s="263" t="s">
        <v>1288</v>
      </c>
      <c r="F17" s="271"/>
      <c r="G17" s="271"/>
      <c r="H17" s="271"/>
      <c r="I17" s="268" t="s">
        <v>919</v>
      </c>
    </row>
    <row r="18" spans="1:9" ht="15" customHeight="1" x14ac:dyDescent="0.3">
      <c r="A18" s="263">
        <v>524874</v>
      </c>
      <c r="B18" s="263" t="s">
        <v>514</v>
      </c>
      <c r="C18" s="263" t="s">
        <v>373</v>
      </c>
      <c r="D18" s="263" t="s">
        <v>1289</v>
      </c>
      <c r="F18" s="271"/>
      <c r="G18" s="271"/>
      <c r="H18" s="271"/>
      <c r="I18" s="268" t="s">
        <v>919</v>
      </c>
    </row>
    <row r="19" spans="1:9" ht="15" customHeight="1" x14ac:dyDescent="0.3">
      <c r="A19" s="263">
        <v>524878</v>
      </c>
      <c r="B19" s="263" t="s">
        <v>515</v>
      </c>
      <c r="C19" s="263" t="s">
        <v>73</v>
      </c>
      <c r="D19" s="263" t="s">
        <v>405</v>
      </c>
      <c r="I19" s="268" t="s">
        <v>919</v>
      </c>
    </row>
    <row r="20" spans="1:9" ht="15" customHeight="1" x14ac:dyDescent="0.3">
      <c r="A20" s="263">
        <v>524880</v>
      </c>
      <c r="B20" s="263" t="s">
        <v>516</v>
      </c>
      <c r="C20" s="263" t="s">
        <v>70</v>
      </c>
      <c r="D20" s="263" t="s">
        <v>833</v>
      </c>
      <c r="F20" s="271"/>
      <c r="G20" s="271"/>
      <c r="H20" s="271"/>
      <c r="I20" s="268" t="s">
        <v>919</v>
      </c>
    </row>
    <row r="21" spans="1:9" ht="15" customHeight="1" x14ac:dyDescent="0.3">
      <c r="A21" s="263">
        <v>524963</v>
      </c>
      <c r="B21" s="263" t="s">
        <v>519</v>
      </c>
      <c r="C21" s="263" t="s">
        <v>370</v>
      </c>
      <c r="D21" s="263" t="s">
        <v>750</v>
      </c>
      <c r="F21" s="271"/>
      <c r="G21" s="271"/>
      <c r="H21" s="271"/>
      <c r="I21" s="268" t="s">
        <v>919</v>
      </c>
    </row>
    <row r="22" spans="1:9" ht="15" customHeight="1" x14ac:dyDescent="0.3">
      <c r="A22" s="263">
        <v>525110</v>
      </c>
      <c r="B22" s="263" t="s">
        <v>524</v>
      </c>
      <c r="C22" s="263" t="s">
        <v>431</v>
      </c>
      <c r="D22" s="263" t="s">
        <v>1282</v>
      </c>
      <c r="F22" s="271"/>
      <c r="G22" s="271"/>
      <c r="H22" s="271"/>
      <c r="I22" s="268" t="s">
        <v>919</v>
      </c>
    </row>
    <row r="23" spans="1:9" ht="15" customHeight="1" x14ac:dyDescent="0.3">
      <c r="A23" s="263">
        <v>525126</v>
      </c>
      <c r="B23" s="263" t="s">
        <v>526</v>
      </c>
      <c r="C23" s="263" t="s">
        <v>93</v>
      </c>
      <c r="D23" s="263" t="s">
        <v>840</v>
      </c>
      <c r="F23" s="271"/>
      <c r="G23" s="271"/>
      <c r="H23" s="271"/>
      <c r="I23" s="268" t="s">
        <v>919</v>
      </c>
    </row>
    <row r="24" spans="1:9" ht="15" customHeight="1" x14ac:dyDescent="0.3">
      <c r="A24" s="263">
        <v>525170</v>
      </c>
      <c r="B24" s="263" t="s">
        <v>1353</v>
      </c>
      <c r="C24" s="263" t="s">
        <v>69</v>
      </c>
      <c r="D24" s="263" t="s">
        <v>1293</v>
      </c>
      <c r="I24" s="268" t="s">
        <v>919</v>
      </c>
    </row>
    <row r="25" spans="1:9" ht="15" customHeight="1" x14ac:dyDescent="0.3">
      <c r="A25" s="263">
        <v>525212</v>
      </c>
      <c r="B25" s="263" t="s">
        <v>529</v>
      </c>
      <c r="C25" s="263" t="s">
        <v>363</v>
      </c>
      <c r="D25" s="263" t="s">
        <v>739</v>
      </c>
      <c r="F25" s="272"/>
      <c r="G25" s="272"/>
      <c r="H25" s="272"/>
      <c r="I25" s="268" t="s">
        <v>919</v>
      </c>
    </row>
    <row r="26" spans="1:9" ht="15" customHeight="1" x14ac:dyDescent="0.3">
      <c r="A26" s="263">
        <v>525225</v>
      </c>
      <c r="B26" s="263" t="s">
        <v>294</v>
      </c>
      <c r="C26" s="263" t="s">
        <v>73</v>
      </c>
      <c r="D26" s="263" t="s">
        <v>1354</v>
      </c>
      <c r="I26" s="268" t="s">
        <v>919</v>
      </c>
    </row>
    <row r="27" spans="1:9" ht="15" customHeight="1" x14ac:dyDescent="0.3">
      <c r="A27" s="263">
        <v>525349</v>
      </c>
      <c r="B27" s="263" t="s">
        <v>534</v>
      </c>
      <c r="C27" s="263" t="s">
        <v>535</v>
      </c>
      <c r="D27" s="263" t="s">
        <v>418</v>
      </c>
      <c r="F27" s="272"/>
      <c r="G27" s="272"/>
      <c r="H27" s="272"/>
      <c r="I27" s="268" t="s">
        <v>919</v>
      </c>
    </row>
    <row r="28" spans="1:9" ht="15" customHeight="1" x14ac:dyDescent="0.3">
      <c r="A28" s="263">
        <v>525497</v>
      </c>
      <c r="B28" s="263" t="s">
        <v>538</v>
      </c>
      <c r="C28" s="263" t="s">
        <v>72</v>
      </c>
      <c r="D28" s="263" t="s">
        <v>714</v>
      </c>
      <c r="F28" s="272"/>
      <c r="G28" s="272"/>
      <c r="H28" s="272"/>
      <c r="I28" s="268" t="s">
        <v>919</v>
      </c>
    </row>
    <row r="29" spans="1:9" ht="15" customHeight="1" x14ac:dyDescent="0.3">
      <c r="A29" s="263">
        <v>525545</v>
      </c>
      <c r="B29" s="263" t="s">
        <v>539</v>
      </c>
      <c r="C29" s="263" t="s">
        <v>540</v>
      </c>
      <c r="D29" s="263" t="s">
        <v>868</v>
      </c>
      <c r="F29" s="272"/>
      <c r="G29" s="272"/>
      <c r="H29" s="272"/>
      <c r="I29" s="268" t="s">
        <v>919</v>
      </c>
    </row>
    <row r="30" spans="1:9" ht="15" customHeight="1" x14ac:dyDescent="0.3">
      <c r="A30" s="263">
        <v>525586</v>
      </c>
      <c r="B30" s="263" t="s">
        <v>543</v>
      </c>
      <c r="C30" s="263" t="s">
        <v>110</v>
      </c>
      <c r="D30" s="263" t="s">
        <v>1312</v>
      </c>
      <c r="F30" s="271"/>
      <c r="G30" s="271"/>
      <c r="H30" s="271"/>
      <c r="I30" s="268" t="s">
        <v>919</v>
      </c>
    </row>
    <row r="31" spans="1:9" ht="15" customHeight="1" x14ac:dyDescent="0.3">
      <c r="A31" s="263">
        <v>525637</v>
      </c>
      <c r="B31" s="263" t="s">
        <v>544</v>
      </c>
      <c r="C31" s="263" t="s">
        <v>70</v>
      </c>
      <c r="D31" s="263" t="s">
        <v>1075</v>
      </c>
      <c r="F31" s="273"/>
      <c r="G31" s="273"/>
      <c r="H31" s="274"/>
      <c r="I31" s="268" t="s">
        <v>919</v>
      </c>
    </row>
    <row r="32" spans="1:9" ht="15" customHeight="1" x14ac:dyDescent="0.3">
      <c r="A32" s="263">
        <v>525655</v>
      </c>
      <c r="B32" s="263" t="s">
        <v>545</v>
      </c>
      <c r="C32" s="263" t="s">
        <v>70</v>
      </c>
      <c r="D32" s="263" t="s">
        <v>1316</v>
      </c>
      <c r="F32" s="271"/>
      <c r="G32" s="271"/>
      <c r="H32" s="271"/>
      <c r="I32" s="268" t="s">
        <v>919</v>
      </c>
    </row>
    <row r="33" spans="1:9" ht="15" customHeight="1" x14ac:dyDescent="0.3">
      <c r="A33" s="263">
        <v>525677</v>
      </c>
      <c r="B33" s="263" t="s">
        <v>547</v>
      </c>
      <c r="C33" s="263" t="s">
        <v>358</v>
      </c>
      <c r="D33" s="263" t="s">
        <v>783</v>
      </c>
      <c r="F33" s="271"/>
      <c r="G33" s="271"/>
      <c r="H33" s="271"/>
      <c r="I33" s="268" t="s">
        <v>919</v>
      </c>
    </row>
    <row r="34" spans="1:9" ht="15" customHeight="1" x14ac:dyDescent="0.3">
      <c r="A34" s="263">
        <v>525702</v>
      </c>
      <c r="B34" s="263" t="s">
        <v>958</v>
      </c>
      <c r="C34" s="263" t="s">
        <v>250</v>
      </c>
      <c r="D34" s="263" t="s">
        <v>860</v>
      </c>
      <c r="F34" s="271"/>
      <c r="G34" s="271"/>
      <c r="H34" s="271"/>
      <c r="I34" s="268" t="s">
        <v>919</v>
      </c>
    </row>
    <row r="35" spans="1:9" ht="15" customHeight="1" x14ac:dyDescent="0.3">
      <c r="A35" s="263">
        <v>525730</v>
      </c>
      <c r="B35" s="263" t="s">
        <v>959</v>
      </c>
      <c r="C35" s="263" t="s">
        <v>88</v>
      </c>
      <c r="D35" s="263" t="s">
        <v>1076</v>
      </c>
      <c r="F35" s="271"/>
      <c r="G35" s="271"/>
      <c r="H35" s="271"/>
      <c r="I35" s="268" t="s">
        <v>919</v>
      </c>
    </row>
    <row r="36" spans="1:9" ht="15" customHeight="1" x14ac:dyDescent="0.3">
      <c r="A36" s="263">
        <v>525734</v>
      </c>
      <c r="B36" s="263" t="s">
        <v>960</v>
      </c>
      <c r="C36" s="263" t="s">
        <v>495</v>
      </c>
      <c r="D36" s="263" t="s">
        <v>765</v>
      </c>
      <c r="F36" s="271"/>
      <c r="G36" s="271"/>
      <c r="H36" s="271"/>
      <c r="I36" s="268" t="s">
        <v>919</v>
      </c>
    </row>
    <row r="37" spans="1:9" ht="15" customHeight="1" x14ac:dyDescent="0.3">
      <c r="A37" s="263">
        <v>525739</v>
      </c>
      <c r="B37" s="263" t="s">
        <v>961</v>
      </c>
      <c r="C37" s="263" t="s">
        <v>399</v>
      </c>
      <c r="D37" s="263" t="s">
        <v>418</v>
      </c>
      <c r="F37" s="271"/>
      <c r="G37" s="271"/>
      <c r="H37" s="271"/>
      <c r="I37" s="268" t="s">
        <v>919</v>
      </c>
    </row>
    <row r="38" spans="1:9" ht="15" customHeight="1" x14ac:dyDescent="0.3">
      <c r="A38" s="263">
        <v>525740</v>
      </c>
      <c r="B38" s="263" t="s">
        <v>962</v>
      </c>
      <c r="C38" s="263" t="s">
        <v>398</v>
      </c>
      <c r="D38" s="263" t="s">
        <v>902</v>
      </c>
      <c r="F38" s="272"/>
      <c r="G38" s="272"/>
      <c r="H38" s="272"/>
      <c r="I38" s="268" t="s">
        <v>919</v>
      </c>
    </row>
    <row r="39" spans="1:9" ht="15" customHeight="1" x14ac:dyDescent="0.3">
      <c r="A39" s="263">
        <v>525745</v>
      </c>
      <c r="B39" s="263" t="s">
        <v>963</v>
      </c>
      <c r="C39" s="263" t="s">
        <v>244</v>
      </c>
      <c r="D39" s="263" t="s">
        <v>1142</v>
      </c>
      <c r="F39" s="271"/>
      <c r="G39" s="271"/>
      <c r="H39" s="271"/>
      <c r="I39" s="268" t="s">
        <v>919</v>
      </c>
    </row>
    <row r="40" spans="1:9" ht="15" customHeight="1" x14ac:dyDescent="0.3">
      <c r="A40" s="263">
        <v>525759</v>
      </c>
      <c r="B40" s="263" t="s">
        <v>964</v>
      </c>
      <c r="C40" s="263" t="s">
        <v>674</v>
      </c>
      <c r="D40" s="263" t="s">
        <v>798</v>
      </c>
      <c r="F40" s="271"/>
      <c r="G40" s="271"/>
      <c r="H40" s="271"/>
      <c r="I40" s="268" t="s">
        <v>919</v>
      </c>
    </row>
    <row r="41" spans="1:9" ht="15" customHeight="1" x14ac:dyDescent="0.3">
      <c r="A41" s="263">
        <v>525774</v>
      </c>
      <c r="B41" s="263" t="s">
        <v>965</v>
      </c>
      <c r="C41" s="263" t="s">
        <v>70</v>
      </c>
      <c r="D41" s="263" t="s">
        <v>889</v>
      </c>
      <c r="F41" s="272"/>
      <c r="G41" s="272"/>
      <c r="H41" s="272"/>
      <c r="I41" s="268" t="s">
        <v>919</v>
      </c>
    </row>
    <row r="42" spans="1:9" ht="15" customHeight="1" x14ac:dyDescent="0.3">
      <c r="A42" s="263">
        <v>525778</v>
      </c>
      <c r="B42" s="263" t="s">
        <v>967</v>
      </c>
      <c r="C42" s="263" t="s">
        <v>327</v>
      </c>
      <c r="D42" s="263" t="s">
        <v>408</v>
      </c>
      <c r="F42" s="271"/>
      <c r="G42" s="271"/>
      <c r="H42" s="271"/>
      <c r="I42" s="268" t="s">
        <v>919</v>
      </c>
    </row>
    <row r="43" spans="1:9" ht="15" customHeight="1" x14ac:dyDescent="0.3">
      <c r="A43" s="263">
        <v>525780</v>
      </c>
      <c r="B43" s="263" t="s">
        <v>968</v>
      </c>
      <c r="C43" s="263" t="s">
        <v>397</v>
      </c>
      <c r="D43" s="263" t="s">
        <v>1070</v>
      </c>
      <c r="F43" s="272"/>
      <c r="G43" s="272"/>
      <c r="H43" s="272"/>
      <c r="I43" s="268" t="s">
        <v>919</v>
      </c>
    </row>
    <row r="44" spans="1:9" ht="15" customHeight="1" x14ac:dyDescent="0.3">
      <c r="A44" s="263">
        <v>525781</v>
      </c>
      <c r="B44" s="263" t="s">
        <v>969</v>
      </c>
      <c r="C44" s="263" t="s">
        <v>88</v>
      </c>
      <c r="D44" s="263" t="s">
        <v>422</v>
      </c>
      <c r="F44" s="271"/>
      <c r="G44" s="271"/>
      <c r="H44" s="271"/>
      <c r="I44" s="268" t="s">
        <v>919</v>
      </c>
    </row>
    <row r="45" spans="1:9" ht="15" customHeight="1" x14ac:dyDescent="0.3">
      <c r="A45" s="263">
        <v>525788</v>
      </c>
      <c r="B45" s="263" t="s">
        <v>970</v>
      </c>
      <c r="C45" s="263" t="s">
        <v>281</v>
      </c>
      <c r="D45" s="263" t="s">
        <v>841</v>
      </c>
      <c r="F45" s="271"/>
      <c r="G45" s="271"/>
      <c r="H45" s="271"/>
      <c r="I45" s="268" t="s">
        <v>919</v>
      </c>
    </row>
    <row r="46" spans="1:9" ht="15" customHeight="1" x14ac:dyDescent="0.3">
      <c r="A46" s="263">
        <v>525791</v>
      </c>
      <c r="B46" s="263" t="s">
        <v>971</v>
      </c>
      <c r="C46" s="263" t="s">
        <v>481</v>
      </c>
      <c r="D46" s="263" t="s">
        <v>418</v>
      </c>
      <c r="F46" s="272"/>
      <c r="G46" s="272"/>
      <c r="H46" s="272"/>
      <c r="I46" s="268" t="s">
        <v>919</v>
      </c>
    </row>
    <row r="47" spans="1:9" ht="15" customHeight="1" x14ac:dyDescent="0.3">
      <c r="A47" s="263">
        <v>525804</v>
      </c>
      <c r="B47" s="263" t="s">
        <v>972</v>
      </c>
      <c r="C47" s="263" t="s">
        <v>70</v>
      </c>
      <c r="F47" s="271"/>
      <c r="G47" s="271"/>
      <c r="H47" s="271"/>
      <c r="I47" s="268" t="s">
        <v>919</v>
      </c>
    </row>
    <row r="48" spans="1:9" ht="15" customHeight="1" x14ac:dyDescent="0.3">
      <c r="A48" s="263">
        <v>525810</v>
      </c>
      <c r="B48" s="263" t="s">
        <v>973</v>
      </c>
      <c r="C48" s="263" t="s">
        <v>70</v>
      </c>
      <c r="F48" s="272"/>
      <c r="G48" s="272"/>
      <c r="H48" s="272"/>
      <c r="I48" s="268" t="s">
        <v>919</v>
      </c>
    </row>
    <row r="49" spans="1:9" ht="15" customHeight="1" x14ac:dyDescent="0.3">
      <c r="A49" s="263">
        <v>525811</v>
      </c>
      <c r="B49" s="263" t="s">
        <v>974</v>
      </c>
      <c r="C49" s="263" t="s">
        <v>525</v>
      </c>
      <c r="D49" s="263" t="s">
        <v>1330</v>
      </c>
      <c r="F49" s="271"/>
      <c r="G49" s="271"/>
      <c r="H49" s="271"/>
      <c r="I49" s="268" t="s">
        <v>919</v>
      </c>
    </row>
    <row r="50" spans="1:9" ht="15" customHeight="1" x14ac:dyDescent="0.3">
      <c r="A50" s="263">
        <v>525816</v>
      </c>
      <c r="B50" s="263" t="s">
        <v>975</v>
      </c>
      <c r="C50" s="263" t="s">
        <v>70</v>
      </c>
      <c r="D50" s="263" t="s">
        <v>817</v>
      </c>
      <c r="F50" s="271"/>
      <c r="G50" s="271"/>
      <c r="H50" s="271"/>
      <c r="I50" s="268" t="s">
        <v>919</v>
      </c>
    </row>
    <row r="51" spans="1:9" ht="15" customHeight="1" x14ac:dyDescent="0.3">
      <c r="A51" s="263">
        <v>525834</v>
      </c>
      <c r="B51" s="263" t="s">
        <v>976</v>
      </c>
      <c r="C51" s="263" t="s">
        <v>104</v>
      </c>
      <c r="D51" s="263" t="s">
        <v>748</v>
      </c>
      <c r="F51" s="271"/>
      <c r="G51" s="271"/>
      <c r="H51" s="271"/>
      <c r="I51" s="268" t="s">
        <v>919</v>
      </c>
    </row>
    <row r="52" spans="1:9" ht="15" customHeight="1" x14ac:dyDescent="0.3">
      <c r="A52" s="263">
        <v>525839</v>
      </c>
      <c r="B52" s="263" t="s">
        <v>977</v>
      </c>
      <c r="C52" s="263" t="s">
        <v>278</v>
      </c>
      <c r="D52" s="263" t="s">
        <v>1114</v>
      </c>
      <c r="F52" s="272"/>
      <c r="G52" s="272"/>
      <c r="H52" s="272"/>
      <c r="I52" s="268" t="s">
        <v>919</v>
      </c>
    </row>
    <row r="53" spans="1:9" ht="15" customHeight="1" x14ac:dyDescent="0.3">
      <c r="A53" s="263">
        <v>525840</v>
      </c>
      <c r="B53" s="263" t="s">
        <v>978</v>
      </c>
      <c r="C53" s="263" t="s">
        <v>432</v>
      </c>
      <c r="D53" s="263" t="s">
        <v>716</v>
      </c>
      <c r="F53" s="271"/>
      <c r="G53" s="271"/>
      <c r="H53" s="271"/>
      <c r="I53" s="268" t="s">
        <v>919</v>
      </c>
    </row>
    <row r="54" spans="1:9" ht="15" customHeight="1" x14ac:dyDescent="0.3">
      <c r="A54" s="263">
        <v>525850</v>
      </c>
      <c r="B54" s="263" t="s">
        <v>979</v>
      </c>
      <c r="C54" s="263" t="s">
        <v>980</v>
      </c>
      <c r="D54" s="263" t="s">
        <v>778</v>
      </c>
      <c r="F54" s="271"/>
      <c r="G54" s="271"/>
      <c r="H54" s="271"/>
      <c r="I54" s="268" t="s">
        <v>919</v>
      </c>
    </row>
    <row r="55" spans="1:9" ht="15" customHeight="1" x14ac:dyDescent="0.3">
      <c r="A55" s="263">
        <v>525851</v>
      </c>
      <c r="B55" s="263" t="s">
        <v>981</v>
      </c>
      <c r="C55" s="263" t="s">
        <v>74</v>
      </c>
      <c r="D55" s="263" t="s">
        <v>717</v>
      </c>
      <c r="F55" s="271"/>
      <c r="G55" s="271"/>
      <c r="H55" s="271"/>
      <c r="I55" s="268" t="s">
        <v>919</v>
      </c>
    </row>
    <row r="56" spans="1:9" ht="15" customHeight="1" x14ac:dyDescent="0.3">
      <c r="A56" s="263">
        <v>525859</v>
      </c>
      <c r="B56" s="263" t="s">
        <v>982</v>
      </c>
      <c r="C56" s="263" t="s">
        <v>325</v>
      </c>
      <c r="D56" s="263" t="s">
        <v>1372</v>
      </c>
      <c r="F56" s="272"/>
      <c r="G56" s="272"/>
      <c r="H56" s="272"/>
      <c r="I56" s="268" t="s">
        <v>919</v>
      </c>
    </row>
    <row r="57" spans="1:9" ht="15" customHeight="1" x14ac:dyDescent="0.3">
      <c r="A57" s="263">
        <v>525883</v>
      </c>
      <c r="B57" s="263" t="s">
        <v>983</v>
      </c>
      <c r="C57" s="263" t="s">
        <v>984</v>
      </c>
      <c r="D57" s="263" t="s">
        <v>418</v>
      </c>
      <c r="F57" s="271"/>
      <c r="G57" s="271"/>
      <c r="H57" s="271"/>
      <c r="I57" s="268" t="s">
        <v>919</v>
      </c>
    </row>
    <row r="58" spans="1:9" ht="15" customHeight="1" x14ac:dyDescent="0.3">
      <c r="A58" s="263">
        <v>525913</v>
      </c>
      <c r="B58" s="263" t="s">
        <v>985</v>
      </c>
      <c r="C58" s="263" t="s">
        <v>96</v>
      </c>
      <c r="D58" s="263" t="s">
        <v>721</v>
      </c>
      <c r="F58" s="271"/>
      <c r="G58" s="271"/>
      <c r="H58" s="271"/>
      <c r="I58" s="268" t="s">
        <v>919</v>
      </c>
    </row>
    <row r="59" spans="1:9" ht="15" customHeight="1" x14ac:dyDescent="0.3">
      <c r="A59" s="263">
        <v>525926</v>
      </c>
      <c r="B59" s="263" t="s">
        <v>986</v>
      </c>
      <c r="C59" s="263" t="s">
        <v>703</v>
      </c>
      <c r="D59" s="263" t="s">
        <v>1334</v>
      </c>
      <c r="F59" s="271"/>
      <c r="G59" s="271"/>
      <c r="H59" s="271"/>
      <c r="I59" s="268" t="s">
        <v>919</v>
      </c>
    </row>
    <row r="60" spans="1:9" ht="15" customHeight="1" x14ac:dyDescent="0.3">
      <c r="A60" s="263">
        <v>525930</v>
      </c>
      <c r="B60" s="263" t="s">
        <v>987</v>
      </c>
      <c r="C60" s="263" t="s">
        <v>246</v>
      </c>
      <c r="D60" s="263" t="s">
        <v>418</v>
      </c>
      <c r="F60" s="271"/>
      <c r="G60" s="271"/>
      <c r="H60" s="271"/>
      <c r="I60" s="268" t="s">
        <v>919</v>
      </c>
    </row>
    <row r="61" spans="1:9" ht="15" customHeight="1" x14ac:dyDescent="0.3">
      <c r="A61" s="263">
        <v>525947</v>
      </c>
      <c r="B61" s="263" t="s">
        <v>988</v>
      </c>
      <c r="C61" s="263" t="s">
        <v>358</v>
      </c>
      <c r="D61" s="263" t="s">
        <v>900</v>
      </c>
      <c r="F61" s="271"/>
      <c r="G61" s="271"/>
      <c r="H61" s="271"/>
      <c r="I61" s="268" t="s">
        <v>919</v>
      </c>
    </row>
    <row r="62" spans="1:9" ht="15" customHeight="1" x14ac:dyDescent="0.3">
      <c r="A62" s="263">
        <v>525957</v>
      </c>
      <c r="B62" s="263" t="s">
        <v>989</v>
      </c>
      <c r="C62" s="263" t="s">
        <v>70</v>
      </c>
      <c r="D62" s="263" t="s">
        <v>810</v>
      </c>
      <c r="F62" s="272"/>
      <c r="G62" s="272"/>
      <c r="H62" s="272"/>
      <c r="I62" s="268" t="s">
        <v>919</v>
      </c>
    </row>
    <row r="63" spans="1:9" ht="15" customHeight="1" x14ac:dyDescent="0.3">
      <c r="A63" s="263">
        <v>525961</v>
      </c>
      <c r="B63" s="263" t="s">
        <v>990</v>
      </c>
      <c r="C63" s="263" t="s">
        <v>84</v>
      </c>
      <c r="D63" s="263" t="s">
        <v>781</v>
      </c>
      <c r="F63" s="272"/>
      <c r="G63" s="272"/>
      <c r="H63" s="272"/>
      <c r="I63" s="268" t="s">
        <v>919</v>
      </c>
    </row>
    <row r="64" spans="1:9" ht="15" customHeight="1" x14ac:dyDescent="0.3">
      <c r="A64" s="263">
        <v>525985</v>
      </c>
      <c r="B64" s="263" t="s">
        <v>992</v>
      </c>
      <c r="C64" s="263" t="s">
        <v>66</v>
      </c>
      <c r="D64" s="263" t="s">
        <v>756</v>
      </c>
      <c r="F64" s="271"/>
      <c r="G64" s="271"/>
      <c r="H64" s="271"/>
      <c r="I64" s="268" t="s">
        <v>919</v>
      </c>
    </row>
    <row r="65" spans="1:9" ht="15" customHeight="1" x14ac:dyDescent="0.3">
      <c r="A65" s="263">
        <v>525987</v>
      </c>
      <c r="B65" s="263" t="s">
        <v>993</v>
      </c>
      <c r="C65" s="263" t="s">
        <v>301</v>
      </c>
      <c r="D65" s="263" t="s">
        <v>820</v>
      </c>
      <c r="F65" s="271"/>
      <c r="G65" s="271"/>
      <c r="H65" s="271"/>
      <c r="I65" s="268" t="s">
        <v>919</v>
      </c>
    </row>
    <row r="66" spans="1:9" ht="15" customHeight="1" x14ac:dyDescent="0.3">
      <c r="A66" s="263">
        <v>526001</v>
      </c>
      <c r="B66" s="263" t="s">
        <v>994</v>
      </c>
      <c r="C66" s="263" t="s">
        <v>66</v>
      </c>
      <c r="D66" s="263" t="s">
        <v>1224</v>
      </c>
      <c r="F66" s="272"/>
      <c r="G66" s="272"/>
      <c r="H66" s="272"/>
      <c r="I66" s="268" t="s">
        <v>919</v>
      </c>
    </row>
    <row r="67" spans="1:9" ht="15" customHeight="1" x14ac:dyDescent="0.3">
      <c r="A67" s="263">
        <v>526021</v>
      </c>
      <c r="B67" s="263" t="s">
        <v>995</v>
      </c>
      <c r="C67" s="263" t="s">
        <v>296</v>
      </c>
      <c r="D67" s="263" t="s">
        <v>768</v>
      </c>
      <c r="F67" s="272"/>
      <c r="G67" s="272"/>
      <c r="H67" s="272"/>
      <c r="I67" s="268" t="s">
        <v>919</v>
      </c>
    </row>
    <row r="68" spans="1:9" ht="15" customHeight="1" x14ac:dyDescent="0.3">
      <c r="A68" s="263">
        <v>526032</v>
      </c>
      <c r="B68" s="263" t="s">
        <v>996</v>
      </c>
      <c r="C68" s="263" t="s">
        <v>474</v>
      </c>
      <c r="D68" s="263" t="s">
        <v>1369</v>
      </c>
      <c r="F68" s="271"/>
      <c r="G68" s="271"/>
      <c r="H68" s="271"/>
      <c r="I68" s="268" t="s">
        <v>919</v>
      </c>
    </row>
    <row r="69" spans="1:9" ht="15" customHeight="1" x14ac:dyDescent="0.3">
      <c r="A69" s="263">
        <v>526036</v>
      </c>
      <c r="B69" s="263" t="s">
        <v>997</v>
      </c>
      <c r="C69" s="263" t="s">
        <v>327</v>
      </c>
      <c r="D69" s="263" t="s">
        <v>1095</v>
      </c>
      <c r="F69" s="272"/>
      <c r="G69" s="272"/>
      <c r="H69" s="272"/>
      <c r="I69" s="268" t="s">
        <v>919</v>
      </c>
    </row>
    <row r="70" spans="1:9" ht="15" customHeight="1" x14ac:dyDescent="0.3">
      <c r="A70" s="263">
        <v>526041</v>
      </c>
      <c r="B70" s="263" t="s">
        <v>998</v>
      </c>
      <c r="C70" s="263" t="s">
        <v>999</v>
      </c>
      <c r="D70" s="263" t="s">
        <v>1373</v>
      </c>
      <c r="F70" s="272"/>
      <c r="G70" s="272"/>
      <c r="H70" s="272"/>
      <c r="I70" s="268" t="s">
        <v>919</v>
      </c>
    </row>
    <row r="71" spans="1:9" ht="15" customHeight="1" x14ac:dyDescent="0.3">
      <c r="A71" s="263">
        <v>526047</v>
      </c>
      <c r="B71" s="263" t="s">
        <v>1000</v>
      </c>
      <c r="C71" s="263" t="s">
        <v>66</v>
      </c>
      <c r="D71" s="263" t="s">
        <v>1282</v>
      </c>
      <c r="F71" s="272"/>
      <c r="G71" s="272"/>
      <c r="H71" s="272"/>
      <c r="I71" s="268" t="s">
        <v>919</v>
      </c>
    </row>
    <row r="72" spans="1:9" ht="15" customHeight="1" x14ac:dyDescent="0.3">
      <c r="A72" s="263">
        <v>526062</v>
      </c>
      <c r="B72" s="263" t="s">
        <v>1001</v>
      </c>
      <c r="C72" s="263" t="s">
        <v>890</v>
      </c>
      <c r="D72" s="263" t="s">
        <v>778</v>
      </c>
      <c r="F72" s="271"/>
      <c r="G72" s="271"/>
      <c r="H72" s="271"/>
      <c r="I72" s="268" t="s">
        <v>919</v>
      </c>
    </row>
    <row r="73" spans="1:9" ht="15" customHeight="1" x14ac:dyDescent="0.3">
      <c r="A73" s="263">
        <v>526069</v>
      </c>
      <c r="B73" s="263" t="s">
        <v>1002</v>
      </c>
      <c r="C73" s="263" t="s">
        <v>84</v>
      </c>
      <c r="D73" s="263" t="s">
        <v>1352</v>
      </c>
      <c r="F73" s="271"/>
      <c r="G73" s="271"/>
      <c r="H73" s="271"/>
      <c r="I73" s="268" t="s">
        <v>919</v>
      </c>
    </row>
    <row r="74" spans="1:9" ht="15" customHeight="1" x14ac:dyDescent="0.3">
      <c r="A74" s="263">
        <v>526074</v>
      </c>
      <c r="B74" s="263" t="s">
        <v>1003</v>
      </c>
      <c r="C74" s="263" t="s">
        <v>349</v>
      </c>
      <c r="D74" s="263" t="s">
        <v>781</v>
      </c>
      <c r="F74" s="271"/>
      <c r="G74" s="271"/>
      <c r="H74" s="271"/>
      <c r="I74" s="268" t="s">
        <v>919</v>
      </c>
    </row>
    <row r="75" spans="1:9" ht="15" customHeight="1" x14ac:dyDescent="0.3">
      <c r="A75" s="263">
        <v>526075</v>
      </c>
      <c r="B75" s="263" t="s">
        <v>1004</v>
      </c>
      <c r="C75" s="263" t="s">
        <v>360</v>
      </c>
      <c r="D75" s="263" t="s">
        <v>1374</v>
      </c>
      <c r="F75" s="271"/>
      <c r="G75" s="271"/>
      <c r="H75" s="271"/>
      <c r="I75" s="268" t="s">
        <v>919</v>
      </c>
    </row>
    <row r="76" spans="1:9" ht="15" customHeight="1" x14ac:dyDescent="0.3">
      <c r="A76" s="263">
        <v>526077</v>
      </c>
      <c r="B76" s="263" t="s">
        <v>1005</v>
      </c>
      <c r="C76" s="263" t="s">
        <v>252</v>
      </c>
      <c r="D76" s="263" t="s">
        <v>875</v>
      </c>
      <c r="F76" s="271"/>
      <c r="G76" s="271"/>
      <c r="H76" s="271"/>
      <c r="I76" s="268" t="s">
        <v>919</v>
      </c>
    </row>
    <row r="77" spans="1:9" ht="15" customHeight="1" x14ac:dyDescent="0.3">
      <c r="A77" s="263">
        <v>526104</v>
      </c>
      <c r="B77" s="263" t="s">
        <v>1007</v>
      </c>
      <c r="C77" s="263" t="s">
        <v>72</v>
      </c>
      <c r="D77" s="263" t="s">
        <v>1115</v>
      </c>
      <c r="F77" s="271"/>
      <c r="G77" s="271"/>
      <c r="H77" s="271"/>
      <c r="I77" s="268" t="s">
        <v>919</v>
      </c>
    </row>
    <row r="78" spans="1:9" ht="15" customHeight="1" x14ac:dyDescent="0.3">
      <c r="A78" s="263">
        <v>526111</v>
      </c>
      <c r="B78" s="263" t="s">
        <v>1008</v>
      </c>
      <c r="C78" s="263" t="s">
        <v>247</v>
      </c>
      <c r="D78" s="263" t="s">
        <v>891</v>
      </c>
      <c r="F78" s="271"/>
      <c r="G78" s="271"/>
      <c r="H78" s="271"/>
      <c r="I78" s="268" t="s">
        <v>919</v>
      </c>
    </row>
    <row r="79" spans="1:9" ht="15" customHeight="1" x14ac:dyDescent="0.3">
      <c r="A79" s="263">
        <v>526118</v>
      </c>
      <c r="B79" s="263" t="s">
        <v>1009</v>
      </c>
      <c r="C79" s="263" t="s">
        <v>1010</v>
      </c>
      <c r="D79" s="263" t="s">
        <v>798</v>
      </c>
      <c r="F79" s="272"/>
      <c r="G79" s="272"/>
      <c r="H79" s="272"/>
      <c r="I79" s="268" t="s">
        <v>919</v>
      </c>
    </row>
    <row r="80" spans="1:9" ht="15" customHeight="1" x14ac:dyDescent="0.3">
      <c r="A80" s="263">
        <v>526121</v>
      </c>
      <c r="B80" s="263" t="s">
        <v>1011</v>
      </c>
      <c r="C80" s="263" t="s">
        <v>1012</v>
      </c>
      <c r="D80" s="263" t="s">
        <v>713</v>
      </c>
      <c r="F80" s="271"/>
      <c r="G80" s="271"/>
      <c r="H80" s="271"/>
      <c r="I80" s="268" t="s">
        <v>919</v>
      </c>
    </row>
    <row r="81" spans="1:9" ht="15" customHeight="1" x14ac:dyDescent="0.3">
      <c r="A81" s="263">
        <v>526126</v>
      </c>
      <c r="B81" s="263" t="s">
        <v>1013</v>
      </c>
      <c r="C81" s="263" t="s">
        <v>69</v>
      </c>
      <c r="D81" s="263" t="s">
        <v>449</v>
      </c>
      <c r="F81" s="271"/>
      <c r="G81" s="271"/>
      <c r="H81" s="271"/>
      <c r="I81" s="268" t="s">
        <v>919</v>
      </c>
    </row>
    <row r="82" spans="1:9" ht="15" customHeight="1" x14ac:dyDescent="0.3">
      <c r="A82" s="263">
        <v>526134</v>
      </c>
      <c r="B82" s="263" t="s">
        <v>1014</v>
      </c>
      <c r="C82" s="263" t="s">
        <v>70</v>
      </c>
      <c r="D82" s="263" t="s">
        <v>715</v>
      </c>
      <c r="F82" s="272"/>
      <c r="G82" s="272"/>
      <c r="H82" s="272"/>
      <c r="I82" s="268" t="s">
        <v>919</v>
      </c>
    </row>
    <row r="83" spans="1:9" ht="15" customHeight="1" x14ac:dyDescent="0.3">
      <c r="A83" s="263">
        <v>526137</v>
      </c>
      <c r="B83" s="263" t="s">
        <v>1015</v>
      </c>
      <c r="C83" s="263" t="s">
        <v>364</v>
      </c>
      <c r="D83" s="263" t="s">
        <v>810</v>
      </c>
      <c r="F83" s="271"/>
      <c r="G83" s="271"/>
      <c r="H83" s="271"/>
      <c r="I83" s="268" t="s">
        <v>919</v>
      </c>
    </row>
    <row r="84" spans="1:9" ht="15" customHeight="1" x14ac:dyDescent="0.3">
      <c r="A84" s="263">
        <v>526144</v>
      </c>
      <c r="B84" s="263" t="s">
        <v>1016</v>
      </c>
      <c r="C84" s="263" t="s">
        <v>67</v>
      </c>
      <c r="D84" s="263" t="s">
        <v>749</v>
      </c>
      <c r="F84" s="271"/>
      <c r="G84" s="271"/>
      <c r="H84" s="271"/>
      <c r="I84" s="268" t="s">
        <v>919</v>
      </c>
    </row>
    <row r="85" spans="1:9" ht="15" customHeight="1" x14ac:dyDescent="0.3">
      <c r="A85" s="263">
        <v>526157</v>
      </c>
      <c r="B85" s="263" t="s">
        <v>1018</v>
      </c>
      <c r="C85" s="263" t="s">
        <v>376</v>
      </c>
      <c r="D85" s="263" t="s">
        <v>871</v>
      </c>
      <c r="F85" s="272"/>
      <c r="G85" s="272"/>
      <c r="H85" s="272"/>
      <c r="I85" s="268" t="s">
        <v>919</v>
      </c>
    </row>
    <row r="86" spans="1:9" ht="15" customHeight="1" x14ac:dyDescent="0.3">
      <c r="A86" s="263">
        <v>526181</v>
      </c>
      <c r="B86" s="263" t="s">
        <v>1019</v>
      </c>
      <c r="C86" s="263" t="s">
        <v>332</v>
      </c>
      <c r="D86" s="263" t="s">
        <v>1312</v>
      </c>
      <c r="F86" s="272"/>
      <c r="G86" s="272"/>
      <c r="H86" s="272"/>
      <c r="I86" s="268" t="s">
        <v>919</v>
      </c>
    </row>
    <row r="87" spans="1:9" ht="15" customHeight="1" x14ac:dyDescent="0.3">
      <c r="A87" s="263">
        <v>526188</v>
      </c>
      <c r="B87" s="263" t="s">
        <v>1020</v>
      </c>
      <c r="C87" s="263" t="s">
        <v>296</v>
      </c>
      <c r="D87" s="263" t="s">
        <v>783</v>
      </c>
      <c r="F87" s="271"/>
      <c r="G87" s="271"/>
      <c r="H87" s="271"/>
      <c r="I87" s="268" t="s">
        <v>919</v>
      </c>
    </row>
    <row r="88" spans="1:9" ht="15" customHeight="1" x14ac:dyDescent="0.3">
      <c r="A88" s="263">
        <v>526193</v>
      </c>
      <c r="B88" s="263" t="s">
        <v>1021</v>
      </c>
      <c r="C88" s="263" t="s">
        <v>1022</v>
      </c>
      <c r="D88" s="263" t="s">
        <v>449</v>
      </c>
      <c r="F88" s="271"/>
      <c r="G88" s="271"/>
      <c r="H88" s="271"/>
      <c r="I88" s="268" t="s">
        <v>919</v>
      </c>
    </row>
    <row r="89" spans="1:9" ht="15" customHeight="1" x14ac:dyDescent="0.3">
      <c r="A89" s="263">
        <v>526206</v>
      </c>
      <c r="B89" s="263" t="s">
        <v>1023</v>
      </c>
      <c r="C89" s="263" t="s">
        <v>101</v>
      </c>
      <c r="D89" s="263" t="s">
        <v>747</v>
      </c>
      <c r="F89" s="272"/>
      <c r="G89" s="272"/>
      <c r="H89" s="272"/>
      <c r="I89" s="268" t="s">
        <v>919</v>
      </c>
    </row>
    <row r="90" spans="1:9" ht="15" customHeight="1" x14ac:dyDescent="0.3">
      <c r="A90" s="263">
        <v>526208</v>
      </c>
      <c r="B90" s="263" t="s">
        <v>1024</v>
      </c>
      <c r="C90" s="263" t="s">
        <v>88</v>
      </c>
      <c r="D90" s="263" t="s">
        <v>830</v>
      </c>
      <c r="F90" s="272"/>
      <c r="G90" s="272"/>
      <c r="H90" s="272"/>
      <c r="I90" s="268" t="s">
        <v>919</v>
      </c>
    </row>
    <row r="91" spans="1:9" ht="15" customHeight="1" x14ac:dyDescent="0.3">
      <c r="A91" s="263">
        <v>526219</v>
      </c>
      <c r="B91" s="263" t="s">
        <v>1025</v>
      </c>
      <c r="C91" s="263" t="s">
        <v>425</v>
      </c>
      <c r="D91" s="263" t="s">
        <v>868</v>
      </c>
      <c r="F91" s="272"/>
      <c r="G91" s="272"/>
      <c r="H91" s="272"/>
      <c r="I91" s="268" t="s">
        <v>919</v>
      </c>
    </row>
    <row r="92" spans="1:9" ht="15" customHeight="1" x14ac:dyDescent="0.3">
      <c r="A92" s="263">
        <v>526224</v>
      </c>
      <c r="B92" s="263" t="s">
        <v>1026</v>
      </c>
      <c r="C92" s="263" t="s">
        <v>1027</v>
      </c>
      <c r="D92" s="263" t="s">
        <v>1288</v>
      </c>
      <c r="F92" s="271"/>
      <c r="G92" s="271"/>
      <c r="H92" s="271"/>
      <c r="I92" s="268" t="s">
        <v>919</v>
      </c>
    </row>
    <row r="93" spans="1:9" ht="15" customHeight="1" x14ac:dyDescent="0.3">
      <c r="A93" s="263">
        <v>526228</v>
      </c>
      <c r="B93" s="263" t="s">
        <v>1028</v>
      </c>
      <c r="C93" s="263" t="s">
        <v>88</v>
      </c>
      <c r="D93" s="263" t="s">
        <v>1319</v>
      </c>
      <c r="F93" s="271"/>
      <c r="G93" s="271"/>
      <c r="H93" s="271"/>
      <c r="I93" s="268" t="s">
        <v>919</v>
      </c>
    </row>
    <row r="94" spans="1:9" ht="15" customHeight="1" x14ac:dyDescent="0.3">
      <c r="A94" s="263">
        <v>526237</v>
      </c>
      <c r="B94" s="263" t="s">
        <v>1029</v>
      </c>
      <c r="C94" s="263" t="s">
        <v>510</v>
      </c>
      <c r="D94" s="263" t="s">
        <v>419</v>
      </c>
      <c r="F94" s="272"/>
      <c r="G94" s="272"/>
      <c r="H94" s="272"/>
      <c r="I94" s="268" t="s">
        <v>919</v>
      </c>
    </row>
    <row r="95" spans="1:9" ht="15" customHeight="1" x14ac:dyDescent="0.3">
      <c r="A95" s="263">
        <v>526248</v>
      </c>
      <c r="B95" s="263" t="s">
        <v>1030</v>
      </c>
      <c r="C95" s="263" t="s">
        <v>349</v>
      </c>
      <c r="D95" s="263" t="s">
        <v>1102</v>
      </c>
      <c r="F95" s="271"/>
      <c r="G95" s="271"/>
      <c r="H95" s="271"/>
      <c r="I95" s="268" t="s">
        <v>919</v>
      </c>
    </row>
    <row r="96" spans="1:9" ht="15" customHeight="1" x14ac:dyDescent="0.3">
      <c r="A96" s="263">
        <v>526253</v>
      </c>
      <c r="B96" s="263" t="s">
        <v>1031</v>
      </c>
      <c r="C96" s="263" t="s">
        <v>70</v>
      </c>
      <c r="D96" s="263" t="s">
        <v>418</v>
      </c>
      <c r="F96" s="271"/>
      <c r="G96" s="271"/>
      <c r="H96" s="271"/>
      <c r="I96" s="268" t="s">
        <v>919</v>
      </c>
    </row>
    <row r="97" spans="1:28" ht="15" customHeight="1" x14ac:dyDescent="0.3">
      <c r="A97" s="263">
        <v>526258</v>
      </c>
      <c r="B97" s="263" t="s">
        <v>1032</v>
      </c>
      <c r="C97" s="263" t="s">
        <v>486</v>
      </c>
      <c r="D97" s="263" t="s">
        <v>422</v>
      </c>
      <c r="F97" s="271"/>
      <c r="G97" s="271"/>
      <c r="H97" s="271"/>
      <c r="I97" s="268" t="s">
        <v>919</v>
      </c>
    </row>
    <row r="98" spans="1:28" ht="15" customHeight="1" x14ac:dyDescent="0.3">
      <c r="A98" s="263">
        <v>526283</v>
      </c>
      <c r="B98" s="263" t="s">
        <v>1033</v>
      </c>
      <c r="C98" s="263" t="s">
        <v>312</v>
      </c>
      <c r="D98" s="263" t="s">
        <v>1305</v>
      </c>
      <c r="F98" s="272"/>
      <c r="G98" s="272"/>
      <c r="H98" s="272"/>
      <c r="I98" s="268" t="s">
        <v>919</v>
      </c>
    </row>
    <row r="99" spans="1:28" ht="15" customHeight="1" x14ac:dyDescent="0.3">
      <c r="A99" s="263">
        <v>526286</v>
      </c>
      <c r="B99" s="263" t="s">
        <v>1034</v>
      </c>
      <c r="C99" s="263" t="s">
        <v>1035</v>
      </c>
      <c r="D99" s="263" t="s">
        <v>1074</v>
      </c>
      <c r="F99" s="271"/>
      <c r="G99" s="271"/>
      <c r="H99" s="271"/>
      <c r="I99" s="268" t="s">
        <v>919</v>
      </c>
    </row>
    <row r="100" spans="1:28" ht="15" customHeight="1" x14ac:dyDescent="0.3">
      <c r="A100" s="263">
        <v>526289</v>
      </c>
      <c r="B100" s="263" t="s">
        <v>1036</v>
      </c>
      <c r="C100" s="263" t="s">
        <v>282</v>
      </c>
      <c r="D100" s="263" t="s">
        <v>859</v>
      </c>
      <c r="F100" s="272"/>
      <c r="G100" s="272"/>
      <c r="H100" s="272"/>
      <c r="I100" s="268" t="s">
        <v>919</v>
      </c>
    </row>
    <row r="101" spans="1:28" ht="15" customHeight="1" x14ac:dyDescent="0.3">
      <c r="A101" s="263">
        <v>526291</v>
      </c>
      <c r="B101" s="263" t="s">
        <v>1037</v>
      </c>
      <c r="C101" s="263" t="s">
        <v>365</v>
      </c>
      <c r="D101" s="263" t="s">
        <v>452</v>
      </c>
      <c r="F101" s="271"/>
      <c r="G101" s="271"/>
      <c r="H101" s="271"/>
      <c r="I101" s="268" t="s">
        <v>919</v>
      </c>
    </row>
    <row r="102" spans="1:28" ht="15" customHeight="1" x14ac:dyDescent="0.3">
      <c r="A102" s="263">
        <v>526297</v>
      </c>
      <c r="B102" s="263" t="s">
        <v>1038</v>
      </c>
      <c r="C102" s="263" t="s">
        <v>68</v>
      </c>
      <c r="D102" s="263" t="s">
        <v>760</v>
      </c>
      <c r="F102" s="271"/>
      <c r="G102" s="271"/>
      <c r="H102" s="271"/>
      <c r="I102" s="268" t="s">
        <v>919</v>
      </c>
    </row>
    <row r="103" spans="1:28" ht="15" customHeight="1" x14ac:dyDescent="0.3">
      <c r="A103" s="263">
        <v>526302</v>
      </c>
      <c r="B103" s="263" t="s">
        <v>1039</v>
      </c>
      <c r="C103" s="263" t="s">
        <v>70</v>
      </c>
      <c r="D103" s="263" t="s">
        <v>739</v>
      </c>
      <c r="F103" s="272"/>
      <c r="G103" s="272"/>
      <c r="H103" s="272"/>
      <c r="I103" s="268" t="s">
        <v>919</v>
      </c>
    </row>
    <row r="104" spans="1:28" ht="15" customHeight="1" x14ac:dyDescent="0.3">
      <c r="A104" s="263">
        <v>526303</v>
      </c>
      <c r="B104" s="263" t="s">
        <v>1040</v>
      </c>
      <c r="C104" s="263" t="s">
        <v>310</v>
      </c>
      <c r="D104" s="263" t="s">
        <v>801</v>
      </c>
      <c r="F104" s="271"/>
      <c r="G104" s="271"/>
      <c r="H104" s="271"/>
      <c r="I104" s="268" t="s">
        <v>919</v>
      </c>
    </row>
    <row r="105" spans="1:28" ht="15" customHeight="1" x14ac:dyDescent="0.3">
      <c r="A105" s="263">
        <v>526323</v>
      </c>
      <c r="B105" s="263" t="s">
        <v>1043</v>
      </c>
      <c r="C105" s="263" t="s">
        <v>78</v>
      </c>
      <c r="D105" s="263" t="s">
        <v>1159</v>
      </c>
      <c r="F105" s="271"/>
      <c r="G105" s="271"/>
      <c r="H105" s="271"/>
      <c r="I105" s="268" t="s">
        <v>919</v>
      </c>
    </row>
    <row r="106" spans="1:28" ht="15" customHeight="1" x14ac:dyDescent="0.3">
      <c r="A106" s="263">
        <v>526326</v>
      </c>
      <c r="B106" s="263" t="s">
        <v>1044</v>
      </c>
      <c r="C106" s="263" t="s">
        <v>81</v>
      </c>
      <c r="F106" s="272"/>
      <c r="G106" s="272"/>
      <c r="H106" s="272"/>
      <c r="I106" s="268" t="s">
        <v>919</v>
      </c>
    </row>
    <row r="107" spans="1:28" ht="15" customHeight="1" x14ac:dyDescent="0.3">
      <c r="A107" s="263">
        <v>526346</v>
      </c>
      <c r="B107" s="263" t="s">
        <v>1045</v>
      </c>
      <c r="C107" s="263" t="s">
        <v>386</v>
      </c>
      <c r="F107" s="271"/>
      <c r="G107" s="271"/>
      <c r="H107" s="271"/>
      <c r="I107" s="268" t="s">
        <v>919</v>
      </c>
    </row>
    <row r="108" spans="1:28" ht="15" customHeight="1" x14ac:dyDescent="0.3">
      <c r="A108" s="263">
        <v>514579</v>
      </c>
      <c r="B108" s="263" t="s">
        <v>2275</v>
      </c>
      <c r="C108" s="263" t="s">
        <v>2276</v>
      </c>
      <c r="D108" s="263" t="s">
        <v>842</v>
      </c>
      <c r="F108" s="271"/>
      <c r="G108" s="271"/>
      <c r="H108" s="271"/>
      <c r="I108" s="268" t="s">
        <v>918</v>
      </c>
      <c r="U108" s="268">
        <v>2000</v>
      </c>
      <c r="V108" s="268" t="s">
        <v>927</v>
      </c>
      <c r="W108" s="268" t="s">
        <v>927</v>
      </c>
      <c r="X108" s="268" t="s">
        <v>927</v>
      </c>
      <c r="Y108" s="268" t="s">
        <v>927</v>
      </c>
      <c r="Z108" s="268" t="s">
        <v>927</v>
      </c>
      <c r="AA108" s="268" t="s">
        <v>927</v>
      </c>
      <c r="AB108" s="268" t="s">
        <v>4093</v>
      </c>
    </row>
    <row r="109" spans="1:28" ht="15" customHeight="1" x14ac:dyDescent="0.3">
      <c r="A109" s="263">
        <v>515754</v>
      </c>
      <c r="B109" s="263" t="s">
        <v>2293</v>
      </c>
      <c r="C109" s="263" t="s">
        <v>75</v>
      </c>
      <c r="D109" s="263" t="s">
        <v>745</v>
      </c>
      <c r="F109" s="273"/>
      <c r="G109" s="273"/>
      <c r="H109" s="274"/>
      <c r="I109" s="268" t="s">
        <v>918</v>
      </c>
      <c r="U109" s="268">
        <v>2000</v>
      </c>
      <c r="V109" s="268" t="s">
        <v>927</v>
      </c>
      <c r="W109" s="268" t="s">
        <v>927</v>
      </c>
      <c r="X109" s="268" t="s">
        <v>927</v>
      </c>
      <c r="Y109" s="268" t="s">
        <v>927</v>
      </c>
      <c r="Z109" s="268" t="s">
        <v>927</v>
      </c>
      <c r="AA109" s="268" t="s">
        <v>927</v>
      </c>
      <c r="AB109" s="268" t="s">
        <v>4093</v>
      </c>
    </row>
    <row r="110" spans="1:28" ht="15" customHeight="1" x14ac:dyDescent="0.3">
      <c r="A110" s="263">
        <v>516397</v>
      </c>
      <c r="B110" s="263" t="s">
        <v>2311</v>
      </c>
      <c r="C110" s="263" t="s">
        <v>489</v>
      </c>
      <c r="D110" s="263" t="s">
        <v>789</v>
      </c>
      <c r="F110" s="271"/>
      <c r="G110" s="271"/>
      <c r="H110" s="271"/>
      <c r="I110" s="268" t="s">
        <v>918</v>
      </c>
      <c r="U110" s="268">
        <v>2000</v>
      </c>
      <c r="V110" s="268" t="s">
        <v>927</v>
      </c>
      <c r="W110" s="268" t="s">
        <v>927</v>
      </c>
      <c r="X110" s="268" t="s">
        <v>927</v>
      </c>
      <c r="Y110" s="268" t="s">
        <v>927</v>
      </c>
      <c r="Z110" s="268" t="s">
        <v>927</v>
      </c>
      <c r="AA110" s="268" t="s">
        <v>927</v>
      </c>
      <c r="AB110" s="268" t="s">
        <v>4093</v>
      </c>
    </row>
    <row r="111" spans="1:28" ht="15" customHeight="1" x14ac:dyDescent="0.3">
      <c r="A111" s="263">
        <v>517248</v>
      </c>
      <c r="B111" s="263" t="s">
        <v>2352</v>
      </c>
      <c r="C111" s="263" t="s">
        <v>1709</v>
      </c>
      <c r="D111" s="263" t="s">
        <v>1615</v>
      </c>
      <c r="F111" s="272"/>
      <c r="G111" s="272"/>
      <c r="H111" s="272"/>
      <c r="I111" s="268" t="s">
        <v>918</v>
      </c>
      <c r="U111" s="268">
        <v>2000</v>
      </c>
      <c r="V111" s="268" t="s">
        <v>927</v>
      </c>
      <c r="W111" s="268" t="s">
        <v>927</v>
      </c>
      <c r="X111" s="268" t="s">
        <v>927</v>
      </c>
      <c r="Y111" s="268" t="s">
        <v>927</v>
      </c>
      <c r="Z111" s="268" t="s">
        <v>927</v>
      </c>
      <c r="AA111" s="268" t="s">
        <v>927</v>
      </c>
      <c r="AB111" s="268" t="s">
        <v>4093</v>
      </c>
    </row>
    <row r="112" spans="1:28" ht="15" customHeight="1" x14ac:dyDescent="0.3">
      <c r="A112" s="263">
        <v>517274</v>
      </c>
      <c r="B112" s="263" t="s">
        <v>2353</v>
      </c>
      <c r="C112" s="263" t="s">
        <v>317</v>
      </c>
      <c r="D112" s="263" t="s">
        <v>744</v>
      </c>
      <c r="F112" s="272"/>
      <c r="G112" s="272"/>
      <c r="H112" s="272"/>
      <c r="I112" s="268" t="s">
        <v>918</v>
      </c>
      <c r="U112" s="268">
        <v>2000</v>
      </c>
      <c r="V112" s="268" t="s">
        <v>927</v>
      </c>
      <c r="W112" s="268" t="s">
        <v>927</v>
      </c>
      <c r="X112" s="268" t="s">
        <v>927</v>
      </c>
      <c r="Y112" s="268" t="s">
        <v>927</v>
      </c>
      <c r="Z112" s="268" t="s">
        <v>927</v>
      </c>
      <c r="AA112" s="268" t="s">
        <v>927</v>
      </c>
      <c r="AB112" s="268" t="s">
        <v>4093</v>
      </c>
    </row>
    <row r="113" spans="1:28" ht="15" customHeight="1" x14ac:dyDescent="0.3">
      <c r="A113" s="263">
        <v>517301</v>
      </c>
      <c r="B113" s="263" t="s">
        <v>2354</v>
      </c>
      <c r="C113" s="263" t="s">
        <v>106</v>
      </c>
      <c r="D113" s="263" t="s">
        <v>421</v>
      </c>
      <c r="F113" s="271"/>
      <c r="G113" s="271"/>
      <c r="H113" s="271"/>
      <c r="I113" s="268" t="s">
        <v>918</v>
      </c>
      <c r="U113" s="268">
        <v>2000</v>
      </c>
      <c r="V113" s="268" t="s">
        <v>927</v>
      </c>
      <c r="W113" s="268" t="s">
        <v>927</v>
      </c>
      <c r="X113" s="268" t="s">
        <v>927</v>
      </c>
      <c r="Y113" s="268" t="s">
        <v>927</v>
      </c>
      <c r="Z113" s="268" t="s">
        <v>927</v>
      </c>
      <c r="AA113" s="268" t="s">
        <v>927</v>
      </c>
      <c r="AB113" s="268" t="s">
        <v>4093</v>
      </c>
    </row>
    <row r="114" spans="1:28" ht="15" customHeight="1" x14ac:dyDescent="0.3">
      <c r="A114" s="263">
        <v>517361</v>
      </c>
      <c r="B114" s="263" t="s">
        <v>2357</v>
      </c>
      <c r="C114" s="263" t="s">
        <v>69</v>
      </c>
      <c r="D114" s="263" t="s">
        <v>841</v>
      </c>
      <c r="F114" s="271"/>
      <c r="G114" s="271"/>
      <c r="H114" s="271"/>
      <c r="I114" s="268" t="s">
        <v>918</v>
      </c>
      <c r="U114" s="268">
        <v>2000</v>
      </c>
      <c r="V114" s="268" t="s">
        <v>927</v>
      </c>
      <c r="W114" s="268" t="s">
        <v>927</v>
      </c>
      <c r="X114" s="268" t="s">
        <v>927</v>
      </c>
      <c r="Y114" s="268" t="s">
        <v>927</v>
      </c>
      <c r="Z114" s="268" t="s">
        <v>927</v>
      </c>
      <c r="AA114" s="268" t="s">
        <v>927</v>
      </c>
      <c r="AB114" s="268" t="s">
        <v>4093</v>
      </c>
    </row>
    <row r="115" spans="1:28" ht="15" customHeight="1" x14ac:dyDescent="0.3">
      <c r="A115" s="263">
        <v>517394</v>
      </c>
      <c r="B115" s="263" t="s">
        <v>2359</v>
      </c>
      <c r="C115" s="263" t="s">
        <v>304</v>
      </c>
      <c r="D115" s="263" t="s">
        <v>1071</v>
      </c>
      <c r="F115" s="271"/>
      <c r="G115" s="271"/>
      <c r="H115" s="271"/>
      <c r="I115" s="268" t="s">
        <v>918</v>
      </c>
      <c r="U115" s="268">
        <v>2000</v>
      </c>
      <c r="V115" s="268" t="s">
        <v>927</v>
      </c>
      <c r="W115" s="268" t="s">
        <v>927</v>
      </c>
      <c r="X115" s="268" t="s">
        <v>927</v>
      </c>
      <c r="Y115" s="268" t="s">
        <v>927</v>
      </c>
      <c r="Z115" s="268" t="s">
        <v>927</v>
      </c>
      <c r="AA115" s="268" t="s">
        <v>927</v>
      </c>
      <c r="AB115" s="268" t="s">
        <v>4093</v>
      </c>
    </row>
    <row r="116" spans="1:28" ht="15" customHeight="1" x14ac:dyDescent="0.3">
      <c r="A116" s="263">
        <v>517566</v>
      </c>
      <c r="B116" s="263" t="s">
        <v>2368</v>
      </c>
      <c r="C116" s="263" t="s">
        <v>437</v>
      </c>
      <c r="D116" s="263" t="s">
        <v>840</v>
      </c>
      <c r="F116" s="271"/>
      <c r="G116" s="271"/>
      <c r="H116" s="271"/>
      <c r="I116" s="268" t="s">
        <v>918</v>
      </c>
      <c r="U116" s="268">
        <v>2000</v>
      </c>
      <c r="V116" s="268" t="s">
        <v>927</v>
      </c>
      <c r="W116" s="268" t="s">
        <v>927</v>
      </c>
      <c r="X116" s="268" t="s">
        <v>927</v>
      </c>
      <c r="Y116" s="268" t="s">
        <v>927</v>
      </c>
      <c r="Z116" s="268" t="s">
        <v>927</v>
      </c>
      <c r="AA116" s="268" t="s">
        <v>927</v>
      </c>
      <c r="AB116" s="268" t="s">
        <v>4093</v>
      </c>
    </row>
    <row r="117" spans="1:28" ht="15" customHeight="1" x14ac:dyDescent="0.3">
      <c r="A117" s="263">
        <v>518032</v>
      </c>
      <c r="B117" s="263" t="s">
        <v>2385</v>
      </c>
      <c r="C117" s="263" t="s">
        <v>929</v>
      </c>
      <c r="D117" s="263" t="s">
        <v>727</v>
      </c>
      <c r="F117" s="271"/>
      <c r="G117" s="271"/>
      <c r="H117" s="271"/>
      <c r="I117" s="268" t="s">
        <v>918</v>
      </c>
      <c r="U117" s="268">
        <v>2000</v>
      </c>
      <c r="V117" s="268" t="s">
        <v>927</v>
      </c>
      <c r="W117" s="268" t="s">
        <v>927</v>
      </c>
      <c r="X117" s="268" t="s">
        <v>927</v>
      </c>
      <c r="Y117" s="268" t="s">
        <v>927</v>
      </c>
      <c r="Z117" s="268" t="s">
        <v>927</v>
      </c>
      <c r="AA117" s="268" t="s">
        <v>927</v>
      </c>
      <c r="AB117" s="268" t="s">
        <v>4093</v>
      </c>
    </row>
    <row r="118" spans="1:28" ht="15" customHeight="1" x14ac:dyDescent="0.3">
      <c r="A118" s="263">
        <v>518442</v>
      </c>
      <c r="B118" s="263" t="s">
        <v>2408</v>
      </c>
      <c r="C118" s="263" t="s">
        <v>1503</v>
      </c>
      <c r="D118" s="263" t="s">
        <v>829</v>
      </c>
      <c r="F118" s="271"/>
      <c r="G118" s="271"/>
      <c r="H118" s="271"/>
      <c r="I118" s="268" t="s">
        <v>918</v>
      </c>
      <c r="U118" s="268">
        <v>2000</v>
      </c>
      <c r="V118" s="268" t="s">
        <v>927</v>
      </c>
      <c r="W118" s="268" t="s">
        <v>927</v>
      </c>
      <c r="X118" s="268" t="s">
        <v>927</v>
      </c>
      <c r="Y118" s="268" t="s">
        <v>927</v>
      </c>
      <c r="Z118" s="268" t="s">
        <v>927</v>
      </c>
      <c r="AA118" s="268" t="s">
        <v>927</v>
      </c>
      <c r="AB118" s="268" t="s">
        <v>4093</v>
      </c>
    </row>
    <row r="119" spans="1:28" ht="15" customHeight="1" x14ac:dyDescent="0.3">
      <c r="A119" s="263">
        <v>518697</v>
      </c>
      <c r="B119" s="263" t="s">
        <v>2428</v>
      </c>
      <c r="C119" s="263" t="s">
        <v>1713</v>
      </c>
      <c r="D119" s="263" t="s">
        <v>752</v>
      </c>
      <c r="F119" s="271"/>
      <c r="G119" s="271"/>
      <c r="H119" s="271"/>
      <c r="I119" s="268" t="s">
        <v>918</v>
      </c>
      <c r="U119" s="268">
        <v>2000</v>
      </c>
      <c r="V119" s="268" t="s">
        <v>927</v>
      </c>
      <c r="W119" s="268" t="s">
        <v>927</v>
      </c>
      <c r="X119" s="268" t="s">
        <v>927</v>
      </c>
      <c r="Y119" s="268" t="s">
        <v>927</v>
      </c>
      <c r="Z119" s="268" t="s">
        <v>927</v>
      </c>
      <c r="AA119" s="268" t="s">
        <v>927</v>
      </c>
      <c r="AB119" s="268" t="s">
        <v>4093</v>
      </c>
    </row>
    <row r="120" spans="1:28" ht="15" customHeight="1" x14ac:dyDescent="0.3">
      <c r="A120" s="263">
        <v>518842</v>
      </c>
      <c r="B120" s="263" t="s">
        <v>2434</v>
      </c>
      <c r="C120" s="263" t="s">
        <v>81</v>
      </c>
      <c r="D120" s="263" t="s">
        <v>2435</v>
      </c>
      <c r="F120" s="271"/>
      <c r="G120" s="271"/>
      <c r="H120" s="271"/>
      <c r="I120" s="268" t="s">
        <v>918</v>
      </c>
      <c r="U120" s="268">
        <v>2000</v>
      </c>
      <c r="V120" s="268" t="s">
        <v>927</v>
      </c>
      <c r="W120" s="268" t="s">
        <v>927</v>
      </c>
      <c r="X120" s="268" t="s">
        <v>927</v>
      </c>
      <c r="Y120" s="268" t="s">
        <v>927</v>
      </c>
      <c r="Z120" s="268" t="s">
        <v>927</v>
      </c>
      <c r="AA120" s="268" t="s">
        <v>927</v>
      </c>
      <c r="AB120" s="268" t="s">
        <v>4093</v>
      </c>
    </row>
    <row r="121" spans="1:28" ht="15" customHeight="1" x14ac:dyDescent="0.3">
      <c r="A121" s="263">
        <v>518889</v>
      </c>
      <c r="B121" s="263" t="s">
        <v>2437</v>
      </c>
      <c r="C121" s="263" t="s">
        <v>1503</v>
      </c>
      <c r="D121" s="263" t="s">
        <v>418</v>
      </c>
      <c r="F121" s="272"/>
      <c r="G121" s="272"/>
      <c r="H121" s="272"/>
      <c r="I121" s="268" t="s">
        <v>918</v>
      </c>
      <c r="U121" s="268">
        <v>2000</v>
      </c>
      <c r="V121" s="268" t="s">
        <v>927</v>
      </c>
      <c r="W121" s="268" t="s">
        <v>927</v>
      </c>
      <c r="X121" s="268" t="s">
        <v>927</v>
      </c>
      <c r="Y121" s="268" t="s">
        <v>927</v>
      </c>
      <c r="Z121" s="268" t="s">
        <v>927</v>
      </c>
      <c r="AA121" s="268" t="s">
        <v>927</v>
      </c>
      <c r="AB121" s="268" t="s">
        <v>4093</v>
      </c>
    </row>
    <row r="122" spans="1:28" ht="15" customHeight="1" x14ac:dyDescent="0.3">
      <c r="A122" s="263">
        <v>518922</v>
      </c>
      <c r="B122" s="263" t="s">
        <v>2440</v>
      </c>
      <c r="C122" s="263" t="s">
        <v>70</v>
      </c>
      <c r="D122" s="263" t="s">
        <v>807</v>
      </c>
      <c r="F122" s="271"/>
      <c r="G122" s="271"/>
      <c r="H122" s="271"/>
      <c r="I122" s="268" t="s">
        <v>918</v>
      </c>
      <c r="U122" s="268">
        <v>2000</v>
      </c>
      <c r="V122" s="268" t="s">
        <v>927</v>
      </c>
      <c r="W122" s="268" t="s">
        <v>927</v>
      </c>
      <c r="X122" s="268" t="s">
        <v>927</v>
      </c>
      <c r="Y122" s="268" t="s">
        <v>927</v>
      </c>
      <c r="Z122" s="268" t="s">
        <v>927</v>
      </c>
      <c r="AA122" s="268" t="s">
        <v>927</v>
      </c>
      <c r="AB122" s="268" t="s">
        <v>4093</v>
      </c>
    </row>
    <row r="123" spans="1:28" ht="15" customHeight="1" x14ac:dyDescent="0.3">
      <c r="A123" s="263">
        <v>519156</v>
      </c>
      <c r="B123" s="263" t="s">
        <v>2452</v>
      </c>
      <c r="C123" s="263" t="s">
        <v>345</v>
      </c>
      <c r="D123" s="263" t="s">
        <v>788</v>
      </c>
      <c r="F123" s="271"/>
      <c r="G123" s="271"/>
      <c r="H123" s="271"/>
      <c r="I123" s="268" t="s">
        <v>918</v>
      </c>
      <c r="U123" s="268">
        <v>2000</v>
      </c>
      <c r="V123" s="268" t="s">
        <v>927</v>
      </c>
      <c r="W123" s="268" t="s">
        <v>927</v>
      </c>
      <c r="X123" s="268" t="s">
        <v>927</v>
      </c>
      <c r="Y123" s="268" t="s">
        <v>927</v>
      </c>
      <c r="Z123" s="268" t="s">
        <v>927</v>
      </c>
      <c r="AA123" s="268" t="s">
        <v>927</v>
      </c>
      <c r="AB123" s="268" t="s">
        <v>4093</v>
      </c>
    </row>
    <row r="124" spans="1:28" ht="15" customHeight="1" x14ac:dyDescent="0.3">
      <c r="A124" s="263">
        <v>519168</v>
      </c>
      <c r="B124" s="263" t="s">
        <v>2454</v>
      </c>
      <c r="C124" s="263" t="s">
        <v>86</v>
      </c>
      <c r="D124" s="263" t="s">
        <v>415</v>
      </c>
      <c r="F124" s="271"/>
      <c r="G124" s="271"/>
      <c r="H124" s="271"/>
      <c r="I124" s="268" t="s">
        <v>918</v>
      </c>
      <c r="U124" s="268">
        <v>2000</v>
      </c>
      <c r="V124" s="268" t="s">
        <v>927</v>
      </c>
      <c r="W124" s="268" t="s">
        <v>927</v>
      </c>
      <c r="X124" s="268" t="s">
        <v>927</v>
      </c>
      <c r="Y124" s="268" t="s">
        <v>927</v>
      </c>
      <c r="Z124" s="268" t="s">
        <v>927</v>
      </c>
      <c r="AA124" s="268" t="s">
        <v>927</v>
      </c>
      <c r="AB124" s="268" t="s">
        <v>4093</v>
      </c>
    </row>
    <row r="125" spans="1:28" ht="15" customHeight="1" x14ac:dyDescent="0.3">
      <c r="A125" s="263">
        <v>519205</v>
      </c>
      <c r="B125" s="263" t="s">
        <v>2456</v>
      </c>
      <c r="C125" s="263" t="s">
        <v>73</v>
      </c>
      <c r="D125" s="263" t="s">
        <v>1336</v>
      </c>
      <c r="F125" s="271"/>
      <c r="G125" s="271"/>
      <c r="H125" s="271"/>
      <c r="I125" s="268" t="s">
        <v>918</v>
      </c>
      <c r="U125" s="268">
        <v>2000</v>
      </c>
      <c r="V125" s="268" t="s">
        <v>927</v>
      </c>
      <c r="W125" s="268" t="s">
        <v>927</v>
      </c>
      <c r="X125" s="268" t="s">
        <v>927</v>
      </c>
      <c r="Y125" s="268" t="s">
        <v>927</v>
      </c>
      <c r="Z125" s="268" t="s">
        <v>927</v>
      </c>
      <c r="AA125" s="268" t="s">
        <v>927</v>
      </c>
      <c r="AB125" s="268" t="s">
        <v>4093</v>
      </c>
    </row>
    <row r="126" spans="1:28" ht="15" customHeight="1" x14ac:dyDescent="0.3">
      <c r="A126" s="263">
        <v>519326</v>
      </c>
      <c r="B126" s="263" t="s">
        <v>2464</v>
      </c>
      <c r="C126" s="263" t="s">
        <v>303</v>
      </c>
      <c r="D126" s="263" t="s">
        <v>2465</v>
      </c>
      <c r="F126" s="271"/>
      <c r="G126" s="271"/>
      <c r="H126" s="271"/>
      <c r="I126" s="268" t="s">
        <v>918</v>
      </c>
      <c r="U126" s="268">
        <v>2000</v>
      </c>
      <c r="V126" s="268" t="s">
        <v>927</v>
      </c>
      <c r="W126" s="268" t="s">
        <v>927</v>
      </c>
      <c r="X126" s="268" t="s">
        <v>927</v>
      </c>
      <c r="Y126" s="268" t="s">
        <v>927</v>
      </c>
      <c r="Z126" s="268" t="s">
        <v>927</v>
      </c>
      <c r="AA126" s="268" t="s">
        <v>927</v>
      </c>
      <c r="AB126" s="268" t="s">
        <v>4093</v>
      </c>
    </row>
    <row r="127" spans="1:28" ht="15" customHeight="1" x14ac:dyDescent="0.3">
      <c r="A127" s="263">
        <v>519454</v>
      </c>
      <c r="B127" s="263" t="s">
        <v>2473</v>
      </c>
      <c r="C127" s="263" t="s">
        <v>1537</v>
      </c>
      <c r="D127" s="263" t="s">
        <v>752</v>
      </c>
      <c r="F127" s="272"/>
      <c r="G127" s="272"/>
      <c r="H127" s="272"/>
      <c r="I127" s="268" t="s">
        <v>918</v>
      </c>
      <c r="U127" s="268">
        <v>2000</v>
      </c>
      <c r="V127" s="268" t="s">
        <v>927</v>
      </c>
      <c r="W127" s="268" t="s">
        <v>927</v>
      </c>
      <c r="X127" s="268" t="s">
        <v>927</v>
      </c>
      <c r="Y127" s="268" t="s">
        <v>927</v>
      </c>
      <c r="Z127" s="268" t="s">
        <v>927</v>
      </c>
      <c r="AA127" s="268" t="s">
        <v>927</v>
      </c>
      <c r="AB127" s="268" t="s">
        <v>4093</v>
      </c>
    </row>
    <row r="128" spans="1:28" ht="15" customHeight="1" x14ac:dyDescent="0.3">
      <c r="A128" s="263">
        <v>519915</v>
      </c>
      <c r="B128" s="263" t="s">
        <v>2485</v>
      </c>
      <c r="C128" s="263" t="s">
        <v>955</v>
      </c>
      <c r="D128" s="263" t="s">
        <v>716</v>
      </c>
      <c r="F128" s="272"/>
      <c r="G128" s="272"/>
      <c r="H128" s="272"/>
      <c r="I128" s="268" t="s">
        <v>918</v>
      </c>
      <c r="U128" s="268">
        <v>2000</v>
      </c>
      <c r="V128" s="268" t="s">
        <v>927</v>
      </c>
      <c r="W128" s="268" t="s">
        <v>927</v>
      </c>
      <c r="X128" s="268" t="s">
        <v>927</v>
      </c>
      <c r="Y128" s="268" t="s">
        <v>927</v>
      </c>
      <c r="Z128" s="268" t="s">
        <v>927</v>
      </c>
      <c r="AA128" s="268" t="s">
        <v>927</v>
      </c>
      <c r="AB128" s="268" t="s">
        <v>4093</v>
      </c>
    </row>
    <row r="129" spans="1:28" ht="15" customHeight="1" x14ac:dyDescent="0.3">
      <c r="A129" s="263">
        <v>520027</v>
      </c>
      <c r="B129" s="263" t="s">
        <v>2491</v>
      </c>
      <c r="C129" s="263" t="s">
        <v>1201</v>
      </c>
      <c r="D129" s="263" t="s">
        <v>1292</v>
      </c>
      <c r="F129" s="271"/>
      <c r="G129" s="271"/>
      <c r="H129" s="271"/>
      <c r="I129" s="268" t="s">
        <v>918</v>
      </c>
      <c r="U129" s="268">
        <v>2000</v>
      </c>
      <c r="V129" s="268" t="s">
        <v>927</v>
      </c>
      <c r="W129" s="268" t="s">
        <v>927</v>
      </c>
      <c r="X129" s="268" t="s">
        <v>927</v>
      </c>
      <c r="Y129" s="268" t="s">
        <v>927</v>
      </c>
      <c r="Z129" s="268" t="s">
        <v>927</v>
      </c>
      <c r="AA129" s="268" t="s">
        <v>927</v>
      </c>
      <c r="AB129" s="268" t="s">
        <v>4093</v>
      </c>
    </row>
    <row r="130" spans="1:28" ht="15" customHeight="1" x14ac:dyDescent="0.3">
      <c r="A130" s="263">
        <v>520321</v>
      </c>
      <c r="B130" s="263" t="s">
        <v>2501</v>
      </c>
      <c r="C130" s="263" t="s">
        <v>952</v>
      </c>
      <c r="D130" s="263" t="s">
        <v>1593</v>
      </c>
      <c r="F130" s="271"/>
      <c r="G130" s="271"/>
      <c r="H130" s="271"/>
      <c r="I130" s="268" t="s">
        <v>918</v>
      </c>
      <c r="U130" s="268">
        <v>2000</v>
      </c>
      <c r="V130" s="268" t="s">
        <v>927</v>
      </c>
      <c r="W130" s="268" t="s">
        <v>927</v>
      </c>
      <c r="X130" s="268" t="s">
        <v>927</v>
      </c>
      <c r="Y130" s="268" t="s">
        <v>927</v>
      </c>
      <c r="Z130" s="268" t="s">
        <v>927</v>
      </c>
      <c r="AA130" s="268" t="s">
        <v>927</v>
      </c>
      <c r="AB130" s="268" t="s">
        <v>4093</v>
      </c>
    </row>
    <row r="131" spans="1:28" ht="15" customHeight="1" x14ac:dyDescent="0.3">
      <c r="A131" s="263">
        <v>520409</v>
      </c>
      <c r="B131" s="263" t="s">
        <v>2505</v>
      </c>
      <c r="C131" s="263" t="s">
        <v>2506</v>
      </c>
      <c r="D131" s="263" t="s">
        <v>418</v>
      </c>
      <c r="F131" s="272"/>
      <c r="G131" s="272"/>
      <c r="H131" s="272"/>
      <c r="I131" s="268" t="s">
        <v>918</v>
      </c>
      <c r="U131" s="268">
        <v>2000</v>
      </c>
      <c r="V131" s="268" t="s">
        <v>927</v>
      </c>
      <c r="W131" s="268" t="s">
        <v>927</v>
      </c>
      <c r="X131" s="268" t="s">
        <v>927</v>
      </c>
      <c r="Y131" s="268" t="s">
        <v>927</v>
      </c>
      <c r="Z131" s="268" t="s">
        <v>927</v>
      </c>
      <c r="AA131" s="268" t="s">
        <v>927</v>
      </c>
      <c r="AB131" s="268" t="s">
        <v>4093</v>
      </c>
    </row>
    <row r="132" spans="1:28" ht="15" customHeight="1" x14ac:dyDescent="0.3">
      <c r="A132" s="263">
        <v>520412</v>
      </c>
      <c r="B132" s="263" t="s">
        <v>2507</v>
      </c>
      <c r="C132" s="263" t="s">
        <v>2508</v>
      </c>
      <c r="D132" s="263" t="s">
        <v>717</v>
      </c>
      <c r="F132" s="271"/>
      <c r="G132" s="271"/>
      <c r="H132" s="271"/>
      <c r="I132" s="268" t="s">
        <v>918</v>
      </c>
      <c r="U132" s="268">
        <v>2000</v>
      </c>
      <c r="V132" s="268" t="s">
        <v>927</v>
      </c>
      <c r="W132" s="268" t="s">
        <v>927</v>
      </c>
      <c r="X132" s="268" t="s">
        <v>927</v>
      </c>
      <c r="Y132" s="268" t="s">
        <v>927</v>
      </c>
      <c r="Z132" s="268" t="s">
        <v>927</v>
      </c>
      <c r="AA132" s="268" t="s">
        <v>927</v>
      </c>
      <c r="AB132" s="268" t="s">
        <v>4093</v>
      </c>
    </row>
    <row r="133" spans="1:28" ht="15" customHeight="1" x14ac:dyDescent="0.3">
      <c r="A133" s="263">
        <v>520976</v>
      </c>
      <c r="B133" s="263" t="s">
        <v>2531</v>
      </c>
      <c r="C133" s="263" t="s">
        <v>1619</v>
      </c>
      <c r="D133" s="263" t="s">
        <v>869</v>
      </c>
      <c r="F133" s="272"/>
      <c r="G133" s="272"/>
      <c r="H133" s="272"/>
      <c r="I133" s="268" t="s">
        <v>918</v>
      </c>
      <c r="U133" s="268">
        <v>2000</v>
      </c>
      <c r="V133" s="268" t="s">
        <v>927</v>
      </c>
      <c r="W133" s="268" t="s">
        <v>927</v>
      </c>
      <c r="X133" s="268" t="s">
        <v>927</v>
      </c>
      <c r="Y133" s="268" t="s">
        <v>927</v>
      </c>
      <c r="Z133" s="268" t="s">
        <v>927</v>
      </c>
      <c r="AA133" s="268" t="s">
        <v>927</v>
      </c>
      <c r="AB133" s="268" t="s">
        <v>4093</v>
      </c>
    </row>
    <row r="134" spans="1:28" ht="15" customHeight="1" x14ac:dyDescent="0.3">
      <c r="A134" s="263">
        <v>520985</v>
      </c>
      <c r="B134" s="263" t="s">
        <v>2532</v>
      </c>
      <c r="C134" s="263" t="s">
        <v>1208</v>
      </c>
      <c r="D134" s="263" t="s">
        <v>749</v>
      </c>
      <c r="F134" s="271"/>
      <c r="G134" s="271"/>
      <c r="H134" s="271"/>
      <c r="I134" s="268" t="s">
        <v>918</v>
      </c>
      <c r="U134" s="268">
        <v>2000</v>
      </c>
      <c r="V134" s="268" t="s">
        <v>927</v>
      </c>
      <c r="W134" s="268" t="s">
        <v>927</v>
      </c>
      <c r="X134" s="268" t="s">
        <v>927</v>
      </c>
      <c r="Y134" s="268" t="s">
        <v>927</v>
      </c>
      <c r="Z134" s="268" t="s">
        <v>927</v>
      </c>
      <c r="AA134" s="268" t="s">
        <v>927</v>
      </c>
      <c r="AB134" s="268" t="s">
        <v>4093</v>
      </c>
    </row>
    <row r="135" spans="1:28" ht="15" customHeight="1" x14ac:dyDescent="0.3">
      <c r="A135" s="263">
        <v>521264</v>
      </c>
      <c r="B135" s="263" t="s">
        <v>2547</v>
      </c>
      <c r="C135" s="263" t="s">
        <v>1629</v>
      </c>
      <c r="D135" s="263" t="s">
        <v>405</v>
      </c>
      <c r="F135" s="272"/>
      <c r="G135" s="272"/>
      <c r="H135" s="272"/>
      <c r="I135" s="268" t="s">
        <v>918</v>
      </c>
      <c r="U135" s="268">
        <v>2000</v>
      </c>
      <c r="V135" s="268" t="s">
        <v>927</v>
      </c>
      <c r="W135" s="268" t="s">
        <v>927</v>
      </c>
      <c r="X135" s="268" t="s">
        <v>927</v>
      </c>
      <c r="Y135" s="268" t="s">
        <v>927</v>
      </c>
      <c r="Z135" s="268" t="s">
        <v>927</v>
      </c>
      <c r="AA135" s="268" t="s">
        <v>927</v>
      </c>
      <c r="AB135" s="268" t="s">
        <v>4093</v>
      </c>
    </row>
    <row r="136" spans="1:28" ht="15" customHeight="1" x14ac:dyDescent="0.3">
      <c r="A136" s="263">
        <v>521309</v>
      </c>
      <c r="B136" s="263" t="s">
        <v>2549</v>
      </c>
      <c r="C136" s="263" t="s">
        <v>70</v>
      </c>
      <c r="D136" s="263" t="s">
        <v>402</v>
      </c>
      <c r="F136" s="271"/>
      <c r="G136" s="271"/>
      <c r="H136" s="271"/>
      <c r="I136" s="268" t="s">
        <v>918</v>
      </c>
      <c r="U136" s="268">
        <v>2000</v>
      </c>
      <c r="V136" s="268" t="s">
        <v>927</v>
      </c>
      <c r="W136" s="268" t="s">
        <v>927</v>
      </c>
      <c r="X136" s="268" t="s">
        <v>927</v>
      </c>
      <c r="Y136" s="268" t="s">
        <v>927</v>
      </c>
      <c r="Z136" s="268" t="s">
        <v>927</v>
      </c>
      <c r="AA136" s="268" t="s">
        <v>927</v>
      </c>
      <c r="AB136" s="268" t="s">
        <v>4093</v>
      </c>
    </row>
    <row r="137" spans="1:28" ht="15" customHeight="1" x14ac:dyDescent="0.3">
      <c r="A137" s="263">
        <v>521390</v>
      </c>
      <c r="B137" s="263" t="s">
        <v>2555</v>
      </c>
      <c r="C137" s="263" t="s">
        <v>1607</v>
      </c>
      <c r="D137" s="263" t="s">
        <v>1671</v>
      </c>
      <c r="F137" s="271"/>
      <c r="G137" s="271"/>
      <c r="H137" s="271"/>
      <c r="I137" s="268" t="s">
        <v>918</v>
      </c>
      <c r="U137" s="268">
        <v>2000</v>
      </c>
      <c r="V137" s="268" t="s">
        <v>927</v>
      </c>
      <c r="W137" s="268" t="s">
        <v>927</v>
      </c>
      <c r="X137" s="268" t="s">
        <v>927</v>
      </c>
      <c r="Y137" s="268" t="s">
        <v>927</v>
      </c>
      <c r="Z137" s="268" t="s">
        <v>927</v>
      </c>
      <c r="AA137" s="268" t="s">
        <v>927</v>
      </c>
      <c r="AB137" s="268" t="s">
        <v>4093</v>
      </c>
    </row>
    <row r="138" spans="1:28" ht="15" customHeight="1" x14ac:dyDescent="0.3">
      <c r="A138" s="263">
        <v>521586</v>
      </c>
      <c r="B138" s="263" t="s">
        <v>2563</v>
      </c>
      <c r="C138" s="263" t="s">
        <v>69</v>
      </c>
      <c r="D138" s="263" t="s">
        <v>418</v>
      </c>
      <c r="F138" s="271"/>
      <c r="G138" s="271"/>
      <c r="H138" s="271"/>
      <c r="I138" s="268" t="s">
        <v>918</v>
      </c>
      <c r="U138" s="268">
        <v>2000</v>
      </c>
      <c r="V138" s="268" t="s">
        <v>927</v>
      </c>
      <c r="W138" s="268" t="s">
        <v>927</v>
      </c>
      <c r="X138" s="268" t="s">
        <v>927</v>
      </c>
      <c r="Y138" s="268" t="s">
        <v>927</v>
      </c>
      <c r="Z138" s="268" t="s">
        <v>927</v>
      </c>
      <c r="AA138" s="268" t="s">
        <v>927</v>
      </c>
      <c r="AB138" s="268" t="s">
        <v>4093</v>
      </c>
    </row>
    <row r="139" spans="1:28" ht="15" customHeight="1" x14ac:dyDescent="0.3">
      <c r="A139" s="263">
        <v>521743</v>
      </c>
      <c r="B139" s="263" t="s">
        <v>2579</v>
      </c>
      <c r="C139" s="263" t="s">
        <v>66</v>
      </c>
      <c r="D139" s="263" t="s">
        <v>879</v>
      </c>
      <c r="F139" s="272"/>
      <c r="G139" s="272"/>
      <c r="H139" s="272"/>
      <c r="I139" s="268" t="s">
        <v>918</v>
      </c>
      <c r="U139" s="268">
        <v>2000</v>
      </c>
      <c r="V139" s="268" t="s">
        <v>927</v>
      </c>
      <c r="W139" s="268" t="s">
        <v>927</v>
      </c>
      <c r="X139" s="268" t="s">
        <v>927</v>
      </c>
      <c r="Y139" s="268" t="s">
        <v>927</v>
      </c>
      <c r="Z139" s="268" t="s">
        <v>927</v>
      </c>
      <c r="AA139" s="268" t="s">
        <v>927</v>
      </c>
      <c r="AB139" s="268" t="s">
        <v>4093</v>
      </c>
    </row>
    <row r="140" spans="1:28" ht="15" customHeight="1" x14ac:dyDescent="0.3">
      <c r="A140" s="263">
        <v>522324</v>
      </c>
      <c r="B140" s="263" t="s">
        <v>2609</v>
      </c>
      <c r="C140" s="263" t="s">
        <v>1616</v>
      </c>
      <c r="D140" s="263" t="s">
        <v>747</v>
      </c>
      <c r="F140" s="271"/>
      <c r="G140" s="271"/>
      <c r="H140" s="271"/>
      <c r="I140" s="268" t="s">
        <v>918</v>
      </c>
      <c r="U140" s="268">
        <v>2000</v>
      </c>
      <c r="V140" s="268" t="s">
        <v>927</v>
      </c>
      <c r="W140" s="268" t="s">
        <v>927</v>
      </c>
      <c r="X140" s="268" t="s">
        <v>927</v>
      </c>
      <c r="Y140" s="268" t="s">
        <v>927</v>
      </c>
      <c r="Z140" s="268" t="s">
        <v>927</v>
      </c>
      <c r="AA140" s="268" t="s">
        <v>927</v>
      </c>
      <c r="AB140" s="268" t="s">
        <v>4093</v>
      </c>
    </row>
    <row r="141" spans="1:28" ht="15" customHeight="1" x14ac:dyDescent="0.3">
      <c r="A141" s="263">
        <v>522449</v>
      </c>
      <c r="B141" s="263" t="s">
        <v>2617</v>
      </c>
      <c r="C141" s="263" t="s">
        <v>2618</v>
      </c>
      <c r="D141" s="263" t="s">
        <v>1728</v>
      </c>
      <c r="F141" s="271"/>
      <c r="G141" s="271"/>
      <c r="H141" s="271"/>
      <c r="I141" s="268" t="s">
        <v>918</v>
      </c>
      <c r="U141" s="268">
        <v>2000</v>
      </c>
      <c r="V141" s="268" t="s">
        <v>927</v>
      </c>
      <c r="W141" s="268" t="s">
        <v>927</v>
      </c>
      <c r="X141" s="268" t="s">
        <v>927</v>
      </c>
      <c r="Y141" s="268" t="s">
        <v>927</v>
      </c>
      <c r="Z141" s="268" t="s">
        <v>927</v>
      </c>
      <c r="AA141" s="268" t="s">
        <v>927</v>
      </c>
      <c r="AB141" s="268" t="s">
        <v>4093</v>
      </c>
    </row>
    <row r="142" spans="1:28" ht="15" customHeight="1" x14ac:dyDescent="0.3">
      <c r="A142" s="263">
        <v>522478</v>
      </c>
      <c r="B142" s="263" t="s">
        <v>2620</v>
      </c>
      <c r="C142" s="263" t="s">
        <v>88</v>
      </c>
      <c r="D142" s="263" t="s">
        <v>885</v>
      </c>
      <c r="F142" s="272"/>
      <c r="G142" s="272"/>
      <c r="H142" s="272"/>
      <c r="I142" s="268" t="s">
        <v>918</v>
      </c>
      <c r="U142" s="268">
        <v>2000</v>
      </c>
      <c r="V142" s="268" t="s">
        <v>927</v>
      </c>
      <c r="W142" s="268" t="s">
        <v>927</v>
      </c>
      <c r="X142" s="268" t="s">
        <v>927</v>
      </c>
      <c r="Y142" s="268" t="s">
        <v>927</v>
      </c>
      <c r="Z142" s="268" t="s">
        <v>927</v>
      </c>
      <c r="AA142" s="268" t="s">
        <v>927</v>
      </c>
      <c r="AB142" s="268" t="s">
        <v>4093</v>
      </c>
    </row>
    <row r="143" spans="1:28" ht="15" customHeight="1" x14ac:dyDescent="0.3">
      <c r="A143" s="263">
        <v>522570</v>
      </c>
      <c r="B143" s="263" t="s">
        <v>1733</v>
      </c>
      <c r="C143" s="263" t="s">
        <v>70</v>
      </c>
      <c r="D143" s="263" t="s">
        <v>403</v>
      </c>
      <c r="F143" s="272"/>
      <c r="G143" s="272"/>
      <c r="H143" s="272"/>
      <c r="I143" s="268" t="s">
        <v>918</v>
      </c>
      <c r="U143" s="268">
        <v>2000</v>
      </c>
      <c r="V143" s="268" t="s">
        <v>927</v>
      </c>
      <c r="W143" s="268" t="s">
        <v>927</v>
      </c>
      <c r="X143" s="268" t="s">
        <v>927</v>
      </c>
      <c r="Y143" s="268" t="s">
        <v>927</v>
      </c>
      <c r="Z143" s="268" t="s">
        <v>927</v>
      </c>
      <c r="AA143" s="268" t="s">
        <v>927</v>
      </c>
      <c r="AB143" s="268" t="s">
        <v>4093</v>
      </c>
    </row>
    <row r="144" spans="1:28" ht="15" customHeight="1" x14ac:dyDescent="0.3">
      <c r="A144" s="263">
        <v>511480</v>
      </c>
      <c r="B144" s="263" t="s">
        <v>2247</v>
      </c>
      <c r="C144" s="263" t="s">
        <v>556</v>
      </c>
      <c r="D144" s="263" t="s">
        <v>418</v>
      </c>
      <c r="F144" s="271"/>
      <c r="G144" s="271"/>
      <c r="H144" s="271"/>
      <c r="I144" s="268" t="s">
        <v>918</v>
      </c>
      <c r="U144" s="268">
        <v>2000</v>
      </c>
      <c r="W144" s="268" t="s">
        <v>927</v>
      </c>
      <c r="X144" s="268" t="s">
        <v>927</v>
      </c>
      <c r="Y144" s="268" t="s">
        <v>927</v>
      </c>
      <c r="Z144" s="268" t="s">
        <v>927</v>
      </c>
      <c r="AA144" s="268" t="s">
        <v>927</v>
      </c>
      <c r="AB144" s="268" t="s">
        <v>4093</v>
      </c>
    </row>
    <row r="145" spans="1:28" ht="15" customHeight="1" x14ac:dyDescent="0.3">
      <c r="A145" s="263">
        <v>513585</v>
      </c>
      <c r="B145" s="263" t="s">
        <v>2259</v>
      </c>
      <c r="C145" s="263" t="s">
        <v>1534</v>
      </c>
      <c r="D145" s="263" t="s">
        <v>1069</v>
      </c>
      <c r="F145" s="271"/>
      <c r="G145" s="271"/>
      <c r="H145" s="271"/>
      <c r="I145" s="268" t="s">
        <v>918</v>
      </c>
      <c r="U145" s="268">
        <v>2000</v>
      </c>
      <c r="W145" s="268" t="s">
        <v>927</v>
      </c>
      <c r="X145" s="268" t="s">
        <v>927</v>
      </c>
      <c r="Y145" s="268" t="s">
        <v>927</v>
      </c>
      <c r="Z145" s="268" t="s">
        <v>927</v>
      </c>
      <c r="AA145" s="268" t="s">
        <v>927</v>
      </c>
      <c r="AB145" s="268" t="s">
        <v>4093</v>
      </c>
    </row>
    <row r="146" spans="1:28" ht="15" customHeight="1" x14ac:dyDescent="0.3">
      <c r="A146" s="263">
        <v>514748</v>
      </c>
      <c r="B146" s="263" t="s">
        <v>2280</v>
      </c>
      <c r="C146" s="263" t="s">
        <v>73</v>
      </c>
      <c r="D146" s="263" t="s">
        <v>1682</v>
      </c>
      <c r="F146" s="271"/>
      <c r="G146" s="271"/>
      <c r="H146" s="271"/>
      <c r="I146" s="268" t="s">
        <v>918</v>
      </c>
      <c r="U146" s="268">
        <v>2000</v>
      </c>
      <c r="W146" s="268" t="s">
        <v>927</v>
      </c>
      <c r="X146" s="268" t="s">
        <v>927</v>
      </c>
      <c r="Y146" s="268" t="s">
        <v>927</v>
      </c>
      <c r="Z146" s="268" t="s">
        <v>927</v>
      </c>
      <c r="AA146" s="268" t="s">
        <v>927</v>
      </c>
      <c r="AB146" s="268" t="s">
        <v>4093</v>
      </c>
    </row>
    <row r="147" spans="1:28" ht="15" customHeight="1" x14ac:dyDescent="0.3">
      <c r="A147" s="263">
        <v>515396</v>
      </c>
      <c r="B147" s="263" t="s">
        <v>2289</v>
      </c>
      <c r="C147" s="263" t="s">
        <v>70</v>
      </c>
      <c r="D147" s="263" t="s">
        <v>2290</v>
      </c>
      <c r="F147" s="272"/>
      <c r="G147" s="272"/>
      <c r="H147" s="272"/>
      <c r="I147" s="268" t="s">
        <v>918</v>
      </c>
      <c r="U147" s="268">
        <v>2000</v>
      </c>
      <c r="W147" s="268" t="s">
        <v>927</v>
      </c>
      <c r="X147" s="268" t="s">
        <v>927</v>
      </c>
      <c r="Y147" s="268" t="s">
        <v>927</v>
      </c>
      <c r="Z147" s="268" t="s">
        <v>927</v>
      </c>
      <c r="AA147" s="268" t="s">
        <v>927</v>
      </c>
      <c r="AB147" s="268" t="s">
        <v>4093</v>
      </c>
    </row>
    <row r="148" spans="1:28" ht="15" customHeight="1" x14ac:dyDescent="0.3">
      <c r="A148" s="263">
        <v>516106</v>
      </c>
      <c r="B148" s="263" t="s">
        <v>2305</v>
      </c>
      <c r="C148" s="263" t="s">
        <v>376</v>
      </c>
      <c r="D148" s="263" t="s">
        <v>720</v>
      </c>
      <c r="F148" s="271"/>
      <c r="G148" s="271"/>
      <c r="H148" s="271"/>
      <c r="I148" s="268" t="s">
        <v>918</v>
      </c>
      <c r="U148" s="268">
        <v>2000</v>
      </c>
      <c r="W148" s="268" t="s">
        <v>927</v>
      </c>
      <c r="X148" s="268" t="s">
        <v>927</v>
      </c>
      <c r="Y148" s="268" t="s">
        <v>927</v>
      </c>
      <c r="Z148" s="268" t="s">
        <v>927</v>
      </c>
      <c r="AA148" s="268" t="s">
        <v>927</v>
      </c>
      <c r="AB148" s="268" t="s">
        <v>4093</v>
      </c>
    </row>
    <row r="149" spans="1:28" ht="15" customHeight="1" x14ac:dyDescent="0.3">
      <c r="A149" s="263">
        <v>516139</v>
      </c>
      <c r="B149" s="263" t="s">
        <v>2307</v>
      </c>
      <c r="C149" s="263" t="s">
        <v>353</v>
      </c>
      <c r="D149" s="263" t="s">
        <v>2308</v>
      </c>
      <c r="F149" s="273"/>
      <c r="G149" s="273"/>
      <c r="H149" s="274"/>
      <c r="I149" s="268" t="s">
        <v>918</v>
      </c>
      <c r="U149" s="268">
        <v>2000</v>
      </c>
      <c r="W149" s="268" t="s">
        <v>927</v>
      </c>
      <c r="X149" s="268" t="s">
        <v>927</v>
      </c>
      <c r="Y149" s="268" t="s">
        <v>927</v>
      </c>
      <c r="Z149" s="268" t="s">
        <v>927</v>
      </c>
      <c r="AA149" s="268" t="s">
        <v>927</v>
      </c>
      <c r="AB149" s="268" t="s">
        <v>4093</v>
      </c>
    </row>
    <row r="150" spans="1:28" ht="15" customHeight="1" x14ac:dyDescent="0.3">
      <c r="A150" s="263">
        <v>516224</v>
      </c>
      <c r="B150" s="263" t="s">
        <v>2309</v>
      </c>
      <c r="C150" s="263" t="s">
        <v>1670</v>
      </c>
      <c r="D150" s="263" t="s">
        <v>825</v>
      </c>
      <c r="F150" s="271"/>
      <c r="G150" s="271"/>
      <c r="H150" s="271"/>
      <c r="I150" s="268" t="s">
        <v>918</v>
      </c>
      <c r="U150" s="268">
        <v>2000</v>
      </c>
      <c r="W150" s="268" t="s">
        <v>927</v>
      </c>
      <c r="X150" s="268" t="s">
        <v>927</v>
      </c>
      <c r="Y150" s="268" t="s">
        <v>927</v>
      </c>
      <c r="Z150" s="268" t="s">
        <v>927</v>
      </c>
      <c r="AA150" s="268" t="s">
        <v>927</v>
      </c>
      <c r="AB150" s="268" t="s">
        <v>4093</v>
      </c>
    </row>
    <row r="151" spans="1:28" ht="15" customHeight="1" x14ac:dyDescent="0.3">
      <c r="A151" s="263">
        <v>516429</v>
      </c>
      <c r="B151" s="263" t="s">
        <v>2313</v>
      </c>
      <c r="C151" s="263" t="s">
        <v>451</v>
      </c>
      <c r="D151" s="263" t="s">
        <v>418</v>
      </c>
      <c r="F151" s="271"/>
      <c r="G151" s="271"/>
      <c r="H151" s="271"/>
      <c r="I151" s="268" t="s">
        <v>918</v>
      </c>
      <c r="U151" s="268">
        <v>2000</v>
      </c>
      <c r="W151" s="268" t="s">
        <v>927</v>
      </c>
      <c r="X151" s="268" t="s">
        <v>927</v>
      </c>
      <c r="Y151" s="268" t="s">
        <v>927</v>
      </c>
      <c r="Z151" s="268" t="s">
        <v>927</v>
      </c>
      <c r="AA151" s="268" t="s">
        <v>927</v>
      </c>
      <c r="AB151" s="268" t="s">
        <v>4093</v>
      </c>
    </row>
    <row r="152" spans="1:28" ht="15" customHeight="1" x14ac:dyDescent="0.3">
      <c r="A152" s="263">
        <v>516692</v>
      </c>
      <c r="B152" s="263" t="s">
        <v>2324</v>
      </c>
      <c r="C152" s="263" t="s">
        <v>262</v>
      </c>
      <c r="D152" s="263" t="s">
        <v>2104</v>
      </c>
      <c r="F152" s="271"/>
      <c r="G152" s="271"/>
      <c r="H152" s="271"/>
      <c r="I152" s="268" t="s">
        <v>918</v>
      </c>
      <c r="U152" s="268">
        <v>2000</v>
      </c>
      <c r="W152" s="268" t="s">
        <v>927</v>
      </c>
      <c r="X152" s="268" t="s">
        <v>927</v>
      </c>
      <c r="Y152" s="268" t="s">
        <v>927</v>
      </c>
      <c r="Z152" s="268" t="s">
        <v>927</v>
      </c>
      <c r="AA152" s="268" t="s">
        <v>927</v>
      </c>
      <c r="AB152" s="268" t="s">
        <v>4093</v>
      </c>
    </row>
    <row r="153" spans="1:28" ht="15" customHeight="1" x14ac:dyDescent="0.3">
      <c r="A153" s="263">
        <v>516761</v>
      </c>
      <c r="B153" s="263" t="s">
        <v>2326</v>
      </c>
      <c r="C153" s="263" t="s">
        <v>424</v>
      </c>
      <c r="D153" s="263" t="s">
        <v>767</v>
      </c>
      <c r="F153" s="272"/>
      <c r="G153" s="272"/>
      <c r="H153" s="272"/>
      <c r="I153" s="268" t="s">
        <v>918</v>
      </c>
      <c r="U153" s="268">
        <v>2000</v>
      </c>
      <c r="W153" s="268" t="s">
        <v>927</v>
      </c>
      <c r="X153" s="268" t="s">
        <v>927</v>
      </c>
      <c r="Y153" s="268" t="s">
        <v>927</v>
      </c>
      <c r="Z153" s="268" t="s">
        <v>927</v>
      </c>
      <c r="AA153" s="268" t="s">
        <v>927</v>
      </c>
      <c r="AB153" s="268" t="s">
        <v>4093</v>
      </c>
    </row>
    <row r="154" spans="1:28" ht="15" customHeight="1" x14ac:dyDescent="0.3">
      <c r="A154" s="263">
        <v>516922</v>
      </c>
      <c r="B154" s="263" t="s">
        <v>2334</v>
      </c>
      <c r="C154" s="263" t="s">
        <v>81</v>
      </c>
      <c r="D154" s="263" t="s">
        <v>419</v>
      </c>
      <c r="F154" s="271"/>
      <c r="G154" s="271"/>
      <c r="H154" s="271"/>
      <c r="I154" s="268" t="s">
        <v>918</v>
      </c>
      <c r="U154" s="268">
        <v>2000</v>
      </c>
      <c r="W154" s="268" t="s">
        <v>927</v>
      </c>
      <c r="X154" s="268" t="s">
        <v>927</v>
      </c>
      <c r="Y154" s="268" t="s">
        <v>927</v>
      </c>
      <c r="Z154" s="268" t="s">
        <v>927</v>
      </c>
      <c r="AA154" s="268" t="s">
        <v>927</v>
      </c>
      <c r="AB154" s="268" t="s">
        <v>4093</v>
      </c>
    </row>
    <row r="155" spans="1:28" ht="15" customHeight="1" x14ac:dyDescent="0.3">
      <c r="A155" s="263">
        <v>516994</v>
      </c>
      <c r="B155" s="263" t="s">
        <v>2336</v>
      </c>
      <c r="C155" s="263" t="s">
        <v>279</v>
      </c>
      <c r="D155" s="263" t="s">
        <v>418</v>
      </c>
      <c r="F155" s="272"/>
      <c r="G155" s="272"/>
      <c r="H155" s="272"/>
      <c r="I155" s="268" t="s">
        <v>918</v>
      </c>
      <c r="U155" s="268">
        <v>2000</v>
      </c>
      <c r="W155" s="268" t="s">
        <v>927</v>
      </c>
      <c r="X155" s="268" t="s">
        <v>927</v>
      </c>
      <c r="Y155" s="268" t="s">
        <v>927</v>
      </c>
      <c r="Z155" s="268" t="s">
        <v>927</v>
      </c>
      <c r="AA155" s="268" t="s">
        <v>927</v>
      </c>
      <c r="AB155" s="268" t="s">
        <v>4093</v>
      </c>
    </row>
    <row r="156" spans="1:28" ht="15" customHeight="1" x14ac:dyDescent="0.3">
      <c r="A156" s="263">
        <v>517111</v>
      </c>
      <c r="B156" s="263" t="s">
        <v>2342</v>
      </c>
      <c r="C156" s="263" t="s">
        <v>238</v>
      </c>
      <c r="D156" s="263" t="s">
        <v>405</v>
      </c>
      <c r="F156" s="271"/>
      <c r="G156" s="271"/>
      <c r="H156" s="271"/>
      <c r="I156" s="268" t="s">
        <v>918</v>
      </c>
      <c r="U156" s="268">
        <v>2000</v>
      </c>
      <c r="W156" s="268" t="s">
        <v>927</v>
      </c>
      <c r="X156" s="268" t="s">
        <v>927</v>
      </c>
      <c r="Y156" s="268" t="s">
        <v>927</v>
      </c>
      <c r="Z156" s="268" t="s">
        <v>927</v>
      </c>
      <c r="AA156" s="268" t="s">
        <v>927</v>
      </c>
      <c r="AB156" s="268" t="s">
        <v>4093</v>
      </c>
    </row>
    <row r="157" spans="1:28" ht="15" customHeight="1" x14ac:dyDescent="0.3">
      <c r="A157" s="263">
        <v>517306</v>
      </c>
      <c r="B157" s="263" t="s">
        <v>2355</v>
      </c>
      <c r="C157" s="263" t="s">
        <v>250</v>
      </c>
      <c r="F157" s="272"/>
      <c r="G157" s="272"/>
      <c r="H157" s="272"/>
      <c r="I157" s="268" t="s">
        <v>918</v>
      </c>
      <c r="U157" s="268">
        <v>2000</v>
      </c>
      <c r="W157" s="268" t="s">
        <v>927</v>
      </c>
      <c r="X157" s="268" t="s">
        <v>927</v>
      </c>
      <c r="Y157" s="268" t="s">
        <v>927</v>
      </c>
      <c r="Z157" s="268" t="s">
        <v>927</v>
      </c>
      <c r="AA157" s="268" t="s">
        <v>927</v>
      </c>
      <c r="AB157" s="268" t="s">
        <v>4093</v>
      </c>
    </row>
    <row r="158" spans="1:28" ht="15" customHeight="1" x14ac:dyDescent="0.3">
      <c r="A158" s="263">
        <v>517418</v>
      </c>
      <c r="B158" s="263" t="s">
        <v>2361</v>
      </c>
      <c r="C158" s="263" t="s">
        <v>481</v>
      </c>
      <c r="D158" s="263" t="s">
        <v>1675</v>
      </c>
      <c r="F158" s="271"/>
      <c r="G158" s="271"/>
      <c r="H158" s="271"/>
      <c r="I158" s="268" t="s">
        <v>918</v>
      </c>
      <c r="U158" s="268">
        <v>2000</v>
      </c>
      <c r="W158" s="268" t="s">
        <v>927</v>
      </c>
      <c r="X158" s="268" t="s">
        <v>927</v>
      </c>
      <c r="Y158" s="268" t="s">
        <v>927</v>
      </c>
      <c r="Z158" s="268" t="s">
        <v>927</v>
      </c>
      <c r="AA158" s="268" t="s">
        <v>927</v>
      </c>
      <c r="AB158" s="268" t="s">
        <v>4093</v>
      </c>
    </row>
    <row r="159" spans="1:28" ht="15" customHeight="1" x14ac:dyDescent="0.3">
      <c r="A159" s="263">
        <v>517424</v>
      </c>
      <c r="B159" s="263" t="s">
        <v>2362</v>
      </c>
      <c r="C159" s="263" t="s">
        <v>67</v>
      </c>
      <c r="D159" s="263" t="s">
        <v>748</v>
      </c>
      <c r="F159" s="271"/>
      <c r="G159" s="271"/>
      <c r="H159" s="271"/>
      <c r="I159" s="268" t="s">
        <v>918</v>
      </c>
      <c r="U159" s="268">
        <v>2000</v>
      </c>
      <c r="W159" s="268" t="s">
        <v>927</v>
      </c>
      <c r="X159" s="268" t="s">
        <v>927</v>
      </c>
      <c r="Y159" s="268" t="s">
        <v>927</v>
      </c>
      <c r="Z159" s="268" t="s">
        <v>927</v>
      </c>
      <c r="AA159" s="268" t="s">
        <v>927</v>
      </c>
      <c r="AB159" s="268" t="s">
        <v>4093</v>
      </c>
    </row>
    <row r="160" spans="1:28" ht="15" customHeight="1" x14ac:dyDescent="0.3">
      <c r="A160" s="263">
        <v>517513</v>
      </c>
      <c r="B160" s="263" t="s">
        <v>2364</v>
      </c>
      <c r="C160" s="263" t="s">
        <v>292</v>
      </c>
      <c r="D160" s="263" t="s">
        <v>734</v>
      </c>
      <c r="F160" s="271"/>
      <c r="G160" s="271"/>
      <c r="H160" s="271"/>
      <c r="I160" s="268" t="s">
        <v>918</v>
      </c>
      <c r="U160" s="268">
        <v>2000</v>
      </c>
      <c r="W160" s="268" t="s">
        <v>927</v>
      </c>
      <c r="X160" s="268" t="s">
        <v>927</v>
      </c>
      <c r="Y160" s="268" t="s">
        <v>927</v>
      </c>
      <c r="Z160" s="268" t="s">
        <v>927</v>
      </c>
      <c r="AA160" s="268" t="s">
        <v>927</v>
      </c>
      <c r="AB160" s="268" t="s">
        <v>4093</v>
      </c>
    </row>
    <row r="161" spans="1:28" ht="15" customHeight="1" x14ac:dyDescent="0.3">
      <c r="A161" s="263">
        <v>517549</v>
      </c>
      <c r="B161" s="263" t="s">
        <v>2367</v>
      </c>
      <c r="C161" s="263" t="s">
        <v>101</v>
      </c>
      <c r="D161" s="263" t="s">
        <v>744</v>
      </c>
      <c r="F161" s="271"/>
      <c r="G161" s="271"/>
      <c r="H161" s="271"/>
      <c r="I161" s="268" t="s">
        <v>918</v>
      </c>
      <c r="U161" s="268">
        <v>2000</v>
      </c>
      <c r="W161" s="268" t="s">
        <v>927</v>
      </c>
      <c r="X161" s="268" t="s">
        <v>927</v>
      </c>
      <c r="Y161" s="268" t="s">
        <v>927</v>
      </c>
      <c r="Z161" s="268" t="s">
        <v>927</v>
      </c>
      <c r="AA161" s="268" t="s">
        <v>927</v>
      </c>
      <c r="AB161" s="268" t="s">
        <v>4093</v>
      </c>
    </row>
    <row r="162" spans="1:28" ht="15" customHeight="1" x14ac:dyDescent="0.3">
      <c r="A162" s="263">
        <v>517801</v>
      </c>
      <c r="B162" s="263" t="s">
        <v>2372</v>
      </c>
      <c r="C162" s="263" t="s">
        <v>66</v>
      </c>
      <c r="D162" s="263" t="s">
        <v>783</v>
      </c>
      <c r="F162" s="272"/>
      <c r="G162" s="272"/>
      <c r="H162" s="272"/>
      <c r="I162" s="268" t="s">
        <v>918</v>
      </c>
      <c r="U162" s="268">
        <v>2000</v>
      </c>
      <c r="W162" s="268" t="s">
        <v>927</v>
      </c>
      <c r="X162" s="268" t="s">
        <v>927</v>
      </c>
      <c r="Y162" s="268" t="s">
        <v>927</v>
      </c>
      <c r="Z162" s="268" t="s">
        <v>927</v>
      </c>
      <c r="AA162" s="268" t="s">
        <v>927</v>
      </c>
      <c r="AB162" s="268" t="s">
        <v>4093</v>
      </c>
    </row>
    <row r="163" spans="1:28" ht="15" customHeight="1" x14ac:dyDescent="0.3">
      <c r="A163" s="263">
        <v>517878</v>
      </c>
      <c r="B163" s="263" t="s">
        <v>2376</v>
      </c>
      <c r="C163" s="263" t="s">
        <v>2377</v>
      </c>
      <c r="D163" s="263" t="s">
        <v>418</v>
      </c>
      <c r="F163" s="272"/>
      <c r="G163" s="272"/>
      <c r="H163" s="272"/>
      <c r="I163" s="268" t="s">
        <v>918</v>
      </c>
      <c r="U163" s="268">
        <v>2000</v>
      </c>
      <c r="W163" s="268" t="s">
        <v>927</v>
      </c>
      <c r="X163" s="268" t="s">
        <v>927</v>
      </c>
      <c r="Y163" s="268" t="s">
        <v>927</v>
      </c>
      <c r="Z163" s="268" t="s">
        <v>927</v>
      </c>
      <c r="AA163" s="268" t="s">
        <v>927</v>
      </c>
      <c r="AB163" s="268" t="s">
        <v>4093</v>
      </c>
    </row>
    <row r="164" spans="1:28" ht="15" customHeight="1" x14ac:dyDescent="0.3">
      <c r="A164" s="263">
        <v>517880</v>
      </c>
      <c r="B164" s="263" t="s">
        <v>2378</v>
      </c>
      <c r="C164" s="263" t="s">
        <v>80</v>
      </c>
      <c r="D164" s="263" t="s">
        <v>819</v>
      </c>
      <c r="F164" s="272"/>
      <c r="G164" s="272"/>
      <c r="H164" s="272"/>
      <c r="I164" s="268" t="s">
        <v>918</v>
      </c>
      <c r="U164" s="268">
        <v>2000</v>
      </c>
      <c r="W164" s="268" t="s">
        <v>927</v>
      </c>
      <c r="X164" s="268" t="s">
        <v>927</v>
      </c>
      <c r="Y164" s="268" t="s">
        <v>927</v>
      </c>
      <c r="Z164" s="268" t="s">
        <v>927</v>
      </c>
      <c r="AA164" s="268" t="s">
        <v>927</v>
      </c>
      <c r="AB164" s="268" t="s">
        <v>4093</v>
      </c>
    </row>
    <row r="165" spans="1:28" ht="15" customHeight="1" x14ac:dyDescent="0.3">
      <c r="A165" s="263">
        <v>517892</v>
      </c>
      <c r="B165" s="263" t="s">
        <v>2379</v>
      </c>
      <c r="C165" s="263" t="s">
        <v>928</v>
      </c>
      <c r="D165" s="263" t="s">
        <v>810</v>
      </c>
      <c r="F165" s="271"/>
      <c r="G165" s="271"/>
      <c r="H165" s="271"/>
      <c r="I165" s="268" t="s">
        <v>918</v>
      </c>
      <c r="U165" s="268">
        <v>2000</v>
      </c>
      <c r="W165" s="268" t="s">
        <v>927</v>
      </c>
      <c r="X165" s="268" t="s">
        <v>927</v>
      </c>
      <c r="Y165" s="268" t="s">
        <v>927</v>
      </c>
      <c r="Z165" s="268" t="s">
        <v>927</v>
      </c>
      <c r="AA165" s="268" t="s">
        <v>927</v>
      </c>
      <c r="AB165" s="268" t="s">
        <v>4093</v>
      </c>
    </row>
    <row r="166" spans="1:28" ht="15" customHeight="1" x14ac:dyDescent="0.3">
      <c r="A166" s="263">
        <v>518062</v>
      </c>
      <c r="B166" s="263" t="s">
        <v>2387</v>
      </c>
      <c r="C166" s="263" t="s">
        <v>1267</v>
      </c>
      <c r="D166" s="263" t="s">
        <v>802</v>
      </c>
      <c r="F166" s="272"/>
      <c r="G166" s="272"/>
      <c r="H166" s="272"/>
      <c r="I166" s="268" t="s">
        <v>918</v>
      </c>
      <c r="U166" s="268">
        <v>2000</v>
      </c>
      <c r="W166" s="268" t="s">
        <v>927</v>
      </c>
      <c r="X166" s="268" t="s">
        <v>927</v>
      </c>
      <c r="Y166" s="268" t="s">
        <v>927</v>
      </c>
      <c r="Z166" s="268" t="s">
        <v>927</v>
      </c>
      <c r="AA166" s="268" t="s">
        <v>927</v>
      </c>
      <c r="AB166" s="268" t="s">
        <v>4093</v>
      </c>
    </row>
    <row r="167" spans="1:28" ht="15" customHeight="1" x14ac:dyDescent="0.3">
      <c r="A167" s="263">
        <v>518172</v>
      </c>
      <c r="B167" s="263" t="s">
        <v>2395</v>
      </c>
      <c r="C167" s="263" t="s">
        <v>507</v>
      </c>
      <c r="D167" s="263" t="s">
        <v>1291</v>
      </c>
      <c r="F167" s="273"/>
      <c r="G167" s="273"/>
      <c r="H167" s="274"/>
      <c r="I167" s="268" t="s">
        <v>918</v>
      </c>
      <c r="U167" s="268">
        <v>2000</v>
      </c>
      <c r="W167" s="268" t="s">
        <v>927</v>
      </c>
      <c r="X167" s="268" t="s">
        <v>927</v>
      </c>
      <c r="Y167" s="268" t="s">
        <v>927</v>
      </c>
      <c r="Z167" s="268" t="s">
        <v>927</v>
      </c>
      <c r="AA167" s="268" t="s">
        <v>927</v>
      </c>
      <c r="AB167" s="268" t="s">
        <v>4093</v>
      </c>
    </row>
    <row r="168" spans="1:28" ht="15" customHeight="1" x14ac:dyDescent="0.3">
      <c r="A168" s="263">
        <v>518319</v>
      </c>
      <c r="B168" s="263" t="s">
        <v>2400</v>
      </c>
      <c r="C168" s="263" t="s">
        <v>346</v>
      </c>
      <c r="D168" s="263" t="s">
        <v>745</v>
      </c>
      <c r="F168" s="271"/>
      <c r="G168" s="271"/>
      <c r="H168" s="271"/>
      <c r="I168" s="268" t="s">
        <v>918</v>
      </c>
      <c r="U168" s="268">
        <v>2000</v>
      </c>
      <c r="W168" s="268" t="s">
        <v>927</v>
      </c>
      <c r="X168" s="268" t="s">
        <v>927</v>
      </c>
      <c r="Y168" s="268" t="s">
        <v>927</v>
      </c>
      <c r="Z168" s="268" t="s">
        <v>927</v>
      </c>
      <c r="AA168" s="268" t="s">
        <v>927</v>
      </c>
      <c r="AB168" s="268" t="s">
        <v>4093</v>
      </c>
    </row>
    <row r="169" spans="1:28" ht="15" customHeight="1" x14ac:dyDescent="0.3">
      <c r="A169" s="263">
        <v>518335</v>
      </c>
      <c r="B169" s="263" t="s">
        <v>2401</v>
      </c>
      <c r="C169" s="263" t="s">
        <v>296</v>
      </c>
      <c r="D169" s="263" t="s">
        <v>832</v>
      </c>
      <c r="F169" s="271"/>
      <c r="G169" s="271"/>
      <c r="H169" s="271"/>
      <c r="I169" s="268" t="s">
        <v>918</v>
      </c>
      <c r="U169" s="268">
        <v>2000</v>
      </c>
      <c r="W169" s="268" t="s">
        <v>927</v>
      </c>
      <c r="X169" s="268" t="s">
        <v>927</v>
      </c>
      <c r="Y169" s="268" t="s">
        <v>927</v>
      </c>
      <c r="Z169" s="268" t="s">
        <v>927</v>
      </c>
      <c r="AA169" s="268" t="s">
        <v>927</v>
      </c>
      <c r="AB169" s="268" t="s">
        <v>4093</v>
      </c>
    </row>
    <row r="170" spans="1:28" ht="15" customHeight="1" x14ac:dyDescent="0.3">
      <c r="A170" s="263">
        <v>518523</v>
      </c>
      <c r="B170" s="263" t="s">
        <v>2411</v>
      </c>
      <c r="C170" s="263" t="s">
        <v>1212</v>
      </c>
      <c r="D170" s="263" t="s">
        <v>720</v>
      </c>
      <c r="F170" s="272"/>
      <c r="G170" s="272"/>
      <c r="H170" s="272"/>
      <c r="I170" s="268" t="s">
        <v>918</v>
      </c>
      <c r="U170" s="268">
        <v>2000</v>
      </c>
      <c r="W170" s="268" t="s">
        <v>927</v>
      </c>
      <c r="X170" s="268" t="s">
        <v>927</v>
      </c>
      <c r="Y170" s="268" t="s">
        <v>927</v>
      </c>
      <c r="Z170" s="268" t="s">
        <v>927</v>
      </c>
      <c r="AA170" s="268" t="s">
        <v>927</v>
      </c>
      <c r="AB170" s="268" t="s">
        <v>4093</v>
      </c>
    </row>
    <row r="171" spans="1:28" ht="15" customHeight="1" x14ac:dyDescent="0.3">
      <c r="A171" s="263">
        <v>518544</v>
      </c>
      <c r="B171" s="263" t="s">
        <v>2413</v>
      </c>
      <c r="C171" s="263" t="s">
        <v>430</v>
      </c>
      <c r="D171" s="263" t="s">
        <v>732</v>
      </c>
      <c r="F171" s="272"/>
      <c r="G171" s="272"/>
      <c r="H171" s="272"/>
      <c r="I171" s="268" t="s">
        <v>918</v>
      </c>
      <c r="U171" s="268">
        <v>2000</v>
      </c>
      <c r="W171" s="268" t="s">
        <v>927</v>
      </c>
      <c r="X171" s="268" t="s">
        <v>927</v>
      </c>
      <c r="Y171" s="268" t="s">
        <v>927</v>
      </c>
      <c r="Z171" s="268" t="s">
        <v>927</v>
      </c>
      <c r="AA171" s="268" t="s">
        <v>927</v>
      </c>
      <c r="AB171" s="268" t="s">
        <v>4093</v>
      </c>
    </row>
    <row r="172" spans="1:28" ht="15" customHeight="1" x14ac:dyDescent="0.3">
      <c r="A172" s="263">
        <v>518565</v>
      </c>
      <c r="B172" s="263" t="s">
        <v>2414</v>
      </c>
      <c r="C172" s="263" t="s">
        <v>2415</v>
      </c>
      <c r="D172" s="263" t="s">
        <v>832</v>
      </c>
      <c r="F172" s="272"/>
      <c r="G172" s="272"/>
      <c r="H172" s="272"/>
      <c r="I172" s="268" t="s">
        <v>918</v>
      </c>
      <c r="U172" s="268">
        <v>2000</v>
      </c>
      <c r="W172" s="268" t="s">
        <v>927</v>
      </c>
      <c r="X172" s="268" t="s">
        <v>927</v>
      </c>
      <c r="Y172" s="268" t="s">
        <v>927</v>
      </c>
      <c r="Z172" s="268" t="s">
        <v>927</v>
      </c>
      <c r="AA172" s="268" t="s">
        <v>927</v>
      </c>
      <c r="AB172" s="268" t="s">
        <v>4093</v>
      </c>
    </row>
    <row r="173" spans="1:28" ht="15" customHeight="1" x14ac:dyDescent="0.3">
      <c r="A173" s="263">
        <v>518573</v>
      </c>
      <c r="B173" s="263" t="s">
        <v>2416</v>
      </c>
      <c r="C173" s="263" t="s">
        <v>1656</v>
      </c>
      <c r="D173" s="263" t="s">
        <v>744</v>
      </c>
      <c r="F173" s="271"/>
      <c r="G173" s="271"/>
      <c r="H173" s="271"/>
      <c r="I173" s="268" t="s">
        <v>918</v>
      </c>
      <c r="U173" s="268">
        <v>2000</v>
      </c>
      <c r="W173" s="268" t="s">
        <v>927</v>
      </c>
      <c r="X173" s="268" t="s">
        <v>927</v>
      </c>
      <c r="Y173" s="268" t="s">
        <v>927</v>
      </c>
      <c r="Z173" s="268" t="s">
        <v>927</v>
      </c>
      <c r="AA173" s="268" t="s">
        <v>927</v>
      </c>
      <c r="AB173" s="268" t="s">
        <v>4093</v>
      </c>
    </row>
    <row r="174" spans="1:28" ht="15" customHeight="1" x14ac:dyDescent="0.3">
      <c r="A174" s="263">
        <v>518588</v>
      </c>
      <c r="B174" s="263" t="s">
        <v>2417</v>
      </c>
      <c r="C174" s="263" t="s">
        <v>342</v>
      </c>
      <c r="D174" s="263" t="s">
        <v>2418</v>
      </c>
      <c r="F174" s="271"/>
      <c r="G174" s="271"/>
      <c r="H174" s="271"/>
      <c r="I174" s="268" t="s">
        <v>918</v>
      </c>
      <c r="U174" s="268">
        <v>2000</v>
      </c>
      <c r="W174" s="268" t="s">
        <v>927</v>
      </c>
      <c r="X174" s="268" t="s">
        <v>927</v>
      </c>
      <c r="Y174" s="268" t="s">
        <v>927</v>
      </c>
      <c r="Z174" s="268" t="s">
        <v>927</v>
      </c>
      <c r="AA174" s="268" t="s">
        <v>927</v>
      </c>
      <c r="AB174" s="268" t="s">
        <v>4093</v>
      </c>
    </row>
    <row r="175" spans="1:28" ht="15" customHeight="1" x14ac:dyDescent="0.3">
      <c r="A175" s="263">
        <v>518660</v>
      </c>
      <c r="B175" s="263" t="s">
        <v>2424</v>
      </c>
      <c r="C175" s="263" t="s">
        <v>1188</v>
      </c>
      <c r="D175" s="263" t="s">
        <v>780</v>
      </c>
      <c r="F175" s="272"/>
      <c r="G175" s="272"/>
      <c r="H175" s="272"/>
      <c r="I175" s="268" t="s">
        <v>918</v>
      </c>
      <c r="U175" s="268">
        <v>2000</v>
      </c>
      <c r="W175" s="268" t="s">
        <v>927</v>
      </c>
      <c r="X175" s="268" t="s">
        <v>927</v>
      </c>
      <c r="Y175" s="268" t="s">
        <v>927</v>
      </c>
      <c r="Z175" s="268" t="s">
        <v>927</v>
      </c>
      <c r="AA175" s="268" t="s">
        <v>927</v>
      </c>
      <c r="AB175" s="268" t="s">
        <v>4093</v>
      </c>
    </row>
    <row r="176" spans="1:28" ht="15" customHeight="1" x14ac:dyDescent="0.3">
      <c r="A176" s="263">
        <v>518684</v>
      </c>
      <c r="B176" s="263" t="s">
        <v>2427</v>
      </c>
      <c r="C176" s="263" t="s">
        <v>1067</v>
      </c>
      <c r="D176" s="263" t="s">
        <v>720</v>
      </c>
      <c r="F176" s="271"/>
      <c r="G176" s="271"/>
      <c r="H176" s="271"/>
      <c r="I176" s="268" t="s">
        <v>918</v>
      </c>
      <c r="U176" s="268">
        <v>2000</v>
      </c>
      <c r="W176" s="268" t="s">
        <v>927</v>
      </c>
      <c r="X176" s="268" t="s">
        <v>927</v>
      </c>
      <c r="Y176" s="268" t="s">
        <v>927</v>
      </c>
      <c r="Z176" s="268" t="s">
        <v>927</v>
      </c>
      <c r="AA176" s="268" t="s">
        <v>927</v>
      </c>
      <c r="AB176" s="268" t="s">
        <v>4093</v>
      </c>
    </row>
    <row r="177" spans="1:28" ht="15" customHeight="1" x14ac:dyDescent="0.3">
      <c r="A177" s="263">
        <v>518886</v>
      </c>
      <c r="B177" s="263" t="s">
        <v>2436</v>
      </c>
      <c r="C177" s="263" t="s">
        <v>295</v>
      </c>
      <c r="D177" s="263" t="s">
        <v>422</v>
      </c>
      <c r="F177" s="272"/>
      <c r="G177" s="272"/>
      <c r="H177" s="272"/>
      <c r="I177" s="268" t="s">
        <v>918</v>
      </c>
      <c r="U177" s="268">
        <v>2000</v>
      </c>
      <c r="W177" s="268" t="s">
        <v>927</v>
      </c>
      <c r="X177" s="268" t="s">
        <v>927</v>
      </c>
      <c r="Y177" s="268" t="s">
        <v>927</v>
      </c>
      <c r="Z177" s="268" t="s">
        <v>927</v>
      </c>
      <c r="AA177" s="268" t="s">
        <v>927</v>
      </c>
      <c r="AB177" s="268" t="s">
        <v>4093</v>
      </c>
    </row>
    <row r="178" spans="1:28" ht="15" customHeight="1" x14ac:dyDescent="0.3">
      <c r="A178" s="263">
        <v>519037</v>
      </c>
      <c r="B178" s="263" t="s">
        <v>2443</v>
      </c>
      <c r="C178" s="263" t="s">
        <v>1089</v>
      </c>
      <c r="D178" s="263" t="s">
        <v>813</v>
      </c>
      <c r="F178" s="272"/>
      <c r="G178" s="272"/>
      <c r="H178" s="272"/>
      <c r="I178" s="268" t="s">
        <v>918</v>
      </c>
      <c r="U178" s="268">
        <v>2000</v>
      </c>
      <c r="W178" s="268" t="s">
        <v>927</v>
      </c>
      <c r="X178" s="268" t="s">
        <v>927</v>
      </c>
      <c r="Y178" s="268" t="s">
        <v>927</v>
      </c>
      <c r="Z178" s="268" t="s">
        <v>927</v>
      </c>
      <c r="AA178" s="268" t="s">
        <v>927</v>
      </c>
      <c r="AB178" s="268" t="s">
        <v>4093</v>
      </c>
    </row>
    <row r="179" spans="1:28" ht="15" customHeight="1" x14ac:dyDescent="0.3">
      <c r="A179" s="263">
        <v>519068</v>
      </c>
      <c r="B179" s="263" t="s">
        <v>2444</v>
      </c>
      <c r="C179" s="263" t="s">
        <v>2445</v>
      </c>
      <c r="D179" s="263" t="s">
        <v>1614</v>
      </c>
      <c r="F179" s="271"/>
      <c r="G179" s="271"/>
      <c r="H179" s="271"/>
      <c r="I179" s="268" t="s">
        <v>918</v>
      </c>
      <c r="U179" s="268">
        <v>2000</v>
      </c>
      <c r="W179" s="268" t="s">
        <v>927</v>
      </c>
      <c r="X179" s="268" t="s">
        <v>927</v>
      </c>
      <c r="Y179" s="268" t="s">
        <v>927</v>
      </c>
      <c r="Z179" s="268" t="s">
        <v>927</v>
      </c>
      <c r="AA179" s="268" t="s">
        <v>927</v>
      </c>
      <c r="AB179" s="268" t="s">
        <v>4093</v>
      </c>
    </row>
    <row r="180" spans="1:28" ht="15" customHeight="1" x14ac:dyDescent="0.3">
      <c r="A180" s="263">
        <v>519184</v>
      </c>
      <c r="B180" s="263" t="s">
        <v>2455</v>
      </c>
      <c r="C180" s="263" t="s">
        <v>70</v>
      </c>
      <c r="D180" s="263" t="s">
        <v>710</v>
      </c>
      <c r="F180" s="271"/>
      <c r="G180" s="271"/>
      <c r="H180" s="271"/>
      <c r="I180" s="268" t="s">
        <v>918</v>
      </c>
      <c r="U180" s="268">
        <v>2000</v>
      </c>
      <c r="W180" s="268" t="s">
        <v>927</v>
      </c>
      <c r="X180" s="268" t="s">
        <v>927</v>
      </c>
      <c r="Y180" s="268" t="s">
        <v>927</v>
      </c>
      <c r="Z180" s="268" t="s">
        <v>927</v>
      </c>
      <c r="AA180" s="268" t="s">
        <v>927</v>
      </c>
      <c r="AB180" s="268" t="s">
        <v>4093</v>
      </c>
    </row>
    <row r="181" spans="1:28" ht="15" customHeight="1" x14ac:dyDescent="0.3">
      <c r="A181" s="263">
        <v>519321</v>
      </c>
      <c r="B181" s="263" t="s">
        <v>2462</v>
      </c>
      <c r="C181" s="263" t="s">
        <v>79</v>
      </c>
      <c r="D181" s="263" t="s">
        <v>739</v>
      </c>
      <c r="F181" s="271"/>
      <c r="G181" s="271"/>
      <c r="H181" s="271"/>
      <c r="I181" s="268" t="s">
        <v>918</v>
      </c>
      <c r="U181" s="268">
        <v>2000</v>
      </c>
      <c r="W181" s="268" t="s">
        <v>927</v>
      </c>
      <c r="X181" s="268" t="s">
        <v>927</v>
      </c>
      <c r="Y181" s="268" t="s">
        <v>927</v>
      </c>
      <c r="Z181" s="268" t="s">
        <v>927</v>
      </c>
      <c r="AA181" s="268" t="s">
        <v>927</v>
      </c>
      <c r="AB181" s="268" t="s">
        <v>4093</v>
      </c>
    </row>
    <row r="182" spans="1:28" ht="15" customHeight="1" x14ac:dyDescent="0.3">
      <c r="A182" s="263">
        <v>519361</v>
      </c>
      <c r="B182" s="263" t="s">
        <v>2469</v>
      </c>
      <c r="C182" s="263" t="s">
        <v>953</v>
      </c>
      <c r="D182" s="263" t="s">
        <v>1078</v>
      </c>
      <c r="F182" s="271"/>
      <c r="G182" s="271"/>
      <c r="H182" s="271"/>
      <c r="I182" s="268" t="s">
        <v>918</v>
      </c>
      <c r="U182" s="268">
        <v>2000</v>
      </c>
      <c r="W182" s="268" t="s">
        <v>927</v>
      </c>
      <c r="X182" s="268" t="s">
        <v>927</v>
      </c>
      <c r="Y182" s="268" t="s">
        <v>927</v>
      </c>
      <c r="Z182" s="268" t="s">
        <v>927</v>
      </c>
      <c r="AA182" s="268" t="s">
        <v>927</v>
      </c>
      <c r="AB182" s="268" t="s">
        <v>4093</v>
      </c>
    </row>
    <row r="183" spans="1:28" ht="15" customHeight="1" x14ac:dyDescent="0.3">
      <c r="A183" s="263">
        <v>519791</v>
      </c>
      <c r="B183" s="263" t="s">
        <v>2482</v>
      </c>
      <c r="C183" s="263" t="s">
        <v>1573</v>
      </c>
      <c r="D183" s="263" t="s">
        <v>748</v>
      </c>
      <c r="F183" s="272"/>
      <c r="G183" s="272"/>
      <c r="H183" s="272"/>
      <c r="I183" s="268" t="s">
        <v>918</v>
      </c>
      <c r="U183" s="268">
        <v>2000</v>
      </c>
      <c r="W183" s="268" t="s">
        <v>927</v>
      </c>
      <c r="X183" s="268" t="s">
        <v>927</v>
      </c>
      <c r="Y183" s="268" t="s">
        <v>927</v>
      </c>
      <c r="Z183" s="268" t="s">
        <v>927</v>
      </c>
      <c r="AA183" s="268" t="s">
        <v>927</v>
      </c>
      <c r="AB183" s="268" t="s">
        <v>4093</v>
      </c>
    </row>
    <row r="184" spans="1:28" ht="15" customHeight="1" x14ac:dyDescent="0.3">
      <c r="A184" s="263">
        <v>519901</v>
      </c>
      <c r="B184" s="263" t="s">
        <v>2484</v>
      </c>
      <c r="C184" s="263" t="s">
        <v>250</v>
      </c>
      <c r="D184" s="263" t="s">
        <v>1278</v>
      </c>
      <c r="F184" s="272"/>
      <c r="G184" s="272"/>
      <c r="H184" s="272"/>
      <c r="I184" s="268" t="s">
        <v>918</v>
      </c>
      <c r="U184" s="268">
        <v>2000</v>
      </c>
      <c r="W184" s="268" t="s">
        <v>927</v>
      </c>
      <c r="X184" s="268" t="s">
        <v>927</v>
      </c>
      <c r="Y184" s="268" t="s">
        <v>927</v>
      </c>
      <c r="Z184" s="268" t="s">
        <v>927</v>
      </c>
      <c r="AA184" s="268" t="s">
        <v>927</v>
      </c>
      <c r="AB184" s="268" t="s">
        <v>4093</v>
      </c>
    </row>
    <row r="185" spans="1:28" ht="15" customHeight="1" x14ac:dyDescent="0.3">
      <c r="A185" s="263">
        <v>519925</v>
      </c>
      <c r="B185" s="263" t="s">
        <v>2486</v>
      </c>
      <c r="C185" s="263" t="s">
        <v>954</v>
      </c>
      <c r="D185" s="263" t="s">
        <v>2487</v>
      </c>
      <c r="F185" s="271"/>
      <c r="G185" s="271"/>
      <c r="H185" s="271"/>
      <c r="I185" s="268" t="s">
        <v>918</v>
      </c>
      <c r="U185" s="268">
        <v>2000</v>
      </c>
      <c r="W185" s="268" t="s">
        <v>927</v>
      </c>
      <c r="X185" s="268" t="s">
        <v>927</v>
      </c>
      <c r="Y185" s="268" t="s">
        <v>927</v>
      </c>
      <c r="Z185" s="268" t="s">
        <v>927</v>
      </c>
      <c r="AA185" s="268" t="s">
        <v>927</v>
      </c>
      <c r="AB185" s="268" t="s">
        <v>4093</v>
      </c>
    </row>
    <row r="186" spans="1:28" ht="15" customHeight="1" x14ac:dyDescent="0.3">
      <c r="A186" s="263">
        <v>519949</v>
      </c>
      <c r="B186" s="263" t="s">
        <v>2488</v>
      </c>
      <c r="C186" s="263" t="s">
        <v>2489</v>
      </c>
      <c r="D186" s="263" t="s">
        <v>912</v>
      </c>
      <c r="F186" s="272"/>
      <c r="G186" s="272"/>
      <c r="H186" s="272"/>
      <c r="I186" s="268" t="s">
        <v>918</v>
      </c>
      <c r="U186" s="268">
        <v>2000</v>
      </c>
      <c r="W186" s="268" t="s">
        <v>927</v>
      </c>
      <c r="X186" s="268" t="s">
        <v>927</v>
      </c>
      <c r="Y186" s="268" t="s">
        <v>927</v>
      </c>
      <c r="Z186" s="268" t="s">
        <v>927</v>
      </c>
      <c r="AA186" s="268" t="s">
        <v>927</v>
      </c>
      <c r="AB186" s="268" t="s">
        <v>4093</v>
      </c>
    </row>
    <row r="187" spans="1:28" ht="15" customHeight="1" x14ac:dyDescent="0.3">
      <c r="A187" s="263">
        <v>520175</v>
      </c>
      <c r="B187" s="263" t="s">
        <v>2494</v>
      </c>
      <c r="C187" s="263" t="s">
        <v>70</v>
      </c>
      <c r="D187" s="263" t="s">
        <v>745</v>
      </c>
      <c r="F187" s="272"/>
      <c r="G187" s="272"/>
      <c r="H187" s="272"/>
      <c r="I187" s="268" t="s">
        <v>918</v>
      </c>
      <c r="U187" s="268">
        <v>2000</v>
      </c>
      <c r="W187" s="268" t="s">
        <v>927</v>
      </c>
      <c r="X187" s="268" t="s">
        <v>927</v>
      </c>
      <c r="Y187" s="268" t="s">
        <v>927</v>
      </c>
      <c r="Z187" s="268" t="s">
        <v>927</v>
      </c>
      <c r="AA187" s="268" t="s">
        <v>927</v>
      </c>
      <c r="AB187" s="268" t="s">
        <v>4093</v>
      </c>
    </row>
    <row r="188" spans="1:28" ht="15" customHeight="1" x14ac:dyDescent="0.3">
      <c r="A188" s="263">
        <v>520260</v>
      </c>
      <c r="B188" s="263" t="s">
        <v>2499</v>
      </c>
      <c r="C188" s="263" t="s">
        <v>2449</v>
      </c>
      <c r="D188" s="263" t="s">
        <v>1102</v>
      </c>
      <c r="F188" s="271"/>
      <c r="G188" s="271"/>
      <c r="H188" s="271"/>
      <c r="I188" s="268" t="s">
        <v>918</v>
      </c>
      <c r="U188" s="268">
        <v>2000</v>
      </c>
      <c r="W188" s="268" t="s">
        <v>927</v>
      </c>
      <c r="X188" s="268" t="s">
        <v>927</v>
      </c>
      <c r="Y188" s="268" t="s">
        <v>927</v>
      </c>
      <c r="Z188" s="268" t="s">
        <v>927</v>
      </c>
      <c r="AA188" s="268" t="s">
        <v>927</v>
      </c>
      <c r="AB188" s="268" t="s">
        <v>4093</v>
      </c>
    </row>
    <row r="189" spans="1:28" ht="15" customHeight="1" x14ac:dyDescent="0.3">
      <c r="A189" s="263">
        <v>520774</v>
      </c>
      <c r="B189" s="263" t="s">
        <v>2519</v>
      </c>
      <c r="C189" s="263" t="s">
        <v>2520</v>
      </c>
      <c r="D189" s="263" t="s">
        <v>403</v>
      </c>
      <c r="F189" s="271"/>
      <c r="G189" s="271"/>
      <c r="H189" s="271"/>
      <c r="I189" s="268" t="s">
        <v>918</v>
      </c>
      <c r="U189" s="268">
        <v>2000</v>
      </c>
      <c r="W189" s="268" t="s">
        <v>927</v>
      </c>
      <c r="X189" s="268" t="s">
        <v>927</v>
      </c>
      <c r="Y189" s="268" t="s">
        <v>927</v>
      </c>
      <c r="Z189" s="268" t="s">
        <v>927</v>
      </c>
      <c r="AA189" s="268" t="s">
        <v>927</v>
      </c>
      <c r="AB189" s="268" t="s">
        <v>4093</v>
      </c>
    </row>
    <row r="190" spans="1:28" ht="15" customHeight="1" x14ac:dyDescent="0.3">
      <c r="A190" s="263">
        <v>520779</v>
      </c>
      <c r="B190" s="263" t="s">
        <v>2521</v>
      </c>
      <c r="C190" s="263" t="s">
        <v>88</v>
      </c>
      <c r="D190" s="263" t="s">
        <v>744</v>
      </c>
      <c r="F190" s="271"/>
      <c r="G190" s="271"/>
      <c r="H190" s="271"/>
      <c r="I190" s="268" t="s">
        <v>918</v>
      </c>
      <c r="U190" s="268">
        <v>2000</v>
      </c>
      <c r="W190" s="268" t="s">
        <v>927</v>
      </c>
      <c r="X190" s="268" t="s">
        <v>927</v>
      </c>
      <c r="Y190" s="268" t="s">
        <v>927</v>
      </c>
      <c r="Z190" s="268" t="s">
        <v>927</v>
      </c>
      <c r="AA190" s="268" t="s">
        <v>927</v>
      </c>
      <c r="AB190" s="268" t="s">
        <v>4093</v>
      </c>
    </row>
    <row r="191" spans="1:28" ht="15" customHeight="1" x14ac:dyDescent="0.3">
      <c r="A191" s="263">
        <v>520853</v>
      </c>
      <c r="B191" s="263" t="s">
        <v>2523</v>
      </c>
      <c r="C191" s="263" t="s">
        <v>2524</v>
      </c>
      <c r="D191" s="263" t="s">
        <v>715</v>
      </c>
      <c r="F191" s="271"/>
      <c r="G191" s="271"/>
      <c r="H191" s="271"/>
      <c r="I191" s="268" t="s">
        <v>918</v>
      </c>
      <c r="U191" s="268">
        <v>2000</v>
      </c>
      <c r="W191" s="268" t="s">
        <v>927</v>
      </c>
      <c r="X191" s="268" t="s">
        <v>927</v>
      </c>
      <c r="Y191" s="268" t="s">
        <v>927</v>
      </c>
      <c r="Z191" s="268" t="s">
        <v>927</v>
      </c>
      <c r="AA191" s="268" t="s">
        <v>927</v>
      </c>
      <c r="AB191" s="268" t="s">
        <v>4093</v>
      </c>
    </row>
    <row r="192" spans="1:28" ht="15" customHeight="1" x14ac:dyDescent="0.3">
      <c r="A192" s="263">
        <v>520898</v>
      </c>
      <c r="B192" s="263" t="s">
        <v>2525</v>
      </c>
      <c r="C192" s="263" t="s">
        <v>2526</v>
      </c>
      <c r="D192" s="263" t="s">
        <v>802</v>
      </c>
      <c r="F192" s="272"/>
      <c r="G192" s="272"/>
      <c r="H192" s="272"/>
      <c r="I192" s="268" t="s">
        <v>918</v>
      </c>
      <c r="U192" s="268">
        <v>2000</v>
      </c>
      <c r="W192" s="268" t="s">
        <v>927</v>
      </c>
      <c r="X192" s="268" t="s">
        <v>927</v>
      </c>
      <c r="Y192" s="268" t="s">
        <v>927</v>
      </c>
      <c r="Z192" s="268" t="s">
        <v>927</v>
      </c>
      <c r="AA192" s="268" t="s">
        <v>927</v>
      </c>
      <c r="AB192" s="268" t="s">
        <v>4093</v>
      </c>
    </row>
    <row r="193" spans="1:28" ht="15" customHeight="1" x14ac:dyDescent="0.3">
      <c r="A193" s="263">
        <v>520949</v>
      </c>
      <c r="B193" s="263" t="s">
        <v>2527</v>
      </c>
      <c r="C193" s="263" t="s">
        <v>81</v>
      </c>
      <c r="D193" s="263" t="s">
        <v>1287</v>
      </c>
      <c r="F193" s="271"/>
      <c r="G193" s="271"/>
      <c r="H193" s="271"/>
      <c r="I193" s="268" t="s">
        <v>918</v>
      </c>
      <c r="U193" s="268">
        <v>2000</v>
      </c>
      <c r="W193" s="268" t="s">
        <v>927</v>
      </c>
      <c r="X193" s="268" t="s">
        <v>927</v>
      </c>
      <c r="Y193" s="268" t="s">
        <v>927</v>
      </c>
      <c r="Z193" s="268" t="s">
        <v>927</v>
      </c>
      <c r="AA193" s="268" t="s">
        <v>927</v>
      </c>
      <c r="AB193" s="268" t="s">
        <v>4093</v>
      </c>
    </row>
    <row r="194" spans="1:28" ht="15" customHeight="1" x14ac:dyDescent="0.3">
      <c r="A194" s="263">
        <v>521099</v>
      </c>
      <c r="B194" s="263" t="s">
        <v>2536</v>
      </c>
      <c r="C194" s="263" t="s">
        <v>89</v>
      </c>
      <c r="D194" s="263" t="s">
        <v>868</v>
      </c>
      <c r="F194" s="272"/>
      <c r="G194" s="272"/>
      <c r="H194" s="272"/>
      <c r="I194" s="268" t="s">
        <v>918</v>
      </c>
      <c r="U194" s="268">
        <v>2000</v>
      </c>
      <c r="W194" s="268" t="s">
        <v>927</v>
      </c>
      <c r="X194" s="268" t="s">
        <v>927</v>
      </c>
      <c r="Y194" s="268" t="s">
        <v>927</v>
      </c>
      <c r="Z194" s="268" t="s">
        <v>927</v>
      </c>
      <c r="AA194" s="268" t="s">
        <v>927</v>
      </c>
      <c r="AB194" s="268" t="s">
        <v>4093</v>
      </c>
    </row>
    <row r="195" spans="1:28" ht="15" customHeight="1" x14ac:dyDescent="0.3">
      <c r="A195" s="263">
        <v>521322</v>
      </c>
      <c r="B195" s="263" t="s">
        <v>2550</v>
      </c>
      <c r="C195" s="263" t="s">
        <v>1580</v>
      </c>
      <c r="D195" s="263" t="s">
        <v>796</v>
      </c>
      <c r="F195" s="271"/>
      <c r="G195" s="271"/>
      <c r="H195" s="271"/>
      <c r="I195" s="268" t="s">
        <v>918</v>
      </c>
      <c r="U195" s="268">
        <v>2000</v>
      </c>
      <c r="W195" s="268" t="s">
        <v>927</v>
      </c>
      <c r="X195" s="268" t="s">
        <v>927</v>
      </c>
      <c r="Y195" s="268" t="s">
        <v>927</v>
      </c>
      <c r="Z195" s="268" t="s">
        <v>927</v>
      </c>
      <c r="AA195" s="268" t="s">
        <v>927</v>
      </c>
      <c r="AB195" s="268" t="s">
        <v>4093</v>
      </c>
    </row>
    <row r="196" spans="1:28" ht="15" customHeight="1" x14ac:dyDescent="0.3">
      <c r="A196" s="263">
        <v>521323</v>
      </c>
      <c r="B196" s="263" t="s">
        <v>2551</v>
      </c>
      <c r="C196" s="263" t="s">
        <v>269</v>
      </c>
      <c r="D196" s="263" t="s">
        <v>1645</v>
      </c>
      <c r="F196" s="271"/>
      <c r="G196" s="271"/>
      <c r="H196" s="271"/>
      <c r="I196" s="268" t="s">
        <v>918</v>
      </c>
      <c r="U196" s="268">
        <v>2000</v>
      </c>
      <c r="W196" s="268" t="s">
        <v>927</v>
      </c>
      <c r="X196" s="268" t="s">
        <v>927</v>
      </c>
      <c r="Y196" s="268" t="s">
        <v>927</v>
      </c>
      <c r="Z196" s="268" t="s">
        <v>927</v>
      </c>
      <c r="AA196" s="268" t="s">
        <v>927</v>
      </c>
      <c r="AB196" s="268" t="s">
        <v>4093</v>
      </c>
    </row>
    <row r="197" spans="1:28" ht="15" customHeight="1" x14ac:dyDescent="0.3">
      <c r="A197" s="263">
        <v>521387</v>
      </c>
      <c r="B197" s="263" t="s">
        <v>2553</v>
      </c>
      <c r="C197" s="263" t="s">
        <v>2554</v>
      </c>
      <c r="D197" s="263" t="s">
        <v>765</v>
      </c>
      <c r="F197" s="271"/>
      <c r="G197" s="271"/>
      <c r="H197" s="271"/>
      <c r="I197" s="268" t="s">
        <v>918</v>
      </c>
      <c r="U197" s="268">
        <v>2000</v>
      </c>
      <c r="W197" s="268" t="s">
        <v>927</v>
      </c>
      <c r="X197" s="268" t="s">
        <v>927</v>
      </c>
      <c r="Y197" s="268" t="s">
        <v>927</v>
      </c>
      <c r="Z197" s="268" t="s">
        <v>927</v>
      </c>
      <c r="AA197" s="268" t="s">
        <v>927</v>
      </c>
      <c r="AB197" s="268" t="s">
        <v>4093</v>
      </c>
    </row>
    <row r="198" spans="1:28" ht="15" customHeight="1" x14ac:dyDescent="0.3">
      <c r="A198" s="263">
        <v>521477</v>
      </c>
      <c r="B198" s="263" t="s">
        <v>2559</v>
      </c>
      <c r="C198" s="263" t="s">
        <v>496</v>
      </c>
      <c r="D198" s="263" t="s">
        <v>1681</v>
      </c>
      <c r="F198" s="271"/>
      <c r="G198" s="271"/>
      <c r="H198" s="271"/>
      <c r="I198" s="268" t="s">
        <v>918</v>
      </c>
      <c r="U198" s="268">
        <v>2000</v>
      </c>
      <c r="W198" s="268" t="s">
        <v>927</v>
      </c>
      <c r="X198" s="268" t="s">
        <v>927</v>
      </c>
      <c r="Y198" s="268" t="s">
        <v>927</v>
      </c>
      <c r="Z198" s="268" t="s">
        <v>927</v>
      </c>
      <c r="AA198" s="268" t="s">
        <v>927</v>
      </c>
      <c r="AB198" s="268" t="s">
        <v>4093</v>
      </c>
    </row>
    <row r="199" spans="1:28" ht="15" customHeight="1" x14ac:dyDescent="0.3">
      <c r="A199" s="263">
        <v>521601</v>
      </c>
      <c r="B199" s="263" t="s">
        <v>2565</v>
      </c>
      <c r="C199" s="263" t="s">
        <v>312</v>
      </c>
      <c r="D199" s="263" t="s">
        <v>762</v>
      </c>
      <c r="F199" s="272"/>
      <c r="G199" s="272"/>
      <c r="H199" s="272"/>
      <c r="I199" s="268" t="s">
        <v>918</v>
      </c>
      <c r="U199" s="268">
        <v>2000</v>
      </c>
      <c r="W199" s="268" t="s">
        <v>927</v>
      </c>
      <c r="X199" s="268" t="s">
        <v>927</v>
      </c>
      <c r="Y199" s="268" t="s">
        <v>927</v>
      </c>
      <c r="Z199" s="268" t="s">
        <v>927</v>
      </c>
      <c r="AA199" s="268" t="s">
        <v>927</v>
      </c>
      <c r="AB199" s="268" t="s">
        <v>4093</v>
      </c>
    </row>
    <row r="200" spans="1:28" ht="15" customHeight="1" x14ac:dyDescent="0.3">
      <c r="A200" s="263">
        <v>521625</v>
      </c>
      <c r="B200" s="263" t="s">
        <v>2568</v>
      </c>
      <c r="C200" s="263" t="s">
        <v>92</v>
      </c>
      <c r="D200" s="263" t="s">
        <v>1533</v>
      </c>
      <c r="F200" s="272"/>
      <c r="G200" s="272"/>
      <c r="H200" s="272"/>
      <c r="I200" s="268" t="s">
        <v>918</v>
      </c>
      <c r="U200" s="268">
        <v>2000</v>
      </c>
      <c r="W200" s="268" t="s">
        <v>927</v>
      </c>
      <c r="X200" s="268" t="s">
        <v>927</v>
      </c>
      <c r="Y200" s="268" t="s">
        <v>927</v>
      </c>
      <c r="Z200" s="268" t="s">
        <v>927</v>
      </c>
      <c r="AA200" s="268" t="s">
        <v>927</v>
      </c>
      <c r="AB200" s="268" t="s">
        <v>4093</v>
      </c>
    </row>
    <row r="201" spans="1:28" ht="15" customHeight="1" x14ac:dyDescent="0.3">
      <c r="A201" s="263">
        <v>521711</v>
      </c>
      <c r="B201" s="263" t="s">
        <v>2576</v>
      </c>
      <c r="C201" s="263" t="s">
        <v>270</v>
      </c>
      <c r="D201" s="263" t="s">
        <v>793</v>
      </c>
      <c r="F201" s="271"/>
      <c r="G201" s="271"/>
      <c r="H201" s="271"/>
      <c r="I201" s="268" t="s">
        <v>918</v>
      </c>
      <c r="U201" s="268">
        <v>2000</v>
      </c>
      <c r="W201" s="268" t="s">
        <v>927</v>
      </c>
      <c r="X201" s="268" t="s">
        <v>927</v>
      </c>
      <c r="Y201" s="268" t="s">
        <v>927</v>
      </c>
      <c r="Z201" s="268" t="s">
        <v>927</v>
      </c>
      <c r="AA201" s="268" t="s">
        <v>927</v>
      </c>
      <c r="AB201" s="268" t="s">
        <v>4093</v>
      </c>
    </row>
    <row r="202" spans="1:28" ht="15" customHeight="1" x14ac:dyDescent="0.3">
      <c r="A202" s="263">
        <v>522220</v>
      </c>
      <c r="B202" s="263" t="s">
        <v>2600</v>
      </c>
      <c r="C202" s="263" t="s">
        <v>684</v>
      </c>
      <c r="D202" s="263" t="s">
        <v>2601</v>
      </c>
      <c r="F202" s="272"/>
      <c r="G202" s="272"/>
      <c r="H202" s="272"/>
      <c r="I202" s="268" t="s">
        <v>918</v>
      </c>
      <c r="U202" s="268">
        <v>2000</v>
      </c>
      <c r="W202" s="268" t="s">
        <v>927</v>
      </c>
      <c r="X202" s="268" t="s">
        <v>927</v>
      </c>
      <c r="Y202" s="268" t="s">
        <v>927</v>
      </c>
      <c r="Z202" s="268" t="s">
        <v>927</v>
      </c>
      <c r="AA202" s="268" t="s">
        <v>927</v>
      </c>
      <c r="AB202" s="268" t="s">
        <v>4093</v>
      </c>
    </row>
    <row r="203" spans="1:28" ht="15" customHeight="1" x14ac:dyDescent="0.3">
      <c r="A203" s="263">
        <v>522227</v>
      </c>
      <c r="B203" s="263" t="s">
        <v>2604</v>
      </c>
      <c r="C203" s="263" t="s">
        <v>96</v>
      </c>
      <c r="D203" s="263" t="s">
        <v>1287</v>
      </c>
      <c r="F203" s="271"/>
      <c r="G203" s="271"/>
      <c r="H203" s="271"/>
      <c r="I203" s="268" t="s">
        <v>918</v>
      </c>
      <c r="U203" s="268">
        <v>2000</v>
      </c>
      <c r="W203" s="268" t="s">
        <v>927</v>
      </c>
      <c r="X203" s="268" t="s">
        <v>927</v>
      </c>
      <c r="Y203" s="268" t="s">
        <v>927</v>
      </c>
      <c r="Z203" s="268" t="s">
        <v>927</v>
      </c>
      <c r="AA203" s="268" t="s">
        <v>927</v>
      </c>
      <c r="AB203" s="268" t="s">
        <v>4093</v>
      </c>
    </row>
    <row r="204" spans="1:28" ht="15" customHeight="1" x14ac:dyDescent="0.3">
      <c r="A204" s="263">
        <v>522309</v>
      </c>
      <c r="B204" s="263" t="s">
        <v>2608</v>
      </c>
      <c r="C204" s="263" t="s">
        <v>384</v>
      </c>
      <c r="D204" s="263" t="s">
        <v>1515</v>
      </c>
      <c r="F204" s="271"/>
      <c r="G204" s="271"/>
      <c r="H204" s="271"/>
      <c r="I204" s="268" t="s">
        <v>918</v>
      </c>
      <c r="U204" s="268">
        <v>2000</v>
      </c>
      <c r="W204" s="268" t="s">
        <v>927</v>
      </c>
      <c r="X204" s="268" t="s">
        <v>927</v>
      </c>
      <c r="Y204" s="268" t="s">
        <v>927</v>
      </c>
      <c r="Z204" s="268" t="s">
        <v>927</v>
      </c>
      <c r="AA204" s="268" t="s">
        <v>927</v>
      </c>
      <c r="AB204" s="268" t="s">
        <v>4093</v>
      </c>
    </row>
    <row r="205" spans="1:28" ht="15" customHeight="1" x14ac:dyDescent="0.3">
      <c r="A205" s="263">
        <v>522360</v>
      </c>
      <c r="B205" s="263" t="s">
        <v>2612</v>
      </c>
      <c r="C205" s="263" t="s">
        <v>101</v>
      </c>
      <c r="D205" s="263" t="s">
        <v>712</v>
      </c>
      <c r="F205" s="271"/>
      <c r="G205" s="271"/>
      <c r="H205" s="271"/>
      <c r="I205" s="268" t="s">
        <v>918</v>
      </c>
      <c r="U205" s="268">
        <v>2000</v>
      </c>
      <c r="W205" s="268" t="s">
        <v>927</v>
      </c>
      <c r="X205" s="268" t="s">
        <v>927</v>
      </c>
      <c r="Y205" s="268" t="s">
        <v>927</v>
      </c>
      <c r="Z205" s="268" t="s">
        <v>927</v>
      </c>
      <c r="AA205" s="268" t="s">
        <v>927</v>
      </c>
      <c r="AB205" s="268" t="s">
        <v>4093</v>
      </c>
    </row>
    <row r="206" spans="1:28" ht="15" customHeight="1" x14ac:dyDescent="0.3">
      <c r="A206" s="263">
        <v>522439</v>
      </c>
      <c r="B206" s="263" t="s">
        <v>2614</v>
      </c>
      <c r="C206" s="263" t="s">
        <v>492</v>
      </c>
      <c r="D206" s="263" t="s">
        <v>2615</v>
      </c>
      <c r="F206" s="272"/>
      <c r="G206" s="272"/>
      <c r="H206" s="272"/>
      <c r="I206" s="268" t="s">
        <v>918</v>
      </c>
      <c r="U206" s="268">
        <v>2000</v>
      </c>
      <c r="W206" s="268" t="s">
        <v>927</v>
      </c>
      <c r="X206" s="268" t="s">
        <v>927</v>
      </c>
      <c r="Y206" s="268" t="s">
        <v>927</v>
      </c>
      <c r="Z206" s="268" t="s">
        <v>927</v>
      </c>
      <c r="AA206" s="268" t="s">
        <v>927</v>
      </c>
      <c r="AB206" s="268" t="s">
        <v>4093</v>
      </c>
    </row>
    <row r="207" spans="1:28" ht="15" customHeight="1" x14ac:dyDescent="0.3">
      <c r="A207" s="263">
        <v>522521</v>
      </c>
      <c r="B207" s="263" t="s">
        <v>2624</v>
      </c>
      <c r="C207" s="263" t="s">
        <v>330</v>
      </c>
      <c r="D207" s="263" t="s">
        <v>330</v>
      </c>
      <c r="F207" s="271"/>
      <c r="G207" s="271"/>
      <c r="H207" s="271"/>
      <c r="I207" s="268" t="s">
        <v>918</v>
      </c>
      <c r="U207" s="268">
        <v>2000</v>
      </c>
      <c r="W207" s="268" t="s">
        <v>927</v>
      </c>
      <c r="X207" s="268" t="s">
        <v>927</v>
      </c>
      <c r="Y207" s="268" t="s">
        <v>927</v>
      </c>
      <c r="Z207" s="268" t="s">
        <v>927</v>
      </c>
      <c r="AA207" s="268" t="s">
        <v>927</v>
      </c>
      <c r="AB207" s="268" t="s">
        <v>4093</v>
      </c>
    </row>
    <row r="208" spans="1:28" ht="15" customHeight="1" x14ac:dyDescent="0.3">
      <c r="A208" s="263">
        <v>522822</v>
      </c>
      <c r="B208" s="263" t="s">
        <v>2643</v>
      </c>
      <c r="C208" s="263" t="s">
        <v>244</v>
      </c>
      <c r="D208" s="263" t="s">
        <v>1196</v>
      </c>
      <c r="F208" s="272"/>
      <c r="G208" s="272"/>
      <c r="H208" s="272"/>
      <c r="I208" s="268" t="s">
        <v>918</v>
      </c>
      <c r="U208" s="268">
        <v>2000</v>
      </c>
      <c r="W208" s="268" t="s">
        <v>927</v>
      </c>
      <c r="X208" s="268" t="s">
        <v>927</v>
      </c>
      <c r="Y208" s="268" t="s">
        <v>927</v>
      </c>
      <c r="Z208" s="268" t="s">
        <v>927</v>
      </c>
      <c r="AA208" s="268" t="s">
        <v>927</v>
      </c>
      <c r="AB208" s="268" t="s">
        <v>4093</v>
      </c>
    </row>
    <row r="209" spans="1:28" ht="15" customHeight="1" x14ac:dyDescent="0.3">
      <c r="A209" s="263">
        <v>515115</v>
      </c>
      <c r="B209" s="263" t="s">
        <v>2287</v>
      </c>
      <c r="C209" s="263" t="s">
        <v>103</v>
      </c>
      <c r="D209" s="263" t="s">
        <v>721</v>
      </c>
      <c r="F209" s="271"/>
      <c r="G209" s="271"/>
      <c r="H209" s="271"/>
      <c r="I209" s="268" t="s">
        <v>918</v>
      </c>
      <c r="U209" s="268">
        <v>2000</v>
      </c>
      <c r="V209" s="268" t="s">
        <v>927</v>
      </c>
      <c r="X209" s="268" t="s">
        <v>927</v>
      </c>
      <c r="Y209" s="268" t="s">
        <v>927</v>
      </c>
      <c r="Z209" s="268" t="s">
        <v>927</v>
      </c>
      <c r="AA209" s="268" t="s">
        <v>927</v>
      </c>
      <c r="AB209" s="268" t="s">
        <v>4093</v>
      </c>
    </row>
    <row r="210" spans="1:28" ht="15" customHeight="1" x14ac:dyDescent="0.3">
      <c r="A210" s="263">
        <v>515907</v>
      </c>
      <c r="B210" s="263" t="s">
        <v>2296</v>
      </c>
      <c r="C210" s="263" t="s">
        <v>1126</v>
      </c>
      <c r="D210" s="263" t="s">
        <v>720</v>
      </c>
      <c r="F210" s="271"/>
      <c r="G210" s="271"/>
      <c r="H210" s="271"/>
      <c r="I210" s="268" t="s">
        <v>918</v>
      </c>
      <c r="U210" s="268">
        <v>2000</v>
      </c>
      <c r="V210" s="268" t="s">
        <v>927</v>
      </c>
      <c r="X210" s="268" t="s">
        <v>927</v>
      </c>
      <c r="Y210" s="268" t="s">
        <v>927</v>
      </c>
      <c r="Z210" s="268" t="s">
        <v>927</v>
      </c>
      <c r="AA210" s="268" t="s">
        <v>927</v>
      </c>
      <c r="AB210" s="268" t="s">
        <v>4093</v>
      </c>
    </row>
    <row r="211" spans="1:28" ht="15" customHeight="1" x14ac:dyDescent="0.3">
      <c r="A211" s="263">
        <v>517190</v>
      </c>
      <c r="B211" s="263" t="s">
        <v>2348</v>
      </c>
      <c r="C211" s="263" t="s">
        <v>366</v>
      </c>
      <c r="D211" s="263" t="s">
        <v>747</v>
      </c>
      <c r="F211" s="272"/>
      <c r="G211" s="272"/>
      <c r="H211" s="272"/>
      <c r="I211" s="268" t="s">
        <v>918</v>
      </c>
      <c r="U211" s="268">
        <v>2000</v>
      </c>
      <c r="V211" s="268" t="s">
        <v>927</v>
      </c>
      <c r="X211" s="268" t="s">
        <v>927</v>
      </c>
      <c r="Y211" s="268" t="s">
        <v>927</v>
      </c>
      <c r="Z211" s="268" t="s">
        <v>927</v>
      </c>
      <c r="AA211" s="268" t="s">
        <v>927</v>
      </c>
      <c r="AB211" s="268" t="s">
        <v>4093</v>
      </c>
    </row>
    <row r="212" spans="1:28" ht="15" customHeight="1" x14ac:dyDescent="0.3">
      <c r="A212" s="263">
        <v>518061</v>
      </c>
      <c r="B212" s="263" t="s">
        <v>2386</v>
      </c>
      <c r="C212" s="263" t="s">
        <v>73</v>
      </c>
      <c r="D212" s="263" t="s">
        <v>1114</v>
      </c>
      <c r="F212" s="271"/>
      <c r="G212" s="271"/>
      <c r="H212" s="271"/>
      <c r="I212" s="268" t="s">
        <v>918</v>
      </c>
      <c r="U212" s="268">
        <v>2000</v>
      </c>
      <c r="V212" s="268" t="s">
        <v>927</v>
      </c>
      <c r="X212" s="268" t="s">
        <v>927</v>
      </c>
      <c r="Y212" s="268" t="s">
        <v>927</v>
      </c>
      <c r="Z212" s="268" t="s">
        <v>927</v>
      </c>
      <c r="AA212" s="268" t="s">
        <v>927</v>
      </c>
      <c r="AB212" s="268" t="s">
        <v>4093</v>
      </c>
    </row>
    <row r="213" spans="1:28" ht="15" customHeight="1" x14ac:dyDescent="0.3">
      <c r="A213" s="263">
        <v>518361</v>
      </c>
      <c r="B213" s="263" t="s">
        <v>2407</v>
      </c>
      <c r="C213" s="263" t="s">
        <v>1695</v>
      </c>
      <c r="D213" s="263" t="s">
        <v>1364</v>
      </c>
      <c r="F213" s="272"/>
      <c r="G213" s="272"/>
      <c r="H213" s="272"/>
      <c r="I213" s="268" t="s">
        <v>918</v>
      </c>
      <c r="U213" s="268">
        <v>2000</v>
      </c>
      <c r="V213" s="268" t="s">
        <v>927</v>
      </c>
      <c r="X213" s="268" t="s">
        <v>927</v>
      </c>
      <c r="Y213" s="268" t="s">
        <v>927</v>
      </c>
      <c r="Z213" s="268" t="s">
        <v>927</v>
      </c>
      <c r="AA213" s="268" t="s">
        <v>927</v>
      </c>
      <c r="AB213" s="268" t="s">
        <v>4093</v>
      </c>
    </row>
    <row r="214" spans="1:28" ht="15" customHeight="1" x14ac:dyDescent="0.3">
      <c r="A214" s="263">
        <v>518589</v>
      </c>
      <c r="B214" s="263" t="s">
        <v>2419</v>
      </c>
      <c r="C214" s="263" t="s">
        <v>2420</v>
      </c>
      <c r="D214" s="263" t="s">
        <v>784</v>
      </c>
      <c r="F214" s="271"/>
      <c r="G214" s="271"/>
      <c r="H214" s="271"/>
      <c r="I214" s="268" t="s">
        <v>918</v>
      </c>
      <c r="U214" s="268">
        <v>2000</v>
      </c>
      <c r="V214" s="268" t="s">
        <v>927</v>
      </c>
      <c r="X214" s="268" t="s">
        <v>927</v>
      </c>
      <c r="Y214" s="268" t="s">
        <v>927</v>
      </c>
      <c r="Z214" s="268" t="s">
        <v>927</v>
      </c>
      <c r="AA214" s="268" t="s">
        <v>927</v>
      </c>
      <c r="AB214" s="268" t="s">
        <v>4093</v>
      </c>
    </row>
    <row r="215" spans="1:28" ht="15" customHeight="1" x14ac:dyDescent="0.3">
      <c r="A215" s="263">
        <v>521082</v>
      </c>
      <c r="B215" s="263" t="s">
        <v>2535</v>
      </c>
      <c r="C215" s="263" t="s">
        <v>73</v>
      </c>
      <c r="D215" s="263" t="s">
        <v>877</v>
      </c>
      <c r="F215" s="272"/>
      <c r="G215" s="272"/>
      <c r="H215" s="272"/>
      <c r="I215" s="268" t="s">
        <v>918</v>
      </c>
      <c r="U215" s="268">
        <v>2000</v>
      </c>
      <c r="V215" s="268" t="s">
        <v>927</v>
      </c>
      <c r="X215" s="268" t="s">
        <v>927</v>
      </c>
      <c r="Y215" s="268" t="s">
        <v>927</v>
      </c>
      <c r="Z215" s="268" t="s">
        <v>927</v>
      </c>
      <c r="AA215" s="268" t="s">
        <v>927</v>
      </c>
      <c r="AB215" s="268" t="s">
        <v>4093</v>
      </c>
    </row>
    <row r="216" spans="1:28" ht="15" customHeight="1" x14ac:dyDescent="0.3">
      <c r="A216" s="263">
        <v>511087</v>
      </c>
      <c r="B216" s="263" t="s">
        <v>2244</v>
      </c>
      <c r="C216" s="263" t="s">
        <v>358</v>
      </c>
      <c r="D216" s="263" t="s">
        <v>418</v>
      </c>
      <c r="F216" s="271"/>
      <c r="G216" s="271"/>
      <c r="H216" s="271"/>
      <c r="I216" s="268" t="s">
        <v>918</v>
      </c>
      <c r="U216" s="268">
        <v>2000</v>
      </c>
      <c r="X216" s="268" t="s">
        <v>927</v>
      </c>
      <c r="Y216" s="268" t="s">
        <v>927</v>
      </c>
      <c r="Z216" s="268" t="s">
        <v>927</v>
      </c>
      <c r="AA216" s="268" t="s">
        <v>927</v>
      </c>
      <c r="AB216" s="268" t="s">
        <v>4093</v>
      </c>
    </row>
    <row r="217" spans="1:28" ht="15" customHeight="1" x14ac:dyDescent="0.3">
      <c r="A217" s="263">
        <v>514928</v>
      </c>
      <c r="B217" s="263" t="s">
        <v>2284</v>
      </c>
      <c r="C217" s="263" t="s">
        <v>326</v>
      </c>
      <c r="D217" s="263" t="s">
        <v>2285</v>
      </c>
      <c r="F217" s="272"/>
      <c r="G217" s="272"/>
      <c r="H217" s="272"/>
      <c r="I217" s="268" t="s">
        <v>918</v>
      </c>
      <c r="U217" s="268">
        <v>2000</v>
      </c>
      <c r="X217" s="268" t="s">
        <v>927</v>
      </c>
      <c r="Y217" s="268" t="s">
        <v>927</v>
      </c>
      <c r="Z217" s="268" t="s">
        <v>927</v>
      </c>
      <c r="AA217" s="268" t="s">
        <v>927</v>
      </c>
      <c r="AB217" s="268" t="s">
        <v>4093</v>
      </c>
    </row>
    <row r="218" spans="1:28" ht="15" customHeight="1" x14ac:dyDescent="0.3">
      <c r="A218" s="263">
        <v>515582</v>
      </c>
      <c r="B218" s="263" t="s">
        <v>2292</v>
      </c>
      <c r="C218" s="263" t="s">
        <v>88</v>
      </c>
      <c r="D218" s="263" t="s">
        <v>823</v>
      </c>
      <c r="F218" s="272"/>
      <c r="G218" s="272"/>
      <c r="H218" s="272"/>
      <c r="I218" s="268" t="s">
        <v>918</v>
      </c>
      <c r="U218" s="268">
        <v>2000</v>
      </c>
      <c r="X218" s="268" t="s">
        <v>927</v>
      </c>
      <c r="Y218" s="268" t="s">
        <v>927</v>
      </c>
      <c r="Z218" s="268" t="s">
        <v>927</v>
      </c>
      <c r="AA218" s="268" t="s">
        <v>927</v>
      </c>
      <c r="AB218" s="268" t="s">
        <v>4093</v>
      </c>
    </row>
    <row r="219" spans="1:28" ht="15" customHeight="1" x14ac:dyDescent="0.3">
      <c r="A219" s="263">
        <v>515988</v>
      </c>
      <c r="B219" s="263" t="s">
        <v>2298</v>
      </c>
      <c r="C219" s="263" t="s">
        <v>351</v>
      </c>
      <c r="D219" s="263" t="s">
        <v>747</v>
      </c>
      <c r="F219" s="271"/>
      <c r="G219" s="271"/>
      <c r="H219" s="271"/>
      <c r="I219" s="268" t="s">
        <v>918</v>
      </c>
      <c r="U219" s="268">
        <v>2000</v>
      </c>
      <c r="X219" s="268" t="s">
        <v>927</v>
      </c>
      <c r="Y219" s="268" t="s">
        <v>927</v>
      </c>
      <c r="Z219" s="268" t="s">
        <v>927</v>
      </c>
      <c r="AA219" s="268" t="s">
        <v>927</v>
      </c>
      <c r="AB219" s="268" t="s">
        <v>4093</v>
      </c>
    </row>
    <row r="220" spans="1:28" ht="15" customHeight="1" x14ac:dyDescent="0.3">
      <c r="A220" s="263">
        <v>516048</v>
      </c>
      <c r="B220" s="263" t="s">
        <v>2302</v>
      </c>
      <c r="C220" s="263" t="s">
        <v>1361</v>
      </c>
      <c r="D220" s="263" t="s">
        <v>744</v>
      </c>
      <c r="F220" s="271"/>
      <c r="G220" s="271"/>
      <c r="H220" s="271"/>
      <c r="I220" s="268" t="s">
        <v>918</v>
      </c>
      <c r="U220" s="268">
        <v>2000</v>
      </c>
      <c r="X220" s="268" t="s">
        <v>927</v>
      </c>
      <c r="Y220" s="268" t="s">
        <v>927</v>
      </c>
      <c r="Z220" s="268" t="s">
        <v>927</v>
      </c>
      <c r="AA220" s="268" t="s">
        <v>927</v>
      </c>
      <c r="AB220" s="268" t="s">
        <v>4093</v>
      </c>
    </row>
    <row r="221" spans="1:28" ht="15" customHeight="1" x14ac:dyDescent="0.3">
      <c r="A221" s="263">
        <v>516571</v>
      </c>
      <c r="B221" s="263" t="s">
        <v>2317</v>
      </c>
      <c r="C221" s="263" t="s">
        <v>2318</v>
      </c>
      <c r="D221" s="263" t="s">
        <v>415</v>
      </c>
      <c r="F221" s="271"/>
      <c r="G221" s="271"/>
      <c r="H221" s="271"/>
      <c r="I221" s="268" t="s">
        <v>918</v>
      </c>
      <c r="U221" s="268">
        <v>2000</v>
      </c>
      <c r="X221" s="268" t="s">
        <v>927</v>
      </c>
      <c r="Y221" s="268" t="s">
        <v>927</v>
      </c>
      <c r="Z221" s="268" t="s">
        <v>927</v>
      </c>
      <c r="AA221" s="268" t="s">
        <v>927</v>
      </c>
      <c r="AB221" s="268" t="s">
        <v>4093</v>
      </c>
    </row>
    <row r="222" spans="1:28" ht="15" customHeight="1" x14ac:dyDescent="0.3">
      <c r="A222" s="263">
        <v>516701</v>
      </c>
      <c r="B222" s="263" t="s">
        <v>2325</v>
      </c>
      <c r="C222" s="263" t="s">
        <v>70</v>
      </c>
      <c r="D222" s="263" t="s">
        <v>1091</v>
      </c>
      <c r="F222" s="271"/>
      <c r="G222" s="271"/>
      <c r="H222" s="271"/>
      <c r="I222" s="268" t="s">
        <v>918</v>
      </c>
      <c r="U222" s="268">
        <v>2000</v>
      </c>
      <c r="X222" s="268" t="s">
        <v>927</v>
      </c>
      <c r="Y222" s="268" t="s">
        <v>927</v>
      </c>
      <c r="Z222" s="268" t="s">
        <v>927</v>
      </c>
      <c r="AA222" s="268" t="s">
        <v>927</v>
      </c>
      <c r="AB222" s="268" t="s">
        <v>4093</v>
      </c>
    </row>
    <row r="223" spans="1:28" ht="15" customHeight="1" x14ac:dyDescent="0.3">
      <c r="A223" s="263">
        <v>516829</v>
      </c>
      <c r="B223" s="263" t="s">
        <v>2328</v>
      </c>
      <c r="C223" s="263" t="s">
        <v>103</v>
      </c>
      <c r="D223" s="263" t="s">
        <v>1613</v>
      </c>
      <c r="F223" s="271"/>
      <c r="G223" s="271"/>
      <c r="H223" s="271"/>
      <c r="I223" s="268" t="s">
        <v>918</v>
      </c>
      <c r="U223" s="268">
        <v>2000</v>
      </c>
      <c r="X223" s="268" t="s">
        <v>927</v>
      </c>
      <c r="Y223" s="268" t="s">
        <v>927</v>
      </c>
      <c r="Z223" s="268" t="s">
        <v>927</v>
      </c>
      <c r="AA223" s="268" t="s">
        <v>927</v>
      </c>
      <c r="AB223" s="268" t="s">
        <v>4093</v>
      </c>
    </row>
    <row r="224" spans="1:28" ht="15" customHeight="1" x14ac:dyDescent="0.3">
      <c r="A224" s="263">
        <v>517819</v>
      </c>
      <c r="B224" s="263" t="s">
        <v>590</v>
      </c>
      <c r="C224" s="263" t="s">
        <v>88</v>
      </c>
      <c r="D224" s="263" t="s">
        <v>810</v>
      </c>
      <c r="F224" s="271"/>
      <c r="G224" s="271"/>
      <c r="H224" s="271"/>
      <c r="I224" s="268" t="s">
        <v>918</v>
      </c>
      <c r="U224" s="268">
        <v>2000</v>
      </c>
      <c r="X224" s="268" t="s">
        <v>927</v>
      </c>
      <c r="Y224" s="268" t="s">
        <v>927</v>
      </c>
      <c r="Z224" s="268" t="s">
        <v>927</v>
      </c>
      <c r="AA224" s="268" t="s">
        <v>927</v>
      </c>
      <c r="AB224" s="268" t="s">
        <v>4093</v>
      </c>
    </row>
    <row r="225" spans="1:28" ht="15" customHeight="1" x14ac:dyDescent="0.3">
      <c r="A225" s="263">
        <v>517912</v>
      </c>
      <c r="B225" s="263" t="s">
        <v>2381</v>
      </c>
      <c r="C225" s="263" t="s">
        <v>70</v>
      </c>
      <c r="D225" s="263" t="s">
        <v>1504</v>
      </c>
      <c r="F225" s="271"/>
      <c r="G225" s="271"/>
      <c r="H225" s="271"/>
      <c r="I225" s="268" t="s">
        <v>918</v>
      </c>
      <c r="U225" s="268">
        <v>2000</v>
      </c>
      <c r="X225" s="268" t="s">
        <v>927</v>
      </c>
      <c r="Y225" s="268" t="s">
        <v>927</v>
      </c>
      <c r="Z225" s="268" t="s">
        <v>927</v>
      </c>
      <c r="AA225" s="268" t="s">
        <v>927</v>
      </c>
      <c r="AB225" s="268" t="s">
        <v>4093</v>
      </c>
    </row>
    <row r="226" spans="1:28" ht="15" customHeight="1" x14ac:dyDescent="0.3">
      <c r="A226" s="263">
        <v>517929</v>
      </c>
      <c r="B226" s="263" t="s">
        <v>2382</v>
      </c>
      <c r="C226" s="263" t="s">
        <v>1581</v>
      </c>
      <c r="D226" s="263" t="s">
        <v>745</v>
      </c>
      <c r="F226" s="272"/>
      <c r="G226" s="272"/>
      <c r="H226" s="272"/>
      <c r="I226" s="268" t="s">
        <v>918</v>
      </c>
      <c r="U226" s="268">
        <v>2000</v>
      </c>
      <c r="X226" s="268" t="s">
        <v>927</v>
      </c>
      <c r="Y226" s="268" t="s">
        <v>927</v>
      </c>
      <c r="Z226" s="268" t="s">
        <v>927</v>
      </c>
      <c r="AA226" s="268" t="s">
        <v>927</v>
      </c>
      <c r="AB226" s="268" t="s">
        <v>4093</v>
      </c>
    </row>
    <row r="227" spans="1:28" ht="15" customHeight="1" x14ac:dyDescent="0.3">
      <c r="A227" s="263">
        <v>518097</v>
      </c>
      <c r="B227" s="263" t="s">
        <v>2390</v>
      </c>
      <c r="C227" s="263" t="s">
        <v>248</v>
      </c>
      <c r="D227" s="263" t="s">
        <v>827</v>
      </c>
      <c r="F227" s="272"/>
      <c r="G227" s="272"/>
      <c r="H227" s="272"/>
      <c r="I227" s="268" t="s">
        <v>918</v>
      </c>
      <c r="U227" s="268">
        <v>2000</v>
      </c>
      <c r="X227" s="268" t="s">
        <v>927</v>
      </c>
      <c r="Y227" s="268" t="s">
        <v>927</v>
      </c>
      <c r="Z227" s="268" t="s">
        <v>927</v>
      </c>
      <c r="AA227" s="268" t="s">
        <v>927</v>
      </c>
      <c r="AB227" s="268" t="s">
        <v>4093</v>
      </c>
    </row>
    <row r="228" spans="1:28" ht="15" customHeight="1" x14ac:dyDescent="0.3">
      <c r="A228" s="263">
        <v>518107</v>
      </c>
      <c r="B228" s="263" t="s">
        <v>2393</v>
      </c>
      <c r="C228" s="263" t="s">
        <v>460</v>
      </c>
      <c r="D228" s="263" t="s">
        <v>779</v>
      </c>
      <c r="F228" s="272"/>
      <c r="G228" s="272"/>
      <c r="H228" s="272"/>
      <c r="I228" s="268" t="s">
        <v>918</v>
      </c>
      <c r="U228" s="268">
        <v>2000</v>
      </c>
      <c r="X228" s="268" t="s">
        <v>927</v>
      </c>
      <c r="Y228" s="268" t="s">
        <v>927</v>
      </c>
      <c r="Z228" s="268" t="s">
        <v>927</v>
      </c>
      <c r="AA228" s="268" t="s">
        <v>927</v>
      </c>
      <c r="AB228" s="268" t="s">
        <v>4093</v>
      </c>
    </row>
    <row r="229" spans="1:28" ht="15" customHeight="1" x14ac:dyDescent="0.3">
      <c r="A229" s="263">
        <v>518303</v>
      </c>
      <c r="B229" s="263" t="s">
        <v>2399</v>
      </c>
      <c r="C229" s="263" t="s">
        <v>1156</v>
      </c>
      <c r="D229" s="263" t="s">
        <v>1097</v>
      </c>
      <c r="F229" s="271"/>
      <c r="G229" s="271"/>
      <c r="H229" s="271"/>
      <c r="I229" s="268" t="s">
        <v>918</v>
      </c>
      <c r="U229" s="268">
        <v>2000</v>
      </c>
      <c r="X229" s="268" t="s">
        <v>927</v>
      </c>
      <c r="Y229" s="268" t="s">
        <v>927</v>
      </c>
      <c r="Z229" s="268" t="s">
        <v>927</v>
      </c>
      <c r="AA229" s="268" t="s">
        <v>927</v>
      </c>
      <c r="AB229" s="268" t="s">
        <v>4093</v>
      </c>
    </row>
    <row r="230" spans="1:28" ht="15" customHeight="1" x14ac:dyDescent="0.3">
      <c r="A230" s="263">
        <v>518655</v>
      </c>
      <c r="B230" s="263" t="s">
        <v>2423</v>
      </c>
      <c r="C230" s="263" t="s">
        <v>94</v>
      </c>
      <c r="D230" s="263" t="s">
        <v>915</v>
      </c>
      <c r="F230" s="271"/>
      <c r="G230" s="271"/>
      <c r="H230" s="271"/>
      <c r="I230" s="268" t="s">
        <v>918</v>
      </c>
      <c r="U230" s="268">
        <v>2000</v>
      </c>
      <c r="X230" s="268" t="s">
        <v>927</v>
      </c>
      <c r="Y230" s="268" t="s">
        <v>927</v>
      </c>
      <c r="Z230" s="268" t="s">
        <v>927</v>
      </c>
      <c r="AA230" s="268" t="s">
        <v>927</v>
      </c>
      <c r="AB230" s="268" t="s">
        <v>4093</v>
      </c>
    </row>
    <row r="231" spans="1:28" ht="15" customHeight="1" x14ac:dyDescent="0.3">
      <c r="A231" s="263">
        <v>518826</v>
      </c>
      <c r="B231" s="263" t="s">
        <v>2433</v>
      </c>
      <c r="C231" s="263" t="s">
        <v>96</v>
      </c>
      <c r="D231" s="263" t="s">
        <v>775</v>
      </c>
      <c r="F231" s="272"/>
      <c r="G231" s="272"/>
      <c r="H231" s="272"/>
      <c r="I231" s="268" t="s">
        <v>918</v>
      </c>
      <c r="U231" s="268">
        <v>2000</v>
      </c>
      <c r="X231" s="268" t="s">
        <v>927</v>
      </c>
      <c r="Y231" s="268" t="s">
        <v>927</v>
      </c>
      <c r="Z231" s="268" t="s">
        <v>927</v>
      </c>
      <c r="AA231" s="268" t="s">
        <v>927</v>
      </c>
      <c r="AB231" s="268" t="s">
        <v>4093</v>
      </c>
    </row>
    <row r="232" spans="1:28" ht="15" customHeight="1" x14ac:dyDescent="0.3">
      <c r="A232" s="263">
        <v>519148</v>
      </c>
      <c r="B232" s="263" t="s">
        <v>2450</v>
      </c>
      <c r="C232" s="263" t="s">
        <v>2451</v>
      </c>
      <c r="D232" s="263" t="s">
        <v>769</v>
      </c>
      <c r="F232" s="271"/>
      <c r="G232" s="271"/>
      <c r="H232" s="271"/>
      <c r="I232" s="268" t="s">
        <v>918</v>
      </c>
      <c r="U232" s="268">
        <v>2000</v>
      </c>
      <c r="X232" s="268" t="s">
        <v>927</v>
      </c>
      <c r="Y232" s="268" t="s">
        <v>927</v>
      </c>
      <c r="Z232" s="268" t="s">
        <v>927</v>
      </c>
      <c r="AA232" s="268" t="s">
        <v>927</v>
      </c>
      <c r="AB232" s="268" t="s">
        <v>4093</v>
      </c>
    </row>
    <row r="233" spans="1:28" ht="15" customHeight="1" x14ac:dyDescent="0.3">
      <c r="A233" s="263">
        <v>519167</v>
      </c>
      <c r="B233" s="263" t="s">
        <v>2453</v>
      </c>
      <c r="C233" s="263" t="s">
        <v>78</v>
      </c>
      <c r="D233" s="263" t="s">
        <v>771</v>
      </c>
      <c r="F233" s="272"/>
      <c r="G233" s="272"/>
      <c r="H233" s="272"/>
      <c r="I233" s="268" t="s">
        <v>918</v>
      </c>
      <c r="U233" s="268">
        <v>2000</v>
      </c>
      <c r="X233" s="268" t="s">
        <v>927</v>
      </c>
      <c r="Y233" s="268" t="s">
        <v>927</v>
      </c>
      <c r="Z233" s="268" t="s">
        <v>927</v>
      </c>
      <c r="AA233" s="268" t="s">
        <v>927</v>
      </c>
      <c r="AB233" s="268" t="s">
        <v>4093</v>
      </c>
    </row>
    <row r="234" spans="1:28" ht="15" customHeight="1" x14ac:dyDescent="0.3">
      <c r="A234" s="263">
        <v>519263</v>
      </c>
      <c r="B234" s="263" t="s">
        <v>2459</v>
      </c>
      <c r="C234" s="263" t="s">
        <v>73</v>
      </c>
      <c r="D234" s="263" t="s">
        <v>449</v>
      </c>
      <c r="F234" s="271"/>
      <c r="G234" s="271"/>
      <c r="H234" s="271"/>
      <c r="I234" s="268" t="s">
        <v>918</v>
      </c>
      <c r="U234" s="268">
        <v>2000</v>
      </c>
      <c r="X234" s="268" t="s">
        <v>927</v>
      </c>
      <c r="Y234" s="268" t="s">
        <v>927</v>
      </c>
      <c r="Z234" s="268" t="s">
        <v>927</v>
      </c>
      <c r="AA234" s="268" t="s">
        <v>927</v>
      </c>
      <c r="AB234" s="268" t="s">
        <v>4093</v>
      </c>
    </row>
    <row r="235" spans="1:28" ht="15" customHeight="1" x14ac:dyDescent="0.3">
      <c r="A235" s="263">
        <v>519529</v>
      </c>
      <c r="B235" s="263" t="s">
        <v>2475</v>
      </c>
      <c r="C235" s="263" t="s">
        <v>70</v>
      </c>
      <c r="D235" s="263" t="s">
        <v>2476</v>
      </c>
      <c r="F235" s="271"/>
      <c r="G235" s="271"/>
      <c r="H235" s="271"/>
      <c r="I235" s="268" t="s">
        <v>918</v>
      </c>
      <c r="U235" s="268">
        <v>2000</v>
      </c>
      <c r="X235" s="268" t="s">
        <v>927</v>
      </c>
      <c r="Y235" s="268" t="s">
        <v>927</v>
      </c>
      <c r="Z235" s="268" t="s">
        <v>927</v>
      </c>
      <c r="AA235" s="268" t="s">
        <v>927</v>
      </c>
      <c r="AB235" s="268" t="s">
        <v>4093</v>
      </c>
    </row>
    <row r="236" spans="1:28" ht="15" customHeight="1" x14ac:dyDescent="0.3">
      <c r="A236" s="263">
        <v>520402</v>
      </c>
      <c r="B236" s="263" t="s">
        <v>2504</v>
      </c>
      <c r="C236" s="263" t="s">
        <v>88</v>
      </c>
      <c r="D236" s="263" t="s">
        <v>748</v>
      </c>
      <c r="F236" s="272"/>
      <c r="G236" s="272"/>
      <c r="H236" s="272"/>
      <c r="I236" s="268" t="s">
        <v>918</v>
      </c>
      <c r="U236" s="268">
        <v>2000</v>
      </c>
      <c r="X236" s="268" t="s">
        <v>927</v>
      </c>
      <c r="Y236" s="268" t="s">
        <v>927</v>
      </c>
      <c r="Z236" s="268" t="s">
        <v>927</v>
      </c>
      <c r="AA236" s="268" t="s">
        <v>927</v>
      </c>
      <c r="AB236" s="268" t="s">
        <v>4093</v>
      </c>
    </row>
    <row r="237" spans="1:28" ht="15" customHeight="1" x14ac:dyDescent="0.3">
      <c r="A237" s="263">
        <v>520429</v>
      </c>
      <c r="B237" s="263" t="s">
        <v>2509</v>
      </c>
      <c r="C237" s="263" t="s">
        <v>952</v>
      </c>
      <c r="D237" s="263" t="s">
        <v>411</v>
      </c>
      <c r="F237" s="272"/>
      <c r="G237" s="272"/>
      <c r="H237" s="272"/>
      <c r="I237" s="268" t="s">
        <v>918</v>
      </c>
      <c r="U237" s="268">
        <v>2000</v>
      </c>
      <c r="X237" s="268" t="s">
        <v>927</v>
      </c>
      <c r="Y237" s="268" t="s">
        <v>927</v>
      </c>
      <c r="Z237" s="268" t="s">
        <v>927</v>
      </c>
      <c r="AA237" s="268" t="s">
        <v>927</v>
      </c>
      <c r="AB237" s="268" t="s">
        <v>4093</v>
      </c>
    </row>
    <row r="238" spans="1:28" ht="15" customHeight="1" x14ac:dyDescent="0.3">
      <c r="A238" s="263">
        <v>520490</v>
      </c>
      <c r="B238" s="263" t="s">
        <v>2513</v>
      </c>
      <c r="C238" s="263" t="s">
        <v>1557</v>
      </c>
      <c r="D238" s="263" t="s">
        <v>1600</v>
      </c>
      <c r="F238" s="271"/>
      <c r="G238" s="271"/>
      <c r="H238" s="271"/>
      <c r="I238" s="268" t="s">
        <v>918</v>
      </c>
      <c r="U238" s="268">
        <v>2000</v>
      </c>
      <c r="X238" s="268" t="s">
        <v>927</v>
      </c>
      <c r="Y238" s="268" t="s">
        <v>927</v>
      </c>
      <c r="Z238" s="268" t="s">
        <v>927</v>
      </c>
      <c r="AA238" s="268" t="s">
        <v>927</v>
      </c>
      <c r="AB238" s="268" t="s">
        <v>4093</v>
      </c>
    </row>
    <row r="239" spans="1:28" ht="15" customHeight="1" x14ac:dyDescent="0.3">
      <c r="A239" s="263">
        <v>521218</v>
      </c>
      <c r="B239" s="263" t="s">
        <v>2539</v>
      </c>
      <c r="C239" s="263" t="s">
        <v>366</v>
      </c>
      <c r="D239" s="263" t="s">
        <v>757</v>
      </c>
      <c r="F239" s="272"/>
      <c r="G239" s="272"/>
      <c r="H239" s="272"/>
      <c r="I239" s="268" t="s">
        <v>918</v>
      </c>
      <c r="U239" s="268">
        <v>2000</v>
      </c>
      <c r="X239" s="268" t="s">
        <v>927</v>
      </c>
      <c r="Y239" s="268" t="s">
        <v>927</v>
      </c>
      <c r="Z239" s="268" t="s">
        <v>927</v>
      </c>
      <c r="AA239" s="268" t="s">
        <v>927</v>
      </c>
      <c r="AB239" s="268" t="s">
        <v>4093</v>
      </c>
    </row>
    <row r="240" spans="1:28" ht="15" customHeight="1" x14ac:dyDescent="0.3">
      <c r="A240" s="263">
        <v>521439</v>
      </c>
      <c r="B240" s="263" t="s">
        <v>2556</v>
      </c>
      <c r="C240" s="263" t="s">
        <v>2557</v>
      </c>
      <c r="D240" s="263" t="s">
        <v>1307</v>
      </c>
      <c r="F240" s="272"/>
      <c r="G240" s="272"/>
      <c r="H240" s="272"/>
      <c r="I240" s="268" t="s">
        <v>918</v>
      </c>
      <c r="U240" s="268">
        <v>2000</v>
      </c>
      <c r="X240" s="268" t="s">
        <v>927</v>
      </c>
      <c r="Y240" s="268" t="s">
        <v>927</v>
      </c>
      <c r="Z240" s="268" t="s">
        <v>927</v>
      </c>
      <c r="AA240" s="268" t="s">
        <v>927</v>
      </c>
      <c r="AB240" s="268" t="s">
        <v>4093</v>
      </c>
    </row>
    <row r="241" spans="1:28" ht="15" customHeight="1" x14ac:dyDescent="0.3">
      <c r="A241" s="263">
        <v>521678</v>
      </c>
      <c r="B241" s="263" t="s">
        <v>2571</v>
      </c>
      <c r="C241" s="263" t="s">
        <v>2572</v>
      </c>
      <c r="D241" s="263" t="s">
        <v>875</v>
      </c>
      <c r="F241" s="272"/>
      <c r="G241" s="272"/>
      <c r="H241" s="272"/>
      <c r="I241" s="268" t="s">
        <v>918</v>
      </c>
      <c r="U241" s="268">
        <v>2000</v>
      </c>
      <c r="X241" s="268" t="s">
        <v>927</v>
      </c>
      <c r="Y241" s="268" t="s">
        <v>927</v>
      </c>
      <c r="Z241" s="268" t="s">
        <v>927</v>
      </c>
      <c r="AA241" s="268" t="s">
        <v>927</v>
      </c>
      <c r="AB241" s="268" t="s">
        <v>4093</v>
      </c>
    </row>
    <row r="242" spans="1:28" ht="15" customHeight="1" x14ac:dyDescent="0.3">
      <c r="A242" s="263">
        <v>521903</v>
      </c>
      <c r="B242" s="263" t="s">
        <v>2587</v>
      </c>
      <c r="C242" s="263" t="s">
        <v>1544</v>
      </c>
      <c r="D242" s="263" t="s">
        <v>1520</v>
      </c>
      <c r="F242" s="272"/>
      <c r="G242" s="272"/>
      <c r="H242" s="272"/>
      <c r="I242" s="268" t="s">
        <v>918</v>
      </c>
      <c r="U242" s="268">
        <v>2000</v>
      </c>
      <c r="X242" s="268" t="s">
        <v>927</v>
      </c>
      <c r="Y242" s="268" t="s">
        <v>927</v>
      </c>
      <c r="Z242" s="268" t="s">
        <v>927</v>
      </c>
      <c r="AA242" s="268" t="s">
        <v>927</v>
      </c>
      <c r="AB242" s="268" t="s">
        <v>4093</v>
      </c>
    </row>
    <row r="243" spans="1:28" ht="15" customHeight="1" x14ac:dyDescent="0.3">
      <c r="A243" s="263">
        <v>522084</v>
      </c>
      <c r="B243" s="263" t="s">
        <v>2595</v>
      </c>
      <c r="C243" s="263" t="s">
        <v>101</v>
      </c>
      <c r="D243" s="263" t="s">
        <v>1159</v>
      </c>
      <c r="F243" s="272"/>
      <c r="G243" s="272"/>
      <c r="H243" s="272"/>
      <c r="I243" s="268" t="s">
        <v>918</v>
      </c>
      <c r="U243" s="268">
        <v>2000</v>
      </c>
      <c r="X243" s="268" t="s">
        <v>927</v>
      </c>
      <c r="Y243" s="268" t="s">
        <v>927</v>
      </c>
      <c r="Z243" s="268" t="s">
        <v>927</v>
      </c>
      <c r="AA243" s="268" t="s">
        <v>927</v>
      </c>
      <c r="AB243" s="268" t="s">
        <v>4093</v>
      </c>
    </row>
    <row r="244" spans="1:28" ht="15" customHeight="1" x14ac:dyDescent="0.3">
      <c r="A244" s="263">
        <v>522202</v>
      </c>
      <c r="B244" s="263" t="s">
        <v>1659</v>
      </c>
      <c r="C244" s="263" t="s">
        <v>74</v>
      </c>
      <c r="D244" s="263" t="s">
        <v>770</v>
      </c>
      <c r="F244" s="271"/>
      <c r="G244" s="271"/>
      <c r="H244" s="271"/>
      <c r="I244" s="268" t="s">
        <v>918</v>
      </c>
      <c r="U244" s="268">
        <v>2000</v>
      </c>
      <c r="X244" s="268" t="s">
        <v>927</v>
      </c>
      <c r="Y244" s="268" t="s">
        <v>927</v>
      </c>
      <c r="Z244" s="268" t="s">
        <v>927</v>
      </c>
      <c r="AA244" s="268" t="s">
        <v>927</v>
      </c>
      <c r="AB244" s="268" t="s">
        <v>4093</v>
      </c>
    </row>
    <row r="245" spans="1:28" ht="15" customHeight="1" x14ac:dyDescent="0.3">
      <c r="A245" s="263">
        <v>522447</v>
      </c>
      <c r="B245" s="263" t="s">
        <v>2616</v>
      </c>
      <c r="C245" s="263" t="s">
        <v>652</v>
      </c>
      <c r="D245" s="263" t="s">
        <v>767</v>
      </c>
      <c r="F245" s="271"/>
      <c r="G245" s="271"/>
      <c r="H245" s="271"/>
      <c r="I245" s="268" t="s">
        <v>918</v>
      </c>
      <c r="U245" s="268">
        <v>2000</v>
      </c>
      <c r="X245" s="268" t="s">
        <v>927</v>
      </c>
      <c r="Y245" s="268" t="s">
        <v>927</v>
      </c>
      <c r="Z245" s="268" t="s">
        <v>927</v>
      </c>
      <c r="AA245" s="268" t="s">
        <v>927</v>
      </c>
      <c r="AB245" s="268" t="s">
        <v>4093</v>
      </c>
    </row>
    <row r="246" spans="1:28" ht="15" customHeight="1" x14ac:dyDescent="0.3">
      <c r="A246" s="263">
        <v>522476</v>
      </c>
      <c r="B246" s="263" t="s">
        <v>2619</v>
      </c>
      <c r="C246" s="263" t="s">
        <v>348</v>
      </c>
      <c r="D246" s="263" t="s">
        <v>1304</v>
      </c>
      <c r="F246" s="271"/>
      <c r="G246" s="271"/>
      <c r="H246" s="271"/>
      <c r="I246" s="268" t="s">
        <v>918</v>
      </c>
      <c r="U246" s="268">
        <v>2000</v>
      </c>
      <c r="X246" s="268" t="s">
        <v>927</v>
      </c>
      <c r="Y246" s="268" t="s">
        <v>927</v>
      </c>
      <c r="Z246" s="268" t="s">
        <v>927</v>
      </c>
      <c r="AA246" s="268" t="s">
        <v>927</v>
      </c>
      <c r="AB246" s="268" t="s">
        <v>4093</v>
      </c>
    </row>
    <row r="247" spans="1:28" ht="15" customHeight="1" x14ac:dyDescent="0.3">
      <c r="A247" s="263">
        <v>522568</v>
      </c>
      <c r="B247" s="263" t="s">
        <v>2626</v>
      </c>
      <c r="C247" s="263" t="s">
        <v>75</v>
      </c>
      <c r="D247" s="263" t="s">
        <v>802</v>
      </c>
      <c r="F247" s="271"/>
      <c r="G247" s="271"/>
      <c r="H247" s="271"/>
      <c r="I247" s="268" t="s">
        <v>918</v>
      </c>
      <c r="U247" s="268">
        <v>2000</v>
      </c>
      <c r="X247" s="268" t="s">
        <v>927</v>
      </c>
      <c r="Y247" s="268" t="s">
        <v>927</v>
      </c>
      <c r="Z247" s="268" t="s">
        <v>927</v>
      </c>
      <c r="AA247" s="268" t="s">
        <v>927</v>
      </c>
      <c r="AB247" s="268" t="s">
        <v>4093</v>
      </c>
    </row>
    <row r="248" spans="1:28" ht="15" customHeight="1" x14ac:dyDescent="0.3">
      <c r="A248" s="263">
        <v>502879</v>
      </c>
      <c r="B248" s="263" t="s">
        <v>2210</v>
      </c>
      <c r="C248" s="263" t="s">
        <v>301</v>
      </c>
      <c r="D248" s="263" t="s">
        <v>743</v>
      </c>
      <c r="F248" s="271"/>
      <c r="G248" s="271"/>
      <c r="H248" s="271"/>
      <c r="I248" s="268" t="s">
        <v>918</v>
      </c>
      <c r="U248" s="268">
        <v>2000</v>
      </c>
      <c r="V248" s="268" t="s">
        <v>927</v>
      </c>
      <c r="W248" s="268" t="s">
        <v>927</v>
      </c>
      <c r="Y248" s="268" t="s">
        <v>927</v>
      </c>
      <c r="Z248" s="268" t="s">
        <v>927</v>
      </c>
      <c r="AA248" s="268" t="s">
        <v>927</v>
      </c>
      <c r="AB248" s="268" t="s">
        <v>4093</v>
      </c>
    </row>
    <row r="249" spans="1:28" ht="15" customHeight="1" x14ac:dyDescent="0.3">
      <c r="A249" s="263">
        <v>515426</v>
      </c>
      <c r="B249" s="263" t="s">
        <v>2291</v>
      </c>
      <c r="C249" s="263" t="s">
        <v>73</v>
      </c>
      <c r="D249" s="263" t="s">
        <v>1605</v>
      </c>
      <c r="F249" s="272"/>
      <c r="G249" s="272"/>
      <c r="H249" s="272"/>
      <c r="I249" s="268" t="s">
        <v>918</v>
      </c>
      <c r="U249" s="268">
        <v>2000</v>
      </c>
      <c r="V249" s="268" t="s">
        <v>927</v>
      </c>
      <c r="W249" s="268" t="s">
        <v>927</v>
      </c>
      <c r="Y249" s="268" t="s">
        <v>927</v>
      </c>
      <c r="Z249" s="268" t="s">
        <v>927</v>
      </c>
      <c r="AA249" s="268" t="s">
        <v>927</v>
      </c>
      <c r="AB249" s="268" t="s">
        <v>4093</v>
      </c>
    </row>
    <row r="250" spans="1:28" ht="15" customHeight="1" x14ac:dyDescent="0.3">
      <c r="A250" s="263">
        <v>517077</v>
      </c>
      <c r="B250" s="263" t="s">
        <v>2340</v>
      </c>
      <c r="C250" s="263" t="s">
        <v>2341</v>
      </c>
      <c r="D250" s="263" t="s">
        <v>422</v>
      </c>
      <c r="F250" s="271"/>
      <c r="G250" s="271"/>
      <c r="H250" s="271"/>
      <c r="I250" s="268" t="s">
        <v>918</v>
      </c>
      <c r="U250" s="268">
        <v>2000</v>
      </c>
      <c r="V250" s="268" t="s">
        <v>927</v>
      </c>
      <c r="W250" s="268" t="s">
        <v>927</v>
      </c>
      <c r="Y250" s="268" t="s">
        <v>927</v>
      </c>
      <c r="Z250" s="268" t="s">
        <v>927</v>
      </c>
      <c r="AA250" s="268" t="s">
        <v>927</v>
      </c>
      <c r="AB250" s="268" t="s">
        <v>4093</v>
      </c>
    </row>
    <row r="251" spans="1:28" ht="15" customHeight="1" x14ac:dyDescent="0.3">
      <c r="A251" s="263">
        <v>517814</v>
      </c>
      <c r="B251" s="263" t="s">
        <v>2373</v>
      </c>
      <c r="C251" s="263" t="s">
        <v>88</v>
      </c>
      <c r="D251" s="263" t="s">
        <v>2374</v>
      </c>
      <c r="F251" s="272"/>
      <c r="G251" s="272"/>
      <c r="H251" s="272"/>
      <c r="I251" s="268" t="s">
        <v>918</v>
      </c>
      <c r="U251" s="268">
        <v>2000</v>
      </c>
      <c r="V251" s="268" t="s">
        <v>927</v>
      </c>
      <c r="W251" s="268" t="s">
        <v>927</v>
      </c>
      <c r="Y251" s="268" t="s">
        <v>927</v>
      </c>
      <c r="Z251" s="268" t="s">
        <v>927</v>
      </c>
      <c r="AA251" s="268" t="s">
        <v>927</v>
      </c>
      <c r="AB251" s="268" t="s">
        <v>4093</v>
      </c>
    </row>
    <row r="252" spans="1:28" ht="15" customHeight="1" x14ac:dyDescent="0.3">
      <c r="A252" s="263">
        <v>521279</v>
      </c>
      <c r="B252" s="263" t="s">
        <v>2548</v>
      </c>
      <c r="C252" s="263" t="s">
        <v>527</v>
      </c>
      <c r="D252" s="263" t="s">
        <v>1710</v>
      </c>
      <c r="F252" s="271"/>
      <c r="G252" s="271"/>
      <c r="H252" s="271"/>
      <c r="I252" s="268" t="s">
        <v>918</v>
      </c>
      <c r="U252" s="268">
        <v>2000</v>
      </c>
      <c r="V252" s="268" t="s">
        <v>927</v>
      </c>
      <c r="W252" s="268" t="s">
        <v>927</v>
      </c>
      <c r="Y252" s="268" t="s">
        <v>927</v>
      </c>
      <c r="Z252" s="268" t="s">
        <v>927</v>
      </c>
      <c r="AA252" s="268" t="s">
        <v>927</v>
      </c>
      <c r="AB252" s="268" t="s">
        <v>4093</v>
      </c>
    </row>
    <row r="253" spans="1:28" ht="15" customHeight="1" x14ac:dyDescent="0.3">
      <c r="A253" s="263">
        <v>516403</v>
      </c>
      <c r="B253" s="263" t="s">
        <v>2312</v>
      </c>
      <c r="C253" s="263" t="s">
        <v>380</v>
      </c>
      <c r="D253" s="263" t="s">
        <v>756</v>
      </c>
      <c r="F253" s="271"/>
      <c r="G253" s="271"/>
      <c r="H253" s="271"/>
      <c r="I253" s="268" t="s">
        <v>918</v>
      </c>
      <c r="U253" s="268">
        <v>2000</v>
      </c>
      <c r="W253" s="268" t="s">
        <v>927</v>
      </c>
      <c r="Y253" s="268" t="s">
        <v>927</v>
      </c>
      <c r="Z253" s="268" t="s">
        <v>927</v>
      </c>
      <c r="AA253" s="268" t="s">
        <v>927</v>
      </c>
      <c r="AB253" s="268" t="s">
        <v>4093</v>
      </c>
    </row>
    <row r="254" spans="1:28" ht="15" customHeight="1" x14ac:dyDescent="0.3">
      <c r="A254" s="263">
        <v>517216</v>
      </c>
      <c r="B254" s="263" t="s">
        <v>2349</v>
      </c>
      <c r="C254" s="263" t="s">
        <v>582</v>
      </c>
      <c r="D254" s="263" t="s">
        <v>2350</v>
      </c>
      <c r="F254" s="272"/>
      <c r="G254" s="272"/>
      <c r="H254" s="272"/>
      <c r="I254" s="268" t="s">
        <v>918</v>
      </c>
      <c r="U254" s="268">
        <v>2000</v>
      </c>
      <c r="W254" s="268" t="s">
        <v>927</v>
      </c>
      <c r="Y254" s="268" t="s">
        <v>927</v>
      </c>
      <c r="Z254" s="268" t="s">
        <v>927</v>
      </c>
      <c r="AA254" s="268" t="s">
        <v>927</v>
      </c>
      <c r="AB254" s="268" t="s">
        <v>4093</v>
      </c>
    </row>
    <row r="255" spans="1:28" ht="15" customHeight="1" x14ac:dyDescent="0.3">
      <c r="A255" s="263">
        <v>518110</v>
      </c>
      <c r="B255" s="263" t="s">
        <v>2394</v>
      </c>
      <c r="C255" s="263" t="s">
        <v>70</v>
      </c>
      <c r="D255" s="263" t="s">
        <v>419</v>
      </c>
      <c r="F255" s="271"/>
      <c r="G255" s="271"/>
      <c r="H255" s="271"/>
      <c r="I255" s="268" t="s">
        <v>918</v>
      </c>
      <c r="U255" s="268">
        <v>2000</v>
      </c>
      <c r="W255" s="268" t="s">
        <v>927</v>
      </c>
      <c r="Y255" s="268" t="s">
        <v>927</v>
      </c>
      <c r="Z255" s="268" t="s">
        <v>927</v>
      </c>
      <c r="AA255" s="268" t="s">
        <v>927</v>
      </c>
      <c r="AB255" s="268" t="s">
        <v>4093</v>
      </c>
    </row>
    <row r="256" spans="1:28" ht="15" customHeight="1" x14ac:dyDescent="0.3">
      <c r="A256" s="263">
        <v>518735</v>
      </c>
      <c r="B256" s="263" t="s">
        <v>2431</v>
      </c>
      <c r="C256" s="263" t="s">
        <v>300</v>
      </c>
      <c r="D256" s="263" t="s">
        <v>405</v>
      </c>
      <c r="F256" s="271"/>
      <c r="G256" s="271"/>
      <c r="H256" s="271"/>
      <c r="I256" s="268" t="s">
        <v>918</v>
      </c>
      <c r="U256" s="268">
        <v>2000</v>
      </c>
      <c r="W256" s="268" t="s">
        <v>927</v>
      </c>
      <c r="Y256" s="268" t="s">
        <v>927</v>
      </c>
      <c r="Z256" s="268" t="s">
        <v>927</v>
      </c>
      <c r="AA256" s="268" t="s">
        <v>927</v>
      </c>
      <c r="AB256" s="268" t="s">
        <v>4093</v>
      </c>
    </row>
    <row r="257" spans="1:28" ht="15" customHeight="1" x14ac:dyDescent="0.3">
      <c r="A257" s="263">
        <v>521690</v>
      </c>
      <c r="B257" s="263" t="s">
        <v>2174</v>
      </c>
      <c r="C257" s="263" t="s">
        <v>322</v>
      </c>
      <c r="D257" s="263" t="s">
        <v>868</v>
      </c>
      <c r="F257" s="271"/>
      <c r="G257" s="271"/>
      <c r="H257" s="271"/>
      <c r="I257" s="268" t="s">
        <v>918</v>
      </c>
      <c r="U257" s="268">
        <v>2000</v>
      </c>
      <c r="W257" s="268" t="s">
        <v>927</v>
      </c>
      <c r="Y257" s="268" t="s">
        <v>927</v>
      </c>
      <c r="Z257" s="268" t="s">
        <v>927</v>
      </c>
      <c r="AA257" s="268" t="s">
        <v>927</v>
      </c>
      <c r="AB257" s="268" t="s">
        <v>4093</v>
      </c>
    </row>
    <row r="258" spans="1:28" ht="15" customHeight="1" x14ac:dyDescent="0.3">
      <c r="A258" s="263">
        <v>521882</v>
      </c>
      <c r="B258" s="263" t="s">
        <v>2586</v>
      </c>
      <c r="C258" s="263" t="s">
        <v>278</v>
      </c>
      <c r="D258" s="263" t="s">
        <v>774</v>
      </c>
      <c r="F258" s="272"/>
      <c r="G258" s="272"/>
      <c r="H258" s="272"/>
      <c r="I258" s="268" t="s">
        <v>918</v>
      </c>
      <c r="U258" s="268">
        <v>2000</v>
      </c>
      <c r="W258" s="268" t="s">
        <v>927</v>
      </c>
      <c r="Y258" s="268" t="s">
        <v>927</v>
      </c>
      <c r="Z258" s="268" t="s">
        <v>927</v>
      </c>
      <c r="AA258" s="268" t="s">
        <v>927</v>
      </c>
      <c r="AB258" s="268" t="s">
        <v>4093</v>
      </c>
    </row>
    <row r="259" spans="1:28" ht="15" customHeight="1" x14ac:dyDescent="0.3">
      <c r="A259" s="263">
        <v>522498</v>
      </c>
      <c r="B259" s="263" t="s">
        <v>2622</v>
      </c>
      <c r="C259" s="263" t="s">
        <v>355</v>
      </c>
      <c r="D259" s="263" t="s">
        <v>768</v>
      </c>
      <c r="F259" s="271"/>
      <c r="G259" s="271"/>
      <c r="H259" s="271"/>
      <c r="I259" s="268" t="s">
        <v>918</v>
      </c>
      <c r="U259" s="268">
        <v>2000</v>
      </c>
      <c r="W259" s="268" t="s">
        <v>927</v>
      </c>
      <c r="Y259" s="268" t="s">
        <v>927</v>
      </c>
      <c r="Z259" s="268" t="s">
        <v>927</v>
      </c>
      <c r="AA259" s="268" t="s">
        <v>927</v>
      </c>
      <c r="AB259" s="268" t="s">
        <v>4093</v>
      </c>
    </row>
    <row r="260" spans="1:28" ht="15" customHeight="1" x14ac:dyDescent="0.3">
      <c r="A260" s="263">
        <v>522676</v>
      </c>
      <c r="B260" s="263" t="s">
        <v>2638</v>
      </c>
      <c r="C260" s="263" t="s">
        <v>459</v>
      </c>
      <c r="D260" s="263" t="s">
        <v>1560</v>
      </c>
      <c r="F260" s="271"/>
      <c r="G260" s="271"/>
      <c r="H260" s="271"/>
      <c r="I260" s="268" t="s">
        <v>918</v>
      </c>
      <c r="U260" s="268">
        <v>2000</v>
      </c>
      <c r="W260" s="268" t="s">
        <v>927</v>
      </c>
      <c r="Y260" s="268" t="s">
        <v>927</v>
      </c>
      <c r="Z260" s="268" t="s">
        <v>927</v>
      </c>
      <c r="AA260" s="268" t="s">
        <v>927</v>
      </c>
      <c r="AB260" s="268" t="s">
        <v>4093</v>
      </c>
    </row>
    <row r="261" spans="1:28" ht="15" customHeight="1" x14ac:dyDescent="0.3">
      <c r="A261" s="263">
        <v>514487</v>
      </c>
      <c r="B261" s="263" t="s">
        <v>2274</v>
      </c>
      <c r="C261" s="263" t="s">
        <v>73</v>
      </c>
      <c r="D261" s="263" t="s">
        <v>1542</v>
      </c>
      <c r="F261" s="271"/>
      <c r="G261" s="271"/>
      <c r="H261" s="271"/>
      <c r="I261" s="268" t="s">
        <v>918</v>
      </c>
      <c r="U261" s="268">
        <v>2000</v>
      </c>
      <c r="V261" s="268" t="s">
        <v>927</v>
      </c>
      <c r="Y261" s="268" t="s">
        <v>927</v>
      </c>
      <c r="Z261" s="268" t="s">
        <v>927</v>
      </c>
      <c r="AA261" s="268" t="s">
        <v>927</v>
      </c>
      <c r="AB261" s="268" t="s">
        <v>4093</v>
      </c>
    </row>
    <row r="262" spans="1:28" ht="15" customHeight="1" x14ac:dyDescent="0.3">
      <c r="A262" s="263">
        <v>514643</v>
      </c>
      <c r="B262" s="263" t="s">
        <v>2278</v>
      </c>
      <c r="C262" s="263" t="s">
        <v>2279</v>
      </c>
      <c r="D262" s="263" t="s">
        <v>1518</v>
      </c>
      <c r="F262" s="272"/>
      <c r="G262" s="272"/>
      <c r="H262" s="272"/>
      <c r="I262" s="268" t="s">
        <v>918</v>
      </c>
      <c r="U262" s="268">
        <v>2000</v>
      </c>
      <c r="V262" s="268" t="s">
        <v>927</v>
      </c>
      <c r="Y262" s="268" t="s">
        <v>927</v>
      </c>
      <c r="Z262" s="268" t="s">
        <v>927</v>
      </c>
      <c r="AA262" s="268" t="s">
        <v>927</v>
      </c>
      <c r="AB262" s="268" t="s">
        <v>4093</v>
      </c>
    </row>
    <row r="263" spans="1:28" ht="15" customHeight="1" x14ac:dyDescent="0.3">
      <c r="A263" s="263">
        <v>504418</v>
      </c>
      <c r="B263" s="263" t="s">
        <v>2215</v>
      </c>
      <c r="C263" s="263" t="s">
        <v>247</v>
      </c>
      <c r="D263" s="263" t="s">
        <v>840</v>
      </c>
      <c r="F263" s="272"/>
      <c r="G263" s="272"/>
      <c r="H263" s="272"/>
      <c r="I263" s="268" t="s">
        <v>918</v>
      </c>
      <c r="U263" s="268">
        <v>2000</v>
      </c>
      <c r="Y263" s="268" t="s">
        <v>927</v>
      </c>
      <c r="Z263" s="268" t="s">
        <v>927</v>
      </c>
      <c r="AA263" s="268" t="s">
        <v>927</v>
      </c>
      <c r="AB263" s="268" t="s">
        <v>4093</v>
      </c>
    </row>
    <row r="264" spans="1:28" ht="15" customHeight="1" x14ac:dyDescent="0.3">
      <c r="A264" s="263">
        <v>505709</v>
      </c>
      <c r="B264" s="263" t="s">
        <v>2222</v>
      </c>
      <c r="C264" s="263" t="s">
        <v>73</v>
      </c>
      <c r="D264" s="263" t="s">
        <v>748</v>
      </c>
      <c r="F264" s="272"/>
      <c r="G264" s="272"/>
      <c r="H264" s="272"/>
      <c r="I264" s="268" t="s">
        <v>918</v>
      </c>
      <c r="U264" s="268">
        <v>2000</v>
      </c>
      <c r="Y264" s="268" t="s">
        <v>927</v>
      </c>
      <c r="Z264" s="268" t="s">
        <v>927</v>
      </c>
      <c r="AA264" s="268" t="s">
        <v>927</v>
      </c>
      <c r="AB264" s="268" t="s">
        <v>4093</v>
      </c>
    </row>
    <row r="265" spans="1:28" ht="15" customHeight="1" x14ac:dyDescent="0.3">
      <c r="A265" s="263">
        <v>508122</v>
      </c>
      <c r="B265" s="263" t="s">
        <v>2229</v>
      </c>
      <c r="C265" s="263" t="s">
        <v>244</v>
      </c>
      <c r="D265" s="263" t="s">
        <v>449</v>
      </c>
      <c r="F265" s="271"/>
      <c r="G265" s="271"/>
      <c r="H265" s="271"/>
      <c r="I265" s="268" t="s">
        <v>918</v>
      </c>
      <c r="U265" s="268">
        <v>2000</v>
      </c>
      <c r="Y265" s="268" t="s">
        <v>927</v>
      </c>
      <c r="Z265" s="268" t="s">
        <v>927</v>
      </c>
      <c r="AA265" s="268" t="s">
        <v>927</v>
      </c>
      <c r="AB265" s="268" t="s">
        <v>4093</v>
      </c>
    </row>
    <row r="266" spans="1:28" ht="15" customHeight="1" x14ac:dyDescent="0.3">
      <c r="A266" s="263">
        <v>513988</v>
      </c>
      <c r="B266" s="263" t="s">
        <v>2268</v>
      </c>
      <c r="C266" s="263" t="s">
        <v>2269</v>
      </c>
      <c r="D266" s="263" t="s">
        <v>717</v>
      </c>
      <c r="F266" s="271"/>
      <c r="G266" s="271"/>
      <c r="H266" s="271"/>
      <c r="I266" s="268" t="s">
        <v>918</v>
      </c>
      <c r="U266" s="268">
        <v>2000</v>
      </c>
      <c r="Y266" s="268" t="s">
        <v>927</v>
      </c>
      <c r="Z266" s="268" t="s">
        <v>927</v>
      </c>
      <c r="AA266" s="268" t="s">
        <v>927</v>
      </c>
      <c r="AB266" s="268" t="s">
        <v>4093</v>
      </c>
    </row>
    <row r="267" spans="1:28" ht="15" customHeight="1" x14ac:dyDescent="0.3">
      <c r="A267" s="263">
        <v>514007</v>
      </c>
      <c r="B267" s="263" t="s">
        <v>2271</v>
      </c>
      <c r="C267" s="263" t="s">
        <v>279</v>
      </c>
      <c r="D267" s="263" t="s">
        <v>748</v>
      </c>
      <c r="F267" s="272"/>
      <c r="G267" s="272"/>
      <c r="H267" s="272"/>
      <c r="I267" s="268" t="s">
        <v>918</v>
      </c>
      <c r="U267" s="268">
        <v>2000</v>
      </c>
      <c r="Y267" s="268" t="s">
        <v>927</v>
      </c>
      <c r="Z267" s="268" t="s">
        <v>927</v>
      </c>
      <c r="AA267" s="268" t="s">
        <v>927</v>
      </c>
      <c r="AB267" s="268" t="s">
        <v>4093</v>
      </c>
    </row>
    <row r="268" spans="1:28" ht="15" customHeight="1" x14ac:dyDescent="0.3">
      <c r="A268" s="263">
        <v>515015</v>
      </c>
      <c r="B268" s="263" t="s">
        <v>2286</v>
      </c>
      <c r="C268" s="263" t="s">
        <v>561</v>
      </c>
      <c r="D268" s="263" t="s">
        <v>761</v>
      </c>
      <c r="F268" s="271"/>
      <c r="G268" s="271"/>
      <c r="H268" s="271"/>
      <c r="I268" s="268" t="s">
        <v>918</v>
      </c>
      <c r="U268" s="268">
        <v>2000</v>
      </c>
      <c r="Y268" s="268" t="s">
        <v>927</v>
      </c>
      <c r="Z268" s="268" t="s">
        <v>927</v>
      </c>
      <c r="AA268" s="268" t="s">
        <v>927</v>
      </c>
      <c r="AB268" s="268" t="s">
        <v>4093</v>
      </c>
    </row>
    <row r="269" spans="1:28" ht="15" customHeight="1" x14ac:dyDescent="0.3">
      <c r="A269" s="263">
        <v>515153</v>
      </c>
      <c r="B269" s="263" t="s">
        <v>2288</v>
      </c>
      <c r="C269" s="263" t="s">
        <v>66</v>
      </c>
      <c r="D269" s="263" t="s">
        <v>833</v>
      </c>
      <c r="F269" s="271"/>
      <c r="G269" s="271"/>
      <c r="H269" s="271"/>
      <c r="I269" s="268" t="s">
        <v>918</v>
      </c>
      <c r="U269" s="268">
        <v>2000</v>
      </c>
      <c r="Y269" s="268" t="s">
        <v>927</v>
      </c>
      <c r="Z269" s="268" t="s">
        <v>927</v>
      </c>
      <c r="AA269" s="268" t="s">
        <v>927</v>
      </c>
      <c r="AB269" s="268" t="s">
        <v>4093</v>
      </c>
    </row>
    <row r="270" spans="1:28" ht="15" customHeight="1" x14ac:dyDescent="0.3">
      <c r="A270" s="263">
        <v>515784</v>
      </c>
      <c r="B270" s="263" t="s">
        <v>2294</v>
      </c>
      <c r="C270" s="263" t="s">
        <v>73</v>
      </c>
      <c r="D270" s="263" t="s">
        <v>405</v>
      </c>
      <c r="F270" s="271"/>
      <c r="G270" s="271"/>
      <c r="H270" s="271"/>
      <c r="I270" s="268" t="s">
        <v>918</v>
      </c>
      <c r="U270" s="268">
        <v>2000</v>
      </c>
      <c r="Y270" s="268" t="s">
        <v>927</v>
      </c>
      <c r="Z270" s="268" t="s">
        <v>927</v>
      </c>
      <c r="AA270" s="268" t="s">
        <v>927</v>
      </c>
      <c r="AB270" s="268" t="s">
        <v>4093</v>
      </c>
    </row>
    <row r="271" spans="1:28" ht="15" customHeight="1" x14ac:dyDescent="0.3">
      <c r="A271" s="263">
        <v>516006</v>
      </c>
      <c r="B271" s="263" t="s">
        <v>2299</v>
      </c>
      <c r="C271" s="263" t="s">
        <v>88</v>
      </c>
      <c r="D271" s="263" t="s">
        <v>1332</v>
      </c>
      <c r="F271" s="271"/>
      <c r="G271" s="271"/>
      <c r="H271" s="271"/>
      <c r="I271" s="268" t="s">
        <v>918</v>
      </c>
      <c r="U271" s="268">
        <v>2000</v>
      </c>
      <c r="Y271" s="268" t="s">
        <v>927</v>
      </c>
      <c r="Z271" s="268" t="s">
        <v>927</v>
      </c>
      <c r="AA271" s="268" t="s">
        <v>927</v>
      </c>
      <c r="AB271" s="268" t="s">
        <v>4093</v>
      </c>
    </row>
    <row r="272" spans="1:28" ht="15" customHeight="1" x14ac:dyDescent="0.3">
      <c r="A272" s="263">
        <v>516607</v>
      </c>
      <c r="B272" s="263" t="s">
        <v>2319</v>
      </c>
      <c r="C272" s="263" t="s">
        <v>2320</v>
      </c>
      <c r="D272" s="263" t="s">
        <v>713</v>
      </c>
      <c r="F272" s="272"/>
      <c r="G272" s="272"/>
      <c r="H272" s="272"/>
      <c r="I272" s="268" t="s">
        <v>918</v>
      </c>
      <c r="U272" s="268">
        <v>2000</v>
      </c>
      <c r="Y272" s="268" t="s">
        <v>927</v>
      </c>
      <c r="Z272" s="268" t="s">
        <v>927</v>
      </c>
      <c r="AA272" s="268" t="s">
        <v>927</v>
      </c>
      <c r="AB272" s="268" t="s">
        <v>4093</v>
      </c>
    </row>
    <row r="273" spans="1:28" ht="15" customHeight="1" x14ac:dyDescent="0.3">
      <c r="A273" s="263">
        <v>516869</v>
      </c>
      <c r="B273" s="263" t="s">
        <v>2330</v>
      </c>
      <c r="C273" s="263" t="s">
        <v>88</v>
      </c>
      <c r="D273" s="263" t="s">
        <v>748</v>
      </c>
      <c r="F273" s="272"/>
      <c r="G273" s="272"/>
      <c r="H273" s="272"/>
      <c r="I273" s="268" t="s">
        <v>918</v>
      </c>
      <c r="U273" s="268">
        <v>2000</v>
      </c>
      <c r="Y273" s="268" t="s">
        <v>927</v>
      </c>
      <c r="Z273" s="268" t="s">
        <v>927</v>
      </c>
      <c r="AA273" s="268" t="s">
        <v>927</v>
      </c>
      <c r="AB273" s="268" t="s">
        <v>4093</v>
      </c>
    </row>
    <row r="274" spans="1:28" ht="15" customHeight="1" x14ac:dyDescent="0.3">
      <c r="A274" s="263">
        <v>516920</v>
      </c>
      <c r="B274" s="263" t="s">
        <v>2333</v>
      </c>
      <c r="C274" s="263" t="s">
        <v>313</v>
      </c>
      <c r="D274" s="263" t="s">
        <v>762</v>
      </c>
      <c r="F274" s="272"/>
      <c r="G274" s="272"/>
      <c r="H274" s="272"/>
      <c r="I274" s="268" t="s">
        <v>918</v>
      </c>
      <c r="U274" s="268">
        <v>2000</v>
      </c>
      <c r="Y274" s="268" t="s">
        <v>927</v>
      </c>
      <c r="Z274" s="268" t="s">
        <v>927</v>
      </c>
      <c r="AA274" s="268" t="s">
        <v>927</v>
      </c>
      <c r="AB274" s="268" t="s">
        <v>4093</v>
      </c>
    </row>
    <row r="275" spans="1:28" ht="15" customHeight="1" x14ac:dyDescent="0.3">
      <c r="A275" s="263">
        <v>516932</v>
      </c>
      <c r="B275" s="263" t="s">
        <v>2335</v>
      </c>
      <c r="C275" s="263" t="s">
        <v>78</v>
      </c>
      <c r="D275" s="263" t="s">
        <v>1331</v>
      </c>
      <c r="F275" s="272"/>
      <c r="G275" s="272"/>
      <c r="H275" s="272"/>
      <c r="I275" s="268" t="s">
        <v>918</v>
      </c>
      <c r="U275" s="268">
        <v>2000</v>
      </c>
      <c r="Y275" s="268" t="s">
        <v>927</v>
      </c>
      <c r="Z275" s="268" t="s">
        <v>927</v>
      </c>
      <c r="AA275" s="268" t="s">
        <v>927</v>
      </c>
      <c r="AB275" s="268" t="s">
        <v>4093</v>
      </c>
    </row>
    <row r="276" spans="1:28" ht="15" customHeight="1" x14ac:dyDescent="0.3">
      <c r="A276" s="263">
        <v>516998</v>
      </c>
      <c r="B276" s="263" t="s">
        <v>2337</v>
      </c>
      <c r="C276" s="263" t="s">
        <v>73</v>
      </c>
      <c r="D276" s="263" t="s">
        <v>834</v>
      </c>
      <c r="F276" s="272"/>
      <c r="G276" s="272"/>
      <c r="H276" s="272"/>
      <c r="I276" s="268" t="s">
        <v>918</v>
      </c>
      <c r="U276" s="268">
        <v>2000</v>
      </c>
      <c r="Y276" s="268" t="s">
        <v>927</v>
      </c>
      <c r="Z276" s="268" t="s">
        <v>927</v>
      </c>
      <c r="AA276" s="268" t="s">
        <v>927</v>
      </c>
      <c r="AB276" s="268" t="s">
        <v>4093</v>
      </c>
    </row>
    <row r="277" spans="1:28" ht="15" customHeight="1" x14ac:dyDescent="0.3">
      <c r="A277" s="263">
        <v>517053</v>
      </c>
      <c r="B277" s="263" t="s">
        <v>2338</v>
      </c>
      <c r="C277" s="263" t="s">
        <v>2282</v>
      </c>
      <c r="D277" s="263" t="s">
        <v>1363</v>
      </c>
      <c r="F277" s="271"/>
      <c r="G277" s="271"/>
      <c r="H277" s="271"/>
      <c r="I277" s="268" t="s">
        <v>918</v>
      </c>
      <c r="U277" s="268">
        <v>2000</v>
      </c>
      <c r="Y277" s="268" t="s">
        <v>927</v>
      </c>
      <c r="Z277" s="268" t="s">
        <v>927</v>
      </c>
      <c r="AA277" s="268" t="s">
        <v>927</v>
      </c>
      <c r="AB277" s="268" t="s">
        <v>4093</v>
      </c>
    </row>
    <row r="278" spans="1:28" ht="15" customHeight="1" x14ac:dyDescent="0.3">
      <c r="A278" s="263">
        <v>517127</v>
      </c>
      <c r="B278" s="263" t="s">
        <v>2345</v>
      </c>
      <c r="C278" s="263" t="s">
        <v>368</v>
      </c>
      <c r="D278" s="263" t="s">
        <v>827</v>
      </c>
      <c r="F278" s="271"/>
      <c r="G278" s="271"/>
      <c r="H278" s="271"/>
      <c r="I278" s="268" t="s">
        <v>918</v>
      </c>
      <c r="U278" s="268">
        <v>2000</v>
      </c>
      <c r="Y278" s="268" t="s">
        <v>927</v>
      </c>
      <c r="Z278" s="268" t="s">
        <v>927</v>
      </c>
      <c r="AA278" s="268" t="s">
        <v>927</v>
      </c>
      <c r="AB278" s="268" t="s">
        <v>4093</v>
      </c>
    </row>
    <row r="279" spans="1:28" ht="15" customHeight="1" x14ac:dyDescent="0.3">
      <c r="A279" s="263">
        <v>517148</v>
      </c>
      <c r="B279" s="263" t="s">
        <v>2347</v>
      </c>
      <c r="C279" s="263" t="s">
        <v>69</v>
      </c>
      <c r="D279" s="263" t="s">
        <v>818</v>
      </c>
      <c r="F279" s="274"/>
      <c r="G279" s="274"/>
      <c r="H279" s="274"/>
      <c r="I279" s="268" t="s">
        <v>918</v>
      </c>
      <c r="U279" s="268">
        <v>2000</v>
      </c>
      <c r="Y279" s="268" t="s">
        <v>927</v>
      </c>
      <c r="Z279" s="268" t="s">
        <v>927</v>
      </c>
      <c r="AA279" s="268" t="s">
        <v>927</v>
      </c>
      <c r="AB279" s="268" t="s">
        <v>4093</v>
      </c>
    </row>
    <row r="280" spans="1:28" ht="15" customHeight="1" x14ac:dyDescent="0.3">
      <c r="A280" s="263">
        <v>517401</v>
      </c>
      <c r="B280" s="263" t="s">
        <v>2360</v>
      </c>
      <c r="C280" s="263" t="s">
        <v>70</v>
      </c>
      <c r="D280" s="263" t="s">
        <v>885</v>
      </c>
      <c r="F280" s="272"/>
      <c r="G280" s="272"/>
      <c r="H280" s="272"/>
      <c r="I280" s="268" t="s">
        <v>918</v>
      </c>
      <c r="U280" s="268">
        <v>2000</v>
      </c>
      <c r="Y280" s="268" t="s">
        <v>927</v>
      </c>
      <c r="Z280" s="268" t="s">
        <v>927</v>
      </c>
      <c r="AA280" s="268" t="s">
        <v>927</v>
      </c>
      <c r="AB280" s="268" t="s">
        <v>4093</v>
      </c>
    </row>
    <row r="281" spans="1:28" ht="15" customHeight="1" x14ac:dyDescent="0.3">
      <c r="A281" s="263">
        <v>517462</v>
      </c>
      <c r="B281" s="263" t="s">
        <v>2363</v>
      </c>
      <c r="C281" s="263" t="s">
        <v>70</v>
      </c>
      <c r="D281" s="263" t="s">
        <v>729</v>
      </c>
      <c r="F281" s="271"/>
      <c r="G281" s="271"/>
      <c r="H281" s="271"/>
      <c r="I281" s="268" t="s">
        <v>918</v>
      </c>
      <c r="U281" s="268">
        <v>2000</v>
      </c>
      <c r="Y281" s="268" t="s">
        <v>927</v>
      </c>
      <c r="Z281" s="268" t="s">
        <v>927</v>
      </c>
      <c r="AA281" s="268" t="s">
        <v>927</v>
      </c>
      <c r="AB281" s="268" t="s">
        <v>4093</v>
      </c>
    </row>
    <row r="282" spans="1:28" ht="15" customHeight="1" x14ac:dyDescent="0.3">
      <c r="A282" s="263">
        <v>517629</v>
      </c>
      <c r="B282" s="263" t="s">
        <v>2369</v>
      </c>
      <c r="C282" s="263" t="s">
        <v>370</v>
      </c>
      <c r="D282" s="263" t="s">
        <v>810</v>
      </c>
      <c r="F282" s="271"/>
      <c r="G282" s="271"/>
      <c r="H282" s="271"/>
      <c r="I282" s="268" t="s">
        <v>918</v>
      </c>
      <c r="U282" s="268">
        <v>2000</v>
      </c>
      <c r="Y282" s="268" t="s">
        <v>927</v>
      </c>
      <c r="Z282" s="268" t="s">
        <v>927</v>
      </c>
      <c r="AA282" s="268" t="s">
        <v>927</v>
      </c>
      <c r="AB282" s="268" t="s">
        <v>4093</v>
      </c>
    </row>
    <row r="283" spans="1:28" ht="15" customHeight="1" x14ac:dyDescent="0.3">
      <c r="A283" s="263">
        <v>517707</v>
      </c>
      <c r="B283" s="263" t="s">
        <v>2370</v>
      </c>
      <c r="C283" s="263" t="s">
        <v>317</v>
      </c>
      <c r="D283" s="263" t="s">
        <v>1102</v>
      </c>
      <c r="F283" s="272"/>
      <c r="G283" s="272"/>
      <c r="H283" s="272"/>
      <c r="I283" s="268" t="s">
        <v>918</v>
      </c>
      <c r="U283" s="268">
        <v>2000</v>
      </c>
      <c r="Y283" s="268" t="s">
        <v>927</v>
      </c>
      <c r="Z283" s="268" t="s">
        <v>927</v>
      </c>
      <c r="AA283" s="268" t="s">
        <v>927</v>
      </c>
      <c r="AB283" s="268" t="s">
        <v>4093</v>
      </c>
    </row>
    <row r="284" spans="1:28" ht="15" customHeight="1" x14ac:dyDescent="0.3">
      <c r="A284" s="263">
        <v>517776</v>
      </c>
      <c r="B284" s="263" t="s">
        <v>2371</v>
      </c>
      <c r="C284" s="263" t="s">
        <v>82</v>
      </c>
      <c r="D284" s="263" t="s">
        <v>869</v>
      </c>
      <c r="F284" s="271"/>
      <c r="G284" s="271"/>
      <c r="H284" s="271"/>
      <c r="I284" s="268" t="s">
        <v>918</v>
      </c>
      <c r="U284" s="268">
        <v>2000</v>
      </c>
      <c r="Y284" s="268" t="s">
        <v>927</v>
      </c>
      <c r="Z284" s="268" t="s">
        <v>927</v>
      </c>
      <c r="AA284" s="268" t="s">
        <v>927</v>
      </c>
      <c r="AB284" s="268" t="s">
        <v>4093</v>
      </c>
    </row>
    <row r="285" spans="1:28" ht="15" customHeight="1" x14ac:dyDescent="0.3">
      <c r="A285" s="263">
        <v>518070</v>
      </c>
      <c r="B285" s="263" t="s">
        <v>2388</v>
      </c>
      <c r="C285" s="263" t="s">
        <v>109</v>
      </c>
      <c r="D285" s="263" t="s">
        <v>714</v>
      </c>
      <c r="F285" s="271"/>
      <c r="G285" s="271"/>
      <c r="H285" s="271"/>
      <c r="I285" s="268" t="s">
        <v>918</v>
      </c>
      <c r="U285" s="268">
        <v>2000</v>
      </c>
      <c r="Y285" s="268" t="s">
        <v>927</v>
      </c>
      <c r="Z285" s="268" t="s">
        <v>927</v>
      </c>
      <c r="AA285" s="268" t="s">
        <v>927</v>
      </c>
      <c r="AB285" s="268" t="s">
        <v>4093</v>
      </c>
    </row>
    <row r="286" spans="1:28" ht="15" customHeight="1" x14ac:dyDescent="0.3">
      <c r="A286" s="263">
        <v>518101</v>
      </c>
      <c r="B286" s="263" t="s">
        <v>2391</v>
      </c>
      <c r="C286" s="263" t="s">
        <v>1575</v>
      </c>
      <c r="D286" s="263" t="s">
        <v>743</v>
      </c>
      <c r="F286" s="271"/>
      <c r="G286" s="271"/>
      <c r="H286" s="271"/>
      <c r="I286" s="268" t="s">
        <v>918</v>
      </c>
      <c r="U286" s="268">
        <v>2000</v>
      </c>
      <c r="Y286" s="268" t="s">
        <v>927</v>
      </c>
      <c r="Z286" s="268" t="s">
        <v>927</v>
      </c>
      <c r="AA286" s="268" t="s">
        <v>927</v>
      </c>
      <c r="AB286" s="268" t="s">
        <v>4093</v>
      </c>
    </row>
    <row r="287" spans="1:28" ht="15" customHeight="1" x14ac:dyDescent="0.3">
      <c r="A287" s="263">
        <v>518354</v>
      </c>
      <c r="B287" s="263" t="s">
        <v>2406</v>
      </c>
      <c r="C287" s="263" t="s">
        <v>1561</v>
      </c>
      <c r="D287" s="263" t="s">
        <v>748</v>
      </c>
      <c r="F287" s="272"/>
      <c r="G287" s="272"/>
      <c r="H287" s="272"/>
      <c r="I287" s="268" t="s">
        <v>918</v>
      </c>
      <c r="U287" s="268">
        <v>2000</v>
      </c>
      <c r="Y287" s="268" t="s">
        <v>927</v>
      </c>
      <c r="Z287" s="268" t="s">
        <v>927</v>
      </c>
      <c r="AA287" s="268" t="s">
        <v>927</v>
      </c>
      <c r="AB287" s="268" t="s">
        <v>4093</v>
      </c>
    </row>
    <row r="288" spans="1:28" ht="15" customHeight="1" x14ac:dyDescent="0.3">
      <c r="A288" s="263">
        <v>519216</v>
      </c>
      <c r="B288" s="263" t="s">
        <v>2457</v>
      </c>
      <c r="C288" s="263" t="s">
        <v>1155</v>
      </c>
      <c r="D288" s="263" t="s">
        <v>2458</v>
      </c>
      <c r="F288" s="271"/>
      <c r="G288" s="271"/>
      <c r="H288" s="271"/>
      <c r="I288" s="268" t="s">
        <v>918</v>
      </c>
      <c r="U288" s="268">
        <v>2000</v>
      </c>
      <c r="Y288" s="268" t="s">
        <v>927</v>
      </c>
      <c r="Z288" s="268" t="s">
        <v>927</v>
      </c>
      <c r="AA288" s="268" t="s">
        <v>927</v>
      </c>
      <c r="AB288" s="268" t="s">
        <v>4093</v>
      </c>
    </row>
    <row r="289" spans="1:28" ht="15" customHeight="1" x14ac:dyDescent="0.3">
      <c r="A289" s="263">
        <v>519324</v>
      </c>
      <c r="B289" s="263" t="s">
        <v>2463</v>
      </c>
      <c r="C289" s="263" t="s">
        <v>1699</v>
      </c>
      <c r="D289" s="263" t="s">
        <v>92</v>
      </c>
      <c r="F289" s="272"/>
      <c r="G289" s="272"/>
      <c r="H289" s="272"/>
      <c r="I289" s="268" t="s">
        <v>918</v>
      </c>
      <c r="U289" s="268">
        <v>2000</v>
      </c>
      <c r="Y289" s="268" t="s">
        <v>927</v>
      </c>
      <c r="Z289" s="268" t="s">
        <v>927</v>
      </c>
      <c r="AA289" s="268" t="s">
        <v>927</v>
      </c>
      <c r="AB289" s="268" t="s">
        <v>4093</v>
      </c>
    </row>
    <row r="290" spans="1:28" ht="15" customHeight="1" x14ac:dyDescent="0.3">
      <c r="A290" s="263">
        <v>519389</v>
      </c>
      <c r="B290" s="263" t="s">
        <v>2470</v>
      </c>
      <c r="C290" s="263" t="s">
        <v>537</v>
      </c>
      <c r="D290" s="263" t="s">
        <v>744</v>
      </c>
      <c r="F290" s="271"/>
      <c r="G290" s="271"/>
      <c r="H290" s="271"/>
      <c r="I290" s="268" t="s">
        <v>918</v>
      </c>
      <c r="U290" s="268">
        <v>2000</v>
      </c>
      <c r="Y290" s="268" t="s">
        <v>927</v>
      </c>
      <c r="Z290" s="268" t="s">
        <v>927</v>
      </c>
      <c r="AA290" s="268" t="s">
        <v>927</v>
      </c>
      <c r="AB290" s="268" t="s">
        <v>4093</v>
      </c>
    </row>
    <row r="291" spans="1:28" ht="15" customHeight="1" x14ac:dyDescent="0.3">
      <c r="A291" s="263">
        <v>519438</v>
      </c>
      <c r="B291" s="263" t="s">
        <v>2471</v>
      </c>
      <c r="C291" s="263" t="s">
        <v>270</v>
      </c>
      <c r="D291" s="263" t="s">
        <v>1142</v>
      </c>
      <c r="F291" s="271"/>
      <c r="G291" s="271"/>
      <c r="H291" s="271"/>
      <c r="I291" s="268" t="s">
        <v>918</v>
      </c>
      <c r="U291" s="268">
        <v>2000</v>
      </c>
      <c r="Y291" s="268" t="s">
        <v>927</v>
      </c>
      <c r="Z291" s="268" t="s">
        <v>927</v>
      </c>
      <c r="AA291" s="268" t="s">
        <v>927</v>
      </c>
      <c r="AB291" s="268" t="s">
        <v>4093</v>
      </c>
    </row>
    <row r="292" spans="1:28" ht="15" customHeight="1" x14ac:dyDescent="0.3">
      <c r="A292" s="263">
        <v>519681</v>
      </c>
      <c r="B292" s="263" t="s">
        <v>2479</v>
      </c>
      <c r="C292" s="263" t="s">
        <v>237</v>
      </c>
      <c r="D292" s="263" t="s">
        <v>1712</v>
      </c>
      <c r="F292" s="271"/>
      <c r="G292" s="271"/>
      <c r="H292" s="271"/>
      <c r="I292" s="268" t="s">
        <v>918</v>
      </c>
      <c r="U292" s="268">
        <v>2000</v>
      </c>
      <c r="Y292" s="268" t="s">
        <v>927</v>
      </c>
      <c r="Z292" s="268" t="s">
        <v>927</v>
      </c>
      <c r="AA292" s="268" t="s">
        <v>927</v>
      </c>
      <c r="AB292" s="268" t="s">
        <v>4093</v>
      </c>
    </row>
    <row r="293" spans="1:28" ht="15" customHeight="1" x14ac:dyDescent="0.3">
      <c r="A293" s="263">
        <v>520067</v>
      </c>
      <c r="B293" s="263" t="s">
        <v>2492</v>
      </c>
      <c r="C293" s="263" t="s">
        <v>86</v>
      </c>
      <c r="D293" s="263" t="s">
        <v>2493</v>
      </c>
      <c r="F293" s="271"/>
      <c r="G293" s="271"/>
      <c r="H293" s="271"/>
      <c r="I293" s="268" t="s">
        <v>918</v>
      </c>
      <c r="U293" s="268">
        <v>2000</v>
      </c>
      <c r="Y293" s="268" t="s">
        <v>927</v>
      </c>
      <c r="Z293" s="268" t="s">
        <v>927</v>
      </c>
      <c r="AA293" s="268" t="s">
        <v>927</v>
      </c>
      <c r="AB293" s="268" t="s">
        <v>4093</v>
      </c>
    </row>
    <row r="294" spans="1:28" ht="15" customHeight="1" x14ac:dyDescent="0.3">
      <c r="A294" s="263">
        <v>520229</v>
      </c>
      <c r="B294" s="263" t="s">
        <v>2498</v>
      </c>
      <c r="C294" s="263" t="s">
        <v>1632</v>
      </c>
      <c r="D294" s="263" t="s">
        <v>754</v>
      </c>
      <c r="F294" s="272"/>
      <c r="G294" s="272"/>
      <c r="H294" s="272"/>
      <c r="I294" s="268" t="s">
        <v>918</v>
      </c>
      <c r="U294" s="268">
        <v>2000</v>
      </c>
      <c r="Y294" s="268" t="s">
        <v>927</v>
      </c>
      <c r="Z294" s="268" t="s">
        <v>927</v>
      </c>
      <c r="AA294" s="268" t="s">
        <v>927</v>
      </c>
      <c r="AB294" s="268" t="s">
        <v>4093</v>
      </c>
    </row>
    <row r="295" spans="1:28" ht="15" customHeight="1" x14ac:dyDescent="0.3">
      <c r="A295" s="263">
        <v>520367</v>
      </c>
      <c r="B295" s="263" t="s">
        <v>2502</v>
      </c>
      <c r="C295" s="263" t="s">
        <v>2503</v>
      </c>
      <c r="D295" s="263" t="s">
        <v>735</v>
      </c>
      <c r="F295" s="272"/>
      <c r="G295" s="272"/>
      <c r="H295" s="272"/>
      <c r="I295" s="268" t="s">
        <v>918</v>
      </c>
      <c r="U295" s="268">
        <v>2000</v>
      </c>
      <c r="Y295" s="268" t="s">
        <v>927</v>
      </c>
      <c r="Z295" s="268" t="s">
        <v>927</v>
      </c>
      <c r="AA295" s="268" t="s">
        <v>927</v>
      </c>
      <c r="AB295" s="268" t="s">
        <v>4093</v>
      </c>
    </row>
    <row r="296" spans="1:28" ht="15" customHeight="1" x14ac:dyDescent="0.3">
      <c r="A296" s="263">
        <v>520966</v>
      </c>
      <c r="B296" s="263" t="s">
        <v>2530</v>
      </c>
      <c r="C296" s="263" t="s">
        <v>1572</v>
      </c>
      <c r="D296" s="263" t="s">
        <v>1077</v>
      </c>
      <c r="F296" s="272"/>
      <c r="G296" s="272"/>
      <c r="H296" s="272"/>
      <c r="I296" s="268" t="s">
        <v>918</v>
      </c>
      <c r="U296" s="268">
        <v>2000</v>
      </c>
      <c r="Y296" s="268" t="s">
        <v>927</v>
      </c>
      <c r="Z296" s="268" t="s">
        <v>927</v>
      </c>
      <c r="AA296" s="268" t="s">
        <v>927</v>
      </c>
      <c r="AB296" s="268" t="s">
        <v>4093</v>
      </c>
    </row>
    <row r="297" spans="1:28" ht="15" customHeight="1" x14ac:dyDescent="0.3">
      <c r="A297" s="263">
        <v>521195</v>
      </c>
      <c r="B297" s="263" t="s">
        <v>568</v>
      </c>
      <c r="C297" s="263" t="s">
        <v>72</v>
      </c>
      <c r="D297" s="263" t="s">
        <v>1283</v>
      </c>
      <c r="F297" s="272"/>
      <c r="G297" s="272"/>
      <c r="H297" s="272"/>
      <c r="I297" s="268" t="s">
        <v>918</v>
      </c>
      <c r="U297" s="268">
        <v>2000</v>
      </c>
      <c r="Y297" s="268" t="s">
        <v>927</v>
      </c>
      <c r="Z297" s="268" t="s">
        <v>927</v>
      </c>
      <c r="AA297" s="268" t="s">
        <v>927</v>
      </c>
      <c r="AB297" s="268" t="s">
        <v>4093</v>
      </c>
    </row>
    <row r="298" spans="1:28" ht="15" customHeight="1" x14ac:dyDescent="0.3">
      <c r="A298" s="263">
        <v>521251</v>
      </c>
      <c r="B298" s="263" t="s">
        <v>2544</v>
      </c>
      <c r="C298" s="263" t="s">
        <v>2545</v>
      </c>
      <c r="D298" s="263" t="s">
        <v>1071</v>
      </c>
      <c r="F298" s="271"/>
      <c r="G298" s="271"/>
      <c r="H298" s="271"/>
      <c r="I298" s="268" t="s">
        <v>918</v>
      </c>
      <c r="U298" s="268">
        <v>2000</v>
      </c>
      <c r="Y298" s="268" t="s">
        <v>927</v>
      </c>
      <c r="Z298" s="268" t="s">
        <v>927</v>
      </c>
      <c r="AA298" s="268" t="s">
        <v>927</v>
      </c>
      <c r="AB298" s="268" t="s">
        <v>4093</v>
      </c>
    </row>
    <row r="299" spans="1:28" ht="15" customHeight="1" x14ac:dyDescent="0.3">
      <c r="A299" s="263">
        <v>521716</v>
      </c>
      <c r="B299" s="263" t="s">
        <v>2577</v>
      </c>
      <c r="C299" s="263" t="s">
        <v>77</v>
      </c>
      <c r="D299" s="263" t="s">
        <v>886</v>
      </c>
      <c r="F299" s="271"/>
      <c r="G299" s="271"/>
      <c r="H299" s="271"/>
      <c r="I299" s="268" t="s">
        <v>918</v>
      </c>
      <c r="U299" s="268">
        <v>2000</v>
      </c>
      <c r="Y299" s="268" t="s">
        <v>927</v>
      </c>
      <c r="Z299" s="268" t="s">
        <v>927</v>
      </c>
      <c r="AA299" s="268" t="s">
        <v>927</v>
      </c>
      <c r="AB299" s="268" t="s">
        <v>4093</v>
      </c>
    </row>
    <row r="300" spans="1:28" ht="15" customHeight="1" x14ac:dyDescent="0.3">
      <c r="A300" s="263">
        <v>521863</v>
      </c>
      <c r="B300" s="263" t="s">
        <v>2584</v>
      </c>
      <c r="C300" s="263" t="s">
        <v>279</v>
      </c>
      <c r="D300" s="263" t="s">
        <v>2585</v>
      </c>
      <c r="F300" s="272"/>
      <c r="G300" s="272"/>
      <c r="H300" s="272"/>
      <c r="I300" s="268" t="s">
        <v>918</v>
      </c>
      <c r="U300" s="268">
        <v>2000</v>
      </c>
      <c r="Y300" s="268" t="s">
        <v>927</v>
      </c>
      <c r="Z300" s="268" t="s">
        <v>927</v>
      </c>
      <c r="AA300" s="268" t="s">
        <v>927</v>
      </c>
      <c r="AB300" s="268" t="s">
        <v>4093</v>
      </c>
    </row>
    <row r="301" spans="1:28" ht="15" customHeight="1" x14ac:dyDescent="0.3">
      <c r="A301" s="263">
        <v>521994</v>
      </c>
      <c r="B301" s="263" t="s">
        <v>2590</v>
      </c>
      <c r="C301" s="263" t="s">
        <v>666</v>
      </c>
      <c r="D301" s="263" t="s">
        <v>749</v>
      </c>
      <c r="F301" s="271"/>
      <c r="G301" s="271"/>
      <c r="H301" s="271"/>
      <c r="I301" s="268" t="s">
        <v>918</v>
      </c>
      <c r="U301" s="268">
        <v>2000</v>
      </c>
      <c r="Y301" s="268" t="s">
        <v>927</v>
      </c>
      <c r="Z301" s="268" t="s">
        <v>927</v>
      </c>
      <c r="AA301" s="268" t="s">
        <v>927</v>
      </c>
      <c r="AB301" s="268" t="s">
        <v>4093</v>
      </c>
    </row>
    <row r="302" spans="1:28" ht="15" customHeight="1" x14ac:dyDescent="0.3">
      <c r="A302" s="263">
        <v>522189</v>
      </c>
      <c r="B302" s="263" t="s">
        <v>2597</v>
      </c>
      <c r="C302" s="263" t="s">
        <v>2598</v>
      </c>
      <c r="D302" s="263" t="s">
        <v>720</v>
      </c>
      <c r="F302" s="271"/>
      <c r="G302" s="271"/>
      <c r="H302" s="271"/>
      <c r="I302" s="268" t="s">
        <v>918</v>
      </c>
      <c r="U302" s="268">
        <v>2000</v>
      </c>
      <c r="Y302" s="268" t="s">
        <v>927</v>
      </c>
      <c r="Z302" s="268" t="s">
        <v>927</v>
      </c>
      <c r="AA302" s="268" t="s">
        <v>927</v>
      </c>
      <c r="AB302" s="268" t="s">
        <v>4093</v>
      </c>
    </row>
    <row r="303" spans="1:28" ht="15" customHeight="1" x14ac:dyDescent="0.3">
      <c r="A303" s="263">
        <v>522232</v>
      </c>
      <c r="B303" s="263" t="s">
        <v>2178</v>
      </c>
      <c r="C303" s="263" t="s">
        <v>376</v>
      </c>
      <c r="D303" s="263" t="s">
        <v>891</v>
      </c>
      <c r="F303" s="272"/>
      <c r="G303" s="272"/>
      <c r="H303" s="272"/>
      <c r="I303" s="268" t="s">
        <v>918</v>
      </c>
      <c r="U303" s="268">
        <v>2000</v>
      </c>
      <c r="Y303" s="268" t="s">
        <v>927</v>
      </c>
      <c r="Z303" s="268" t="s">
        <v>927</v>
      </c>
      <c r="AA303" s="268" t="s">
        <v>927</v>
      </c>
      <c r="AB303" s="268" t="s">
        <v>4093</v>
      </c>
    </row>
    <row r="304" spans="1:28" ht="15" customHeight="1" x14ac:dyDescent="0.3">
      <c r="A304" s="263">
        <v>522480</v>
      </c>
      <c r="B304" s="263" t="s">
        <v>2621</v>
      </c>
      <c r="C304" s="263" t="s">
        <v>88</v>
      </c>
      <c r="D304" s="263" t="s">
        <v>1131</v>
      </c>
      <c r="F304" s="271"/>
      <c r="G304" s="271"/>
      <c r="H304" s="271"/>
      <c r="I304" s="268" t="s">
        <v>918</v>
      </c>
      <c r="U304" s="268">
        <v>2000</v>
      </c>
      <c r="Y304" s="268" t="s">
        <v>927</v>
      </c>
      <c r="Z304" s="268" t="s">
        <v>927</v>
      </c>
      <c r="AA304" s="268" t="s">
        <v>927</v>
      </c>
      <c r="AB304" s="268" t="s">
        <v>4093</v>
      </c>
    </row>
    <row r="305" spans="1:28" ht="15" customHeight="1" x14ac:dyDescent="0.3">
      <c r="A305" s="263">
        <v>522578</v>
      </c>
      <c r="B305" s="263" t="s">
        <v>2628</v>
      </c>
      <c r="C305" s="263" t="s">
        <v>80</v>
      </c>
      <c r="D305" s="263" t="s">
        <v>834</v>
      </c>
      <c r="F305" s="271"/>
      <c r="G305" s="271"/>
      <c r="H305" s="271"/>
      <c r="I305" s="268" t="s">
        <v>918</v>
      </c>
      <c r="U305" s="268">
        <v>2000</v>
      </c>
      <c r="Y305" s="268" t="s">
        <v>927</v>
      </c>
      <c r="Z305" s="268" t="s">
        <v>927</v>
      </c>
      <c r="AA305" s="268" t="s">
        <v>927</v>
      </c>
      <c r="AB305" s="268" t="s">
        <v>4093</v>
      </c>
    </row>
    <row r="306" spans="1:28" ht="15" customHeight="1" x14ac:dyDescent="0.3">
      <c r="A306" s="263">
        <v>522701</v>
      </c>
      <c r="B306" s="263" t="s">
        <v>2639</v>
      </c>
      <c r="C306" s="263" t="s">
        <v>541</v>
      </c>
      <c r="D306" s="263" t="s">
        <v>1071</v>
      </c>
      <c r="F306" s="271"/>
      <c r="G306" s="271"/>
      <c r="H306" s="271"/>
      <c r="I306" s="268" t="s">
        <v>918</v>
      </c>
      <c r="U306" s="268">
        <v>2000</v>
      </c>
      <c r="Y306" s="268" t="s">
        <v>927</v>
      </c>
      <c r="Z306" s="268" t="s">
        <v>927</v>
      </c>
      <c r="AA306" s="268" t="s">
        <v>927</v>
      </c>
      <c r="AB306" s="268" t="s">
        <v>4093</v>
      </c>
    </row>
    <row r="307" spans="1:28" ht="15" customHeight="1" x14ac:dyDescent="0.3">
      <c r="A307" s="263">
        <v>515957</v>
      </c>
      <c r="B307" s="263" t="s">
        <v>569</v>
      </c>
      <c r="C307" s="263" t="s">
        <v>1103</v>
      </c>
      <c r="D307" s="263" t="s">
        <v>899</v>
      </c>
      <c r="F307" s="272"/>
      <c r="G307" s="272"/>
      <c r="H307" s="272"/>
      <c r="I307" s="268" t="s">
        <v>918</v>
      </c>
      <c r="U307" s="268">
        <v>2000</v>
      </c>
      <c r="Y307" s="268" t="s">
        <v>927</v>
      </c>
      <c r="Z307" s="268" t="s">
        <v>927</v>
      </c>
      <c r="AA307" s="268" t="s">
        <v>927</v>
      </c>
      <c r="AB307" s="268" t="s">
        <v>4093</v>
      </c>
    </row>
    <row r="308" spans="1:28" ht="15" customHeight="1" x14ac:dyDescent="0.3">
      <c r="A308" s="263">
        <v>521137</v>
      </c>
      <c r="B308" s="263" t="s">
        <v>650</v>
      </c>
      <c r="C308" s="263" t="s">
        <v>103</v>
      </c>
      <c r="D308" s="263" t="s">
        <v>403</v>
      </c>
      <c r="F308" s="271"/>
      <c r="G308" s="271"/>
      <c r="H308" s="271"/>
      <c r="I308" s="268" t="s">
        <v>918</v>
      </c>
      <c r="U308" s="268">
        <v>2000</v>
      </c>
      <c r="Y308" s="268" t="s">
        <v>927</v>
      </c>
      <c r="Z308" s="268" t="s">
        <v>927</v>
      </c>
      <c r="AA308" s="268" t="s">
        <v>927</v>
      </c>
      <c r="AB308" s="268" t="s">
        <v>4093</v>
      </c>
    </row>
    <row r="309" spans="1:28" ht="15" customHeight="1" x14ac:dyDescent="0.3">
      <c r="A309" s="263">
        <v>516946</v>
      </c>
      <c r="B309" s="263" t="s">
        <v>2857</v>
      </c>
      <c r="C309" s="263" t="s">
        <v>1203</v>
      </c>
      <c r="D309" s="263" t="s">
        <v>867</v>
      </c>
      <c r="F309" s="271"/>
      <c r="G309" s="271"/>
      <c r="H309" s="271"/>
      <c r="I309" s="268" t="s">
        <v>918</v>
      </c>
      <c r="U309" s="268">
        <v>2000</v>
      </c>
      <c r="Z309" s="268" t="s">
        <v>927</v>
      </c>
      <c r="AA309" s="268" t="s">
        <v>927</v>
      </c>
      <c r="AB309" s="268" t="s">
        <v>4093</v>
      </c>
    </row>
    <row r="310" spans="1:28" ht="15" customHeight="1" x14ac:dyDescent="0.3">
      <c r="A310" s="263">
        <v>517446</v>
      </c>
      <c r="B310" s="263" t="s">
        <v>2858</v>
      </c>
      <c r="C310" s="263" t="s">
        <v>1609</v>
      </c>
      <c r="D310" s="263" t="s">
        <v>811</v>
      </c>
      <c r="F310" s="272"/>
      <c r="G310" s="272"/>
      <c r="H310" s="272"/>
      <c r="I310" s="268" t="s">
        <v>918</v>
      </c>
      <c r="U310" s="268">
        <v>2000</v>
      </c>
      <c r="Z310" s="268" t="s">
        <v>927</v>
      </c>
      <c r="AA310" s="268" t="s">
        <v>927</v>
      </c>
      <c r="AB310" s="268" t="s">
        <v>4093</v>
      </c>
    </row>
    <row r="311" spans="1:28" ht="15" customHeight="1" x14ac:dyDescent="0.3">
      <c r="A311" s="263">
        <v>518408</v>
      </c>
      <c r="B311" s="263" t="s">
        <v>2865</v>
      </c>
      <c r="C311" s="263" t="s">
        <v>2866</v>
      </c>
      <c r="D311" s="263" t="s">
        <v>1523</v>
      </c>
      <c r="F311" s="272"/>
      <c r="G311" s="272"/>
      <c r="H311" s="272"/>
      <c r="I311" s="268" t="s">
        <v>918</v>
      </c>
      <c r="U311" s="268">
        <v>2000</v>
      </c>
      <c r="Z311" s="268" t="s">
        <v>927</v>
      </c>
      <c r="AA311" s="268" t="s">
        <v>927</v>
      </c>
      <c r="AB311" s="268" t="s">
        <v>4093</v>
      </c>
    </row>
    <row r="312" spans="1:28" ht="15" customHeight="1" x14ac:dyDescent="0.3">
      <c r="A312" s="263">
        <v>518877</v>
      </c>
      <c r="B312" s="263" t="s">
        <v>2868</v>
      </c>
      <c r="C312" s="263" t="s">
        <v>929</v>
      </c>
      <c r="D312" s="263" t="s">
        <v>418</v>
      </c>
      <c r="F312" s="271"/>
      <c r="G312" s="271"/>
      <c r="H312" s="271"/>
      <c r="I312" s="268" t="s">
        <v>918</v>
      </c>
      <c r="U312" s="268">
        <v>2000</v>
      </c>
      <c r="Z312" s="268" t="s">
        <v>927</v>
      </c>
      <c r="AA312" s="268" t="s">
        <v>927</v>
      </c>
      <c r="AB312" s="268" t="s">
        <v>4093</v>
      </c>
    </row>
    <row r="313" spans="1:28" ht="15" customHeight="1" x14ac:dyDescent="0.3">
      <c r="A313" s="263">
        <v>518956</v>
      </c>
      <c r="B313" s="263" t="s">
        <v>2869</v>
      </c>
      <c r="C313" s="263" t="s">
        <v>406</v>
      </c>
      <c r="D313" s="263" t="s">
        <v>888</v>
      </c>
      <c r="F313" s="272"/>
      <c r="G313" s="272"/>
      <c r="H313" s="272"/>
      <c r="I313" s="268" t="s">
        <v>918</v>
      </c>
      <c r="U313" s="268">
        <v>2000</v>
      </c>
      <c r="Z313" s="268" t="s">
        <v>927</v>
      </c>
      <c r="AA313" s="268" t="s">
        <v>927</v>
      </c>
      <c r="AB313" s="268" t="s">
        <v>4093</v>
      </c>
    </row>
    <row r="314" spans="1:28" ht="15" customHeight="1" x14ac:dyDescent="0.3">
      <c r="A314" s="263">
        <v>518968</v>
      </c>
      <c r="B314" s="263" t="s">
        <v>2870</v>
      </c>
      <c r="C314" s="263" t="s">
        <v>108</v>
      </c>
      <c r="D314" s="263" t="s">
        <v>1100</v>
      </c>
      <c r="F314" s="271"/>
      <c r="G314" s="271"/>
      <c r="H314" s="271"/>
      <c r="I314" s="268" t="s">
        <v>918</v>
      </c>
      <c r="U314" s="268">
        <v>2000</v>
      </c>
      <c r="Z314" s="268" t="s">
        <v>927</v>
      </c>
      <c r="AA314" s="268" t="s">
        <v>927</v>
      </c>
      <c r="AB314" s="268" t="s">
        <v>4093</v>
      </c>
    </row>
    <row r="315" spans="1:28" ht="15" customHeight="1" x14ac:dyDescent="0.3">
      <c r="A315" s="263">
        <v>519304</v>
      </c>
      <c r="B315" s="263" t="s">
        <v>2874</v>
      </c>
      <c r="C315" s="263" t="s">
        <v>70</v>
      </c>
      <c r="D315" s="263" t="s">
        <v>748</v>
      </c>
      <c r="F315" s="272"/>
      <c r="G315" s="272"/>
      <c r="H315" s="272"/>
      <c r="I315" s="268" t="s">
        <v>918</v>
      </c>
      <c r="U315" s="268">
        <v>2000</v>
      </c>
      <c r="Z315" s="268" t="s">
        <v>927</v>
      </c>
      <c r="AA315" s="268" t="s">
        <v>927</v>
      </c>
      <c r="AB315" s="268" t="s">
        <v>4093</v>
      </c>
    </row>
    <row r="316" spans="1:28" ht="15" customHeight="1" x14ac:dyDescent="0.3">
      <c r="A316" s="263">
        <v>519396</v>
      </c>
      <c r="B316" s="263" t="s">
        <v>2876</v>
      </c>
      <c r="C316" s="263" t="s">
        <v>929</v>
      </c>
      <c r="D316" s="263" t="s">
        <v>743</v>
      </c>
      <c r="F316" s="272"/>
      <c r="G316" s="272"/>
      <c r="H316" s="272"/>
      <c r="I316" s="268" t="s">
        <v>918</v>
      </c>
      <c r="U316" s="268">
        <v>2000</v>
      </c>
      <c r="Z316" s="268" t="s">
        <v>927</v>
      </c>
      <c r="AA316" s="268" t="s">
        <v>927</v>
      </c>
      <c r="AB316" s="268" t="s">
        <v>4093</v>
      </c>
    </row>
    <row r="317" spans="1:28" ht="15" customHeight="1" x14ac:dyDescent="0.3">
      <c r="A317" s="263">
        <v>519677</v>
      </c>
      <c r="B317" s="263" t="s">
        <v>2879</v>
      </c>
      <c r="C317" s="263" t="s">
        <v>104</v>
      </c>
      <c r="D317" s="263" t="s">
        <v>411</v>
      </c>
      <c r="F317" s="271"/>
      <c r="G317" s="271"/>
      <c r="H317" s="271"/>
      <c r="I317" s="268" t="s">
        <v>918</v>
      </c>
      <c r="U317" s="268">
        <v>2000</v>
      </c>
      <c r="Z317" s="268" t="s">
        <v>927</v>
      </c>
      <c r="AA317" s="268" t="s">
        <v>927</v>
      </c>
      <c r="AB317" s="268" t="s">
        <v>4093</v>
      </c>
    </row>
    <row r="318" spans="1:28" ht="15" customHeight="1" x14ac:dyDescent="0.3">
      <c r="A318" s="263">
        <v>519914</v>
      </c>
      <c r="B318" s="263" t="s">
        <v>2883</v>
      </c>
      <c r="C318" s="263" t="s">
        <v>73</v>
      </c>
      <c r="D318" s="263" t="s">
        <v>874</v>
      </c>
      <c r="F318" s="271"/>
      <c r="G318" s="271"/>
      <c r="H318" s="271"/>
      <c r="I318" s="268" t="s">
        <v>918</v>
      </c>
      <c r="U318" s="268">
        <v>2000</v>
      </c>
      <c r="Z318" s="268" t="s">
        <v>927</v>
      </c>
      <c r="AA318" s="268" t="s">
        <v>927</v>
      </c>
      <c r="AB318" s="268" t="s">
        <v>4093</v>
      </c>
    </row>
    <row r="319" spans="1:28" ht="15" customHeight="1" x14ac:dyDescent="0.3">
      <c r="A319" s="263">
        <v>520023</v>
      </c>
      <c r="B319" s="263" t="s">
        <v>2884</v>
      </c>
      <c r="C319" s="263" t="s">
        <v>313</v>
      </c>
      <c r="D319" s="263" t="s">
        <v>907</v>
      </c>
      <c r="F319" s="271"/>
      <c r="G319" s="271"/>
      <c r="H319" s="271"/>
      <c r="I319" s="268" t="s">
        <v>918</v>
      </c>
      <c r="U319" s="268">
        <v>2000</v>
      </c>
      <c r="Z319" s="268" t="s">
        <v>927</v>
      </c>
      <c r="AA319" s="268" t="s">
        <v>927</v>
      </c>
      <c r="AB319" s="268" t="s">
        <v>4093</v>
      </c>
    </row>
    <row r="320" spans="1:28" ht="15" customHeight="1" x14ac:dyDescent="0.3">
      <c r="A320" s="263">
        <v>520043</v>
      </c>
      <c r="B320" s="263" t="s">
        <v>2732</v>
      </c>
      <c r="C320" s="263" t="s">
        <v>1537</v>
      </c>
      <c r="D320" s="263" t="s">
        <v>2418</v>
      </c>
      <c r="F320" s="271"/>
      <c r="G320" s="271"/>
      <c r="H320" s="271"/>
      <c r="I320" s="268" t="s">
        <v>918</v>
      </c>
      <c r="U320" s="268">
        <v>2000</v>
      </c>
      <c r="Z320" s="268" t="s">
        <v>927</v>
      </c>
      <c r="AA320" s="268" t="s">
        <v>927</v>
      </c>
      <c r="AB320" s="268" t="s">
        <v>4093</v>
      </c>
    </row>
    <row r="321" spans="1:28" ht="15" customHeight="1" x14ac:dyDescent="0.3">
      <c r="A321" s="263">
        <v>520485</v>
      </c>
      <c r="B321" s="263" t="s">
        <v>2888</v>
      </c>
      <c r="C321" s="263" t="s">
        <v>97</v>
      </c>
      <c r="D321" s="263" t="s">
        <v>1311</v>
      </c>
      <c r="F321" s="272"/>
      <c r="G321" s="272"/>
      <c r="H321" s="272"/>
      <c r="I321" s="268" t="s">
        <v>918</v>
      </c>
      <c r="U321" s="268">
        <v>2000</v>
      </c>
      <c r="Z321" s="268" t="s">
        <v>927</v>
      </c>
      <c r="AA321" s="268" t="s">
        <v>927</v>
      </c>
      <c r="AB321" s="268" t="s">
        <v>4093</v>
      </c>
    </row>
    <row r="322" spans="1:28" ht="15" customHeight="1" x14ac:dyDescent="0.3">
      <c r="A322" s="263">
        <v>520699</v>
      </c>
      <c r="B322" s="263" t="s">
        <v>2892</v>
      </c>
      <c r="C322" s="263" t="s">
        <v>646</v>
      </c>
      <c r="D322" s="263" t="s">
        <v>2893</v>
      </c>
      <c r="F322" s="272"/>
      <c r="G322" s="272"/>
      <c r="H322" s="272"/>
      <c r="I322" s="268" t="s">
        <v>918</v>
      </c>
      <c r="U322" s="268">
        <v>2000</v>
      </c>
      <c r="Z322" s="268" t="s">
        <v>927</v>
      </c>
      <c r="AA322" s="268" t="s">
        <v>927</v>
      </c>
      <c r="AB322" s="268" t="s">
        <v>4093</v>
      </c>
    </row>
    <row r="323" spans="1:28" ht="15" customHeight="1" x14ac:dyDescent="0.3">
      <c r="A323" s="263">
        <v>520939</v>
      </c>
      <c r="B323" s="263" t="s">
        <v>2738</v>
      </c>
      <c r="C323" s="263" t="s">
        <v>2739</v>
      </c>
      <c r="D323" s="263" t="s">
        <v>1165</v>
      </c>
      <c r="F323" s="271"/>
      <c r="G323" s="271"/>
      <c r="H323" s="271"/>
      <c r="I323" s="268" t="s">
        <v>918</v>
      </c>
      <c r="U323" s="268">
        <v>2000</v>
      </c>
      <c r="Z323" s="268" t="s">
        <v>927</v>
      </c>
      <c r="AA323" s="268" t="s">
        <v>927</v>
      </c>
      <c r="AB323" s="268" t="s">
        <v>4093</v>
      </c>
    </row>
    <row r="324" spans="1:28" ht="15" customHeight="1" x14ac:dyDescent="0.3">
      <c r="A324" s="263">
        <v>521712</v>
      </c>
      <c r="B324" s="263" t="s">
        <v>2744</v>
      </c>
      <c r="C324" s="263" t="s">
        <v>2745</v>
      </c>
      <c r="D324" s="263" t="s">
        <v>1548</v>
      </c>
      <c r="F324" s="272"/>
      <c r="G324" s="272"/>
      <c r="H324" s="272"/>
      <c r="I324" s="268" t="s">
        <v>918</v>
      </c>
      <c r="U324" s="268">
        <v>2000</v>
      </c>
      <c r="Z324" s="268" t="s">
        <v>927</v>
      </c>
      <c r="AA324" s="268" t="s">
        <v>927</v>
      </c>
      <c r="AB324" s="268" t="s">
        <v>4093</v>
      </c>
    </row>
    <row r="325" spans="1:28" ht="15" customHeight="1" x14ac:dyDescent="0.3">
      <c r="A325" s="263">
        <v>521752</v>
      </c>
      <c r="B325" s="263" t="s">
        <v>2904</v>
      </c>
      <c r="C325" s="263" t="s">
        <v>2905</v>
      </c>
      <c r="D325" s="263" t="s">
        <v>865</v>
      </c>
      <c r="F325" s="271"/>
      <c r="G325" s="271"/>
      <c r="H325" s="271"/>
      <c r="I325" s="268" t="s">
        <v>918</v>
      </c>
      <c r="U325" s="268">
        <v>2000</v>
      </c>
      <c r="Z325" s="268" t="s">
        <v>927</v>
      </c>
      <c r="AA325" s="268" t="s">
        <v>927</v>
      </c>
      <c r="AB325" s="268" t="s">
        <v>4093</v>
      </c>
    </row>
    <row r="326" spans="1:28" ht="15" customHeight="1" x14ac:dyDescent="0.3">
      <c r="A326" s="263">
        <v>521764</v>
      </c>
      <c r="B326" s="263" t="s">
        <v>2906</v>
      </c>
      <c r="C326" s="263" t="s">
        <v>275</v>
      </c>
      <c r="D326" s="263" t="s">
        <v>791</v>
      </c>
      <c r="F326" s="272"/>
      <c r="G326" s="272"/>
      <c r="H326" s="272"/>
      <c r="I326" s="268" t="s">
        <v>918</v>
      </c>
      <c r="U326" s="268">
        <v>2000</v>
      </c>
      <c r="Z326" s="268" t="s">
        <v>927</v>
      </c>
      <c r="AA326" s="268" t="s">
        <v>927</v>
      </c>
      <c r="AB326" s="268" t="s">
        <v>4093</v>
      </c>
    </row>
    <row r="327" spans="1:28" ht="15" customHeight="1" x14ac:dyDescent="0.3">
      <c r="A327" s="263">
        <v>522638</v>
      </c>
      <c r="B327" s="263" t="s">
        <v>2762</v>
      </c>
      <c r="C327" s="263" t="s">
        <v>84</v>
      </c>
      <c r="D327" s="263" t="s">
        <v>876</v>
      </c>
      <c r="F327" s="272"/>
      <c r="G327" s="272"/>
      <c r="H327" s="272"/>
      <c r="I327" s="268" t="s">
        <v>918</v>
      </c>
      <c r="U327" s="268">
        <v>2000</v>
      </c>
      <c r="Z327" s="268" t="s">
        <v>927</v>
      </c>
      <c r="AA327" s="268" t="s">
        <v>927</v>
      </c>
      <c r="AB327" s="268" t="s">
        <v>4093</v>
      </c>
    </row>
    <row r="328" spans="1:28" ht="15" customHeight="1" x14ac:dyDescent="0.3">
      <c r="A328" s="263">
        <v>522835</v>
      </c>
      <c r="B328" s="263" t="s">
        <v>2916</v>
      </c>
      <c r="C328" s="263" t="s">
        <v>450</v>
      </c>
      <c r="D328" s="263" t="s">
        <v>749</v>
      </c>
      <c r="F328" s="272"/>
      <c r="G328" s="272"/>
      <c r="H328" s="272"/>
      <c r="I328" s="268" t="s">
        <v>918</v>
      </c>
      <c r="U328" s="268">
        <v>2000</v>
      </c>
      <c r="Z328" s="268" t="s">
        <v>927</v>
      </c>
      <c r="AA328" s="268" t="s">
        <v>927</v>
      </c>
      <c r="AB328" s="268" t="s">
        <v>4093</v>
      </c>
    </row>
    <row r="329" spans="1:28" ht="15" customHeight="1" x14ac:dyDescent="0.3">
      <c r="A329" s="263">
        <v>522875</v>
      </c>
      <c r="B329" s="263" t="s">
        <v>2765</v>
      </c>
      <c r="C329" s="263" t="s">
        <v>113</v>
      </c>
      <c r="D329" s="263" t="s">
        <v>778</v>
      </c>
      <c r="F329" s="274"/>
      <c r="G329" s="274"/>
      <c r="H329" s="274"/>
      <c r="I329" s="268" t="s">
        <v>918</v>
      </c>
      <c r="U329" s="268">
        <v>2000</v>
      </c>
      <c r="Z329" s="268" t="s">
        <v>927</v>
      </c>
      <c r="AA329" s="268" t="s">
        <v>927</v>
      </c>
      <c r="AB329" s="268" t="s">
        <v>4093</v>
      </c>
    </row>
    <row r="330" spans="1:28" ht="15" customHeight="1" x14ac:dyDescent="0.3">
      <c r="A330" s="263">
        <v>520207</v>
      </c>
      <c r="B330" s="263" t="s">
        <v>639</v>
      </c>
      <c r="C330" s="263" t="s">
        <v>348</v>
      </c>
      <c r="D330" s="263" t="s">
        <v>716</v>
      </c>
      <c r="F330" s="272"/>
      <c r="G330" s="272"/>
      <c r="H330" s="272"/>
      <c r="I330" s="268" t="s">
        <v>918</v>
      </c>
      <c r="U330" s="268">
        <v>2000</v>
      </c>
      <c r="Z330" s="268" t="s">
        <v>927</v>
      </c>
      <c r="AA330" s="268" t="s">
        <v>927</v>
      </c>
      <c r="AB330" s="268" t="s">
        <v>4093</v>
      </c>
    </row>
    <row r="331" spans="1:28" ht="15" customHeight="1" x14ac:dyDescent="0.3">
      <c r="A331" s="263">
        <v>503121</v>
      </c>
      <c r="B331" s="263" t="s">
        <v>2944</v>
      </c>
      <c r="C331" s="263" t="s">
        <v>1537</v>
      </c>
      <c r="D331" s="263" t="s">
        <v>1095</v>
      </c>
      <c r="F331" s="271"/>
      <c r="G331" s="271"/>
      <c r="H331" s="271"/>
      <c r="I331" s="268" t="s">
        <v>918</v>
      </c>
      <c r="U331" s="268">
        <v>2000</v>
      </c>
      <c r="AA331" s="268" t="s">
        <v>927</v>
      </c>
      <c r="AB331" s="268" t="s">
        <v>4093</v>
      </c>
    </row>
    <row r="332" spans="1:28" ht="15" customHeight="1" x14ac:dyDescent="0.3">
      <c r="A332" s="263">
        <v>509950</v>
      </c>
      <c r="B332" s="263" t="s">
        <v>2946</v>
      </c>
      <c r="C332" s="263" t="s">
        <v>72</v>
      </c>
      <c r="D332" s="263" t="s">
        <v>713</v>
      </c>
      <c r="F332" s="272"/>
      <c r="G332" s="272"/>
      <c r="H332" s="272"/>
      <c r="I332" s="268" t="s">
        <v>918</v>
      </c>
      <c r="U332" s="268">
        <v>2000</v>
      </c>
      <c r="AA332" s="268" t="s">
        <v>927</v>
      </c>
      <c r="AB332" s="268" t="s">
        <v>4093</v>
      </c>
    </row>
    <row r="333" spans="1:28" ht="15" customHeight="1" x14ac:dyDescent="0.3">
      <c r="A333" s="263">
        <v>510297</v>
      </c>
      <c r="B333" s="263" t="s">
        <v>2947</v>
      </c>
      <c r="C333" s="263" t="s">
        <v>343</v>
      </c>
      <c r="D333" s="263" t="s">
        <v>114</v>
      </c>
      <c r="F333" s="271"/>
      <c r="G333" s="271"/>
      <c r="H333" s="271"/>
      <c r="I333" s="268" t="s">
        <v>918</v>
      </c>
      <c r="U333" s="268">
        <v>2000</v>
      </c>
      <c r="AA333" s="268" t="s">
        <v>927</v>
      </c>
      <c r="AB333" s="268" t="s">
        <v>4093</v>
      </c>
    </row>
    <row r="334" spans="1:28" ht="15" customHeight="1" x14ac:dyDescent="0.3">
      <c r="A334" s="263">
        <v>515413</v>
      </c>
      <c r="B334" s="263" t="s">
        <v>2972</v>
      </c>
      <c r="C334" s="263" t="s">
        <v>70</v>
      </c>
      <c r="D334" s="263" t="s">
        <v>1219</v>
      </c>
      <c r="F334" s="273"/>
      <c r="G334" s="273"/>
      <c r="H334" s="274"/>
      <c r="I334" s="268" t="s">
        <v>918</v>
      </c>
      <c r="U334" s="268">
        <v>2000</v>
      </c>
      <c r="AA334" s="268" t="s">
        <v>927</v>
      </c>
      <c r="AB334" s="268" t="s">
        <v>4093</v>
      </c>
    </row>
    <row r="335" spans="1:28" ht="15" customHeight="1" x14ac:dyDescent="0.3">
      <c r="A335" s="263">
        <v>517435</v>
      </c>
      <c r="B335" s="263" t="s">
        <v>3002</v>
      </c>
      <c r="C335" s="263" t="s">
        <v>432</v>
      </c>
      <c r="D335" s="263" t="s">
        <v>418</v>
      </c>
      <c r="F335" s="271"/>
      <c r="G335" s="271"/>
      <c r="H335" s="271"/>
      <c r="I335" s="268" t="s">
        <v>918</v>
      </c>
      <c r="U335" s="268">
        <v>2000</v>
      </c>
      <c r="AA335" s="268" t="s">
        <v>927</v>
      </c>
      <c r="AB335" s="268" t="s">
        <v>4093</v>
      </c>
    </row>
    <row r="336" spans="1:28" ht="15" customHeight="1" x14ac:dyDescent="0.3">
      <c r="A336" s="263">
        <v>517926</v>
      </c>
      <c r="B336" s="263" t="s">
        <v>3012</v>
      </c>
      <c r="C336" s="263" t="s">
        <v>81</v>
      </c>
      <c r="D336" s="263" t="s">
        <v>418</v>
      </c>
      <c r="F336" s="272"/>
      <c r="G336" s="272"/>
      <c r="H336" s="272"/>
      <c r="I336" s="268" t="s">
        <v>918</v>
      </c>
      <c r="U336" s="268">
        <v>2000</v>
      </c>
      <c r="AA336" s="268" t="s">
        <v>927</v>
      </c>
      <c r="AB336" s="268" t="s">
        <v>4093</v>
      </c>
    </row>
    <row r="337" spans="1:28" ht="15" customHeight="1" x14ac:dyDescent="0.3">
      <c r="A337" s="263">
        <v>518160</v>
      </c>
      <c r="B337" s="263" t="s">
        <v>3015</v>
      </c>
      <c r="C337" s="263" t="s">
        <v>1126</v>
      </c>
      <c r="D337" s="263" t="s">
        <v>1219</v>
      </c>
      <c r="F337" s="273"/>
      <c r="G337" s="273"/>
      <c r="H337" s="274"/>
      <c r="I337" s="268" t="s">
        <v>918</v>
      </c>
      <c r="U337" s="268">
        <v>2000</v>
      </c>
      <c r="AA337" s="268" t="s">
        <v>927</v>
      </c>
      <c r="AB337" s="268" t="s">
        <v>4093</v>
      </c>
    </row>
    <row r="338" spans="1:28" ht="15" customHeight="1" x14ac:dyDescent="0.3">
      <c r="A338" s="263">
        <v>518530</v>
      </c>
      <c r="B338" s="263" t="s">
        <v>3030</v>
      </c>
      <c r="C338" s="263" t="s">
        <v>84</v>
      </c>
      <c r="D338" s="263" t="s">
        <v>3031</v>
      </c>
      <c r="F338" s="271"/>
      <c r="G338" s="271"/>
      <c r="H338" s="271"/>
      <c r="I338" s="268" t="s">
        <v>918</v>
      </c>
      <c r="U338" s="268">
        <v>2000</v>
      </c>
      <c r="AA338" s="268" t="s">
        <v>927</v>
      </c>
      <c r="AB338" s="268" t="s">
        <v>4093</v>
      </c>
    </row>
    <row r="339" spans="1:28" ht="15" customHeight="1" x14ac:dyDescent="0.3">
      <c r="A339" s="263">
        <v>519410</v>
      </c>
      <c r="B339" s="263" t="s">
        <v>3052</v>
      </c>
      <c r="C339" s="263" t="s">
        <v>1723</v>
      </c>
      <c r="D339" s="263" t="s">
        <v>1687</v>
      </c>
      <c r="F339" s="272"/>
      <c r="G339" s="272"/>
      <c r="H339" s="272"/>
      <c r="I339" s="268" t="s">
        <v>918</v>
      </c>
      <c r="U339" s="268">
        <v>2000</v>
      </c>
      <c r="AA339" s="268" t="s">
        <v>927</v>
      </c>
      <c r="AB339" s="268" t="s">
        <v>4093</v>
      </c>
    </row>
    <row r="340" spans="1:28" ht="15" customHeight="1" x14ac:dyDescent="0.3">
      <c r="A340" s="263">
        <v>520293</v>
      </c>
      <c r="B340" s="263" t="s">
        <v>3091</v>
      </c>
      <c r="C340" s="263" t="s">
        <v>1711</v>
      </c>
      <c r="D340" s="263" t="s">
        <v>811</v>
      </c>
      <c r="F340" s="271"/>
      <c r="G340" s="271"/>
      <c r="H340" s="271"/>
      <c r="I340" s="268" t="s">
        <v>918</v>
      </c>
      <c r="U340" s="268">
        <v>2000</v>
      </c>
      <c r="AA340" s="268" t="s">
        <v>927</v>
      </c>
      <c r="AB340" s="268" t="s">
        <v>4093</v>
      </c>
    </row>
    <row r="341" spans="1:28" ht="15" customHeight="1" x14ac:dyDescent="0.3">
      <c r="A341" s="263">
        <v>520761</v>
      </c>
      <c r="B341" s="263" t="s">
        <v>3127</v>
      </c>
      <c r="C341" s="263" t="s">
        <v>1152</v>
      </c>
      <c r="D341" s="263" t="s">
        <v>755</v>
      </c>
      <c r="F341" s="271"/>
      <c r="G341" s="271"/>
      <c r="H341" s="271"/>
      <c r="I341" s="268" t="s">
        <v>918</v>
      </c>
      <c r="U341" s="268">
        <v>2000</v>
      </c>
      <c r="AA341" s="268" t="s">
        <v>927</v>
      </c>
      <c r="AB341" s="268" t="s">
        <v>4093</v>
      </c>
    </row>
    <row r="342" spans="1:28" ht="15" customHeight="1" x14ac:dyDescent="0.3">
      <c r="A342" s="263">
        <v>520808</v>
      </c>
      <c r="B342" s="263" t="s">
        <v>3132</v>
      </c>
      <c r="C342" s="263" t="s">
        <v>1192</v>
      </c>
      <c r="D342" s="263" t="s">
        <v>768</v>
      </c>
      <c r="F342" s="271"/>
      <c r="G342" s="271"/>
      <c r="H342" s="271"/>
      <c r="I342" s="268" t="s">
        <v>918</v>
      </c>
      <c r="U342" s="268">
        <v>2000</v>
      </c>
      <c r="AA342" s="268" t="s">
        <v>927</v>
      </c>
      <c r="AB342" s="268" t="s">
        <v>4093</v>
      </c>
    </row>
    <row r="343" spans="1:28" ht="15" customHeight="1" x14ac:dyDescent="0.3">
      <c r="A343" s="263">
        <v>521077</v>
      </c>
      <c r="B343" s="263" t="s">
        <v>3154</v>
      </c>
      <c r="C343" s="263" t="s">
        <v>70</v>
      </c>
      <c r="D343" s="263" t="s">
        <v>407</v>
      </c>
      <c r="F343" s="271"/>
      <c r="G343" s="271"/>
      <c r="H343" s="271"/>
      <c r="I343" s="268" t="s">
        <v>918</v>
      </c>
      <c r="U343" s="268">
        <v>2000</v>
      </c>
      <c r="AA343" s="268" t="s">
        <v>927</v>
      </c>
      <c r="AB343" s="268" t="s">
        <v>4093</v>
      </c>
    </row>
    <row r="344" spans="1:28" ht="15" customHeight="1" x14ac:dyDescent="0.3">
      <c r="A344" s="263">
        <v>521107</v>
      </c>
      <c r="B344" s="263" t="s">
        <v>3157</v>
      </c>
      <c r="C344" s="263" t="s">
        <v>98</v>
      </c>
      <c r="D344" s="263" t="s">
        <v>3158</v>
      </c>
      <c r="F344" s="271"/>
      <c r="G344" s="271"/>
      <c r="H344" s="271"/>
      <c r="I344" s="268" t="s">
        <v>918</v>
      </c>
      <c r="U344" s="268">
        <v>2000</v>
      </c>
      <c r="AA344" s="268" t="s">
        <v>927</v>
      </c>
      <c r="AB344" s="268" t="s">
        <v>4093</v>
      </c>
    </row>
    <row r="345" spans="1:28" ht="15" customHeight="1" x14ac:dyDescent="0.3">
      <c r="A345" s="263">
        <v>521420</v>
      </c>
      <c r="B345" s="263" t="s">
        <v>3174</v>
      </c>
      <c r="C345" s="263" t="s">
        <v>438</v>
      </c>
      <c r="D345" s="263" t="s">
        <v>747</v>
      </c>
      <c r="F345" s="271"/>
      <c r="G345" s="271"/>
      <c r="H345" s="271"/>
      <c r="I345" s="268" t="s">
        <v>918</v>
      </c>
      <c r="U345" s="268">
        <v>2000</v>
      </c>
      <c r="AA345" s="268" t="s">
        <v>927</v>
      </c>
      <c r="AB345" s="268" t="s">
        <v>4093</v>
      </c>
    </row>
    <row r="346" spans="1:28" ht="15" customHeight="1" x14ac:dyDescent="0.3">
      <c r="A346" s="263">
        <v>521870</v>
      </c>
      <c r="B346" s="263" t="s">
        <v>3242</v>
      </c>
      <c r="C346" s="263" t="s">
        <v>3243</v>
      </c>
      <c r="D346" s="263" t="s">
        <v>419</v>
      </c>
      <c r="F346" s="271"/>
      <c r="G346" s="271"/>
      <c r="H346" s="271"/>
      <c r="I346" s="268" t="s">
        <v>918</v>
      </c>
      <c r="U346" s="268">
        <v>2000</v>
      </c>
      <c r="AA346" s="268" t="s">
        <v>927</v>
      </c>
      <c r="AB346" s="268" t="s">
        <v>4093</v>
      </c>
    </row>
    <row r="347" spans="1:28" ht="15" customHeight="1" x14ac:dyDescent="0.3">
      <c r="A347" s="263">
        <v>522099</v>
      </c>
      <c r="B347" s="263" t="s">
        <v>3275</v>
      </c>
      <c r="C347" s="263" t="s">
        <v>264</v>
      </c>
      <c r="D347" s="263" t="s">
        <v>749</v>
      </c>
      <c r="F347" s="272"/>
      <c r="G347" s="272"/>
      <c r="H347" s="272"/>
      <c r="I347" s="268" t="s">
        <v>918</v>
      </c>
      <c r="U347" s="268">
        <v>2000</v>
      </c>
      <c r="AA347" s="268" t="s">
        <v>927</v>
      </c>
      <c r="AB347" s="268" t="s">
        <v>4093</v>
      </c>
    </row>
    <row r="348" spans="1:28" ht="15" customHeight="1" x14ac:dyDescent="0.3">
      <c r="A348" s="263">
        <v>522187</v>
      </c>
      <c r="B348" s="263" t="s">
        <v>3284</v>
      </c>
      <c r="C348" s="263" t="s">
        <v>73</v>
      </c>
      <c r="D348" s="263" t="s">
        <v>1329</v>
      </c>
      <c r="F348" s="272"/>
      <c r="G348" s="272"/>
      <c r="H348" s="272"/>
      <c r="I348" s="268" t="s">
        <v>918</v>
      </c>
      <c r="U348" s="268">
        <v>2000</v>
      </c>
      <c r="AA348" s="268" t="s">
        <v>927</v>
      </c>
      <c r="AB348" s="268" t="s">
        <v>4093</v>
      </c>
    </row>
    <row r="349" spans="1:28" ht="15" customHeight="1" x14ac:dyDescent="0.3">
      <c r="A349" s="263">
        <v>522457</v>
      </c>
      <c r="B349" s="263" t="s">
        <v>3310</v>
      </c>
      <c r="C349" s="263" t="s">
        <v>433</v>
      </c>
      <c r="D349" s="263" t="s">
        <v>748</v>
      </c>
      <c r="F349" s="271"/>
      <c r="G349" s="271"/>
      <c r="H349" s="271"/>
      <c r="I349" s="268" t="s">
        <v>918</v>
      </c>
      <c r="U349" s="268">
        <v>2000</v>
      </c>
      <c r="AA349" s="268" t="s">
        <v>927</v>
      </c>
      <c r="AB349" s="268" t="s">
        <v>4093</v>
      </c>
    </row>
    <row r="350" spans="1:28" ht="15" customHeight="1" x14ac:dyDescent="0.3">
      <c r="A350" s="263">
        <v>522560</v>
      </c>
      <c r="B350" s="263" t="s">
        <v>3320</v>
      </c>
      <c r="C350" s="263" t="s">
        <v>444</v>
      </c>
      <c r="D350" s="263" t="s">
        <v>721</v>
      </c>
      <c r="F350" s="271"/>
      <c r="G350" s="271"/>
      <c r="H350" s="271"/>
      <c r="I350" s="268" t="s">
        <v>918</v>
      </c>
      <c r="U350" s="268">
        <v>2000</v>
      </c>
      <c r="AA350" s="268" t="s">
        <v>927</v>
      </c>
      <c r="AB350" s="268" t="s">
        <v>4093</v>
      </c>
    </row>
    <row r="351" spans="1:28" ht="15" customHeight="1" x14ac:dyDescent="0.3">
      <c r="A351" s="263">
        <v>522616</v>
      </c>
      <c r="B351" s="263" t="s">
        <v>3329</v>
      </c>
      <c r="C351" s="263" t="s">
        <v>301</v>
      </c>
      <c r="D351" s="263" t="s">
        <v>911</v>
      </c>
      <c r="F351" s="271"/>
      <c r="G351" s="271"/>
      <c r="H351" s="271"/>
      <c r="I351" s="268" t="s">
        <v>918</v>
      </c>
      <c r="U351" s="268">
        <v>2000</v>
      </c>
      <c r="AA351" s="268" t="s">
        <v>927</v>
      </c>
      <c r="AB351" s="268" t="s">
        <v>4093</v>
      </c>
    </row>
    <row r="352" spans="1:28" ht="15" customHeight="1" x14ac:dyDescent="0.3">
      <c r="A352" s="263">
        <v>522655</v>
      </c>
      <c r="B352" s="263" t="s">
        <v>3335</v>
      </c>
      <c r="C352" s="263" t="s">
        <v>103</v>
      </c>
      <c r="D352" s="263" t="s">
        <v>823</v>
      </c>
      <c r="F352" s="272"/>
      <c r="G352" s="272"/>
      <c r="H352" s="272"/>
      <c r="I352" s="268" t="s">
        <v>918</v>
      </c>
      <c r="U352" s="268">
        <v>2000</v>
      </c>
      <c r="AA352" s="268" t="s">
        <v>927</v>
      </c>
      <c r="AB352" s="268" t="s">
        <v>4093</v>
      </c>
    </row>
    <row r="353" spans="1:28" ht="15" customHeight="1" x14ac:dyDescent="0.3">
      <c r="A353" s="263">
        <v>522857</v>
      </c>
      <c r="B353" s="263" t="s">
        <v>3365</v>
      </c>
      <c r="C353" s="263" t="s">
        <v>318</v>
      </c>
      <c r="D353" s="263" t="s">
        <v>764</v>
      </c>
      <c r="F353" s="271"/>
      <c r="G353" s="271"/>
      <c r="H353" s="271"/>
      <c r="I353" s="268" t="s">
        <v>918</v>
      </c>
      <c r="U353" s="268">
        <v>2000</v>
      </c>
      <c r="AA353" s="268" t="s">
        <v>927</v>
      </c>
      <c r="AB353" s="268" t="s">
        <v>4093</v>
      </c>
    </row>
    <row r="354" spans="1:28" ht="15" customHeight="1" x14ac:dyDescent="0.3">
      <c r="A354" s="263">
        <v>522900</v>
      </c>
      <c r="B354" s="263" t="s">
        <v>3369</v>
      </c>
      <c r="C354" s="263" t="s">
        <v>341</v>
      </c>
      <c r="D354" s="263" t="s">
        <v>408</v>
      </c>
      <c r="F354" s="274"/>
      <c r="G354" s="274"/>
      <c r="H354" s="274"/>
      <c r="I354" s="268" t="s">
        <v>918</v>
      </c>
      <c r="U354" s="268">
        <v>2000</v>
      </c>
      <c r="AA354" s="268" t="s">
        <v>927</v>
      </c>
      <c r="AB354" s="268" t="s">
        <v>4093</v>
      </c>
    </row>
    <row r="355" spans="1:28" ht="15" customHeight="1" x14ac:dyDescent="0.3">
      <c r="A355" s="263">
        <v>505283</v>
      </c>
      <c r="B355" s="263" t="s">
        <v>843</v>
      </c>
      <c r="C355" s="263" t="s">
        <v>293</v>
      </c>
      <c r="D355" s="263" t="s">
        <v>766</v>
      </c>
      <c r="F355" s="272"/>
      <c r="G355" s="272"/>
      <c r="H355" s="272"/>
      <c r="I355" s="268" t="s">
        <v>918</v>
      </c>
      <c r="U355" s="268">
        <v>2000</v>
      </c>
      <c r="AA355" s="268" t="s">
        <v>927</v>
      </c>
      <c r="AB355" s="268" t="s">
        <v>4093</v>
      </c>
    </row>
    <row r="356" spans="1:28" ht="15" customHeight="1" x14ac:dyDescent="0.3">
      <c r="A356" s="263">
        <v>515093</v>
      </c>
      <c r="B356" s="263" t="s">
        <v>562</v>
      </c>
      <c r="C356" s="263" t="s">
        <v>343</v>
      </c>
      <c r="D356" s="263" t="s">
        <v>405</v>
      </c>
      <c r="F356" s="272"/>
      <c r="G356" s="272"/>
      <c r="H356" s="272"/>
      <c r="I356" s="268" t="s">
        <v>918</v>
      </c>
      <c r="U356" s="268">
        <v>2000</v>
      </c>
      <c r="AA356" s="268" t="s">
        <v>927</v>
      </c>
      <c r="AB356" s="268" t="s">
        <v>4093</v>
      </c>
    </row>
    <row r="357" spans="1:28" ht="15" customHeight="1" x14ac:dyDescent="0.3">
      <c r="A357" s="263">
        <v>515188</v>
      </c>
      <c r="B357" s="263" t="s">
        <v>563</v>
      </c>
      <c r="C357" s="263" t="s">
        <v>66</v>
      </c>
      <c r="D357" s="263" t="s">
        <v>823</v>
      </c>
      <c r="F357" s="271"/>
      <c r="G357" s="271"/>
      <c r="H357" s="271"/>
      <c r="I357" s="268" t="s">
        <v>918</v>
      </c>
      <c r="U357" s="268">
        <v>2000</v>
      </c>
      <c r="AA357" s="268" t="s">
        <v>927</v>
      </c>
      <c r="AB357" s="268" t="s">
        <v>4093</v>
      </c>
    </row>
    <row r="358" spans="1:28" ht="15" customHeight="1" x14ac:dyDescent="0.3">
      <c r="A358" s="263">
        <v>515301</v>
      </c>
      <c r="B358" s="263" t="s">
        <v>564</v>
      </c>
      <c r="C358" s="263" t="s">
        <v>296</v>
      </c>
      <c r="D358" s="263" t="s">
        <v>876</v>
      </c>
      <c r="F358" s="271"/>
      <c r="G358" s="271"/>
      <c r="H358" s="271"/>
      <c r="I358" s="268" t="s">
        <v>918</v>
      </c>
      <c r="U358" s="268">
        <v>2000</v>
      </c>
      <c r="AA358" s="268" t="s">
        <v>927</v>
      </c>
      <c r="AB358" s="268" t="s">
        <v>4093</v>
      </c>
    </row>
    <row r="359" spans="1:28" ht="15" customHeight="1" x14ac:dyDescent="0.3">
      <c r="A359" s="263">
        <v>517873</v>
      </c>
      <c r="B359" s="263" t="s">
        <v>1122</v>
      </c>
      <c r="C359" s="263" t="s">
        <v>1123</v>
      </c>
      <c r="D359" s="263" t="s">
        <v>790</v>
      </c>
      <c r="F359" s="271"/>
      <c r="G359" s="271"/>
      <c r="H359" s="271"/>
      <c r="I359" s="268" t="s">
        <v>918</v>
      </c>
      <c r="U359" s="268">
        <v>2000</v>
      </c>
      <c r="AA359" s="268" t="s">
        <v>927</v>
      </c>
      <c r="AB359" s="268" t="s">
        <v>4093</v>
      </c>
    </row>
    <row r="360" spans="1:28" ht="15" customHeight="1" x14ac:dyDescent="0.3">
      <c r="A360" s="263">
        <v>518232</v>
      </c>
      <c r="B360" s="263" t="s">
        <v>1130</v>
      </c>
      <c r="C360" s="263" t="s">
        <v>951</v>
      </c>
      <c r="D360" s="263" t="s">
        <v>731</v>
      </c>
      <c r="F360" s="272"/>
      <c r="G360" s="272"/>
      <c r="H360" s="272"/>
      <c r="I360" s="268" t="s">
        <v>918</v>
      </c>
      <c r="U360" s="268">
        <v>2000</v>
      </c>
      <c r="AA360" s="268" t="s">
        <v>927</v>
      </c>
      <c r="AB360" s="268" t="s">
        <v>4093</v>
      </c>
    </row>
    <row r="361" spans="1:28" ht="15" customHeight="1" x14ac:dyDescent="0.3">
      <c r="A361" s="263">
        <v>518293</v>
      </c>
      <c r="B361" s="263" t="s">
        <v>598</v>
      </c>
      <c r="C361" s="263" t="s">
        <v>70</v>
      </c>
      <c r="D361" s="263" t="s">
        <v>1115</v>
      </c>
      <c r="F361" s="271"/>
      <c r="G361" s="271"/>
      <c r="H361" s="271"/>
      <c r="I361" s="268" t="s">
        <v>918</v>
      </c>
      <c r="U361" s="268">
        <v>2000</v>
      </c>
      <c r="AA361" s="268" t="s">
        <v>927</v>
      </c>
      <c r="AB361" s="268" t="s">
        <v>4093</v>
      </c>
    </row>
    <row r="362" spans="1:28" ht="15" customHeight="1" x14ac:dyDescent="0.3">
      <c r="A362" s="263">
        <v>518924</v>
      </c>
      <c r="B362" s="263" t="s">
        <v>611</v>
      </c>
      <c r="C362" s="263" t="s">
        <v>70</v>
      </c>
      <c r="D362" s="263" t="s">
        <v>710</v>
      </c>
      <c r="F362" s="271"/>
      <c r="G362" s="271"/>
      <c r="H362" s="271"/>
      <c r="I362" s="268" t="s">
        <v>918</v>
      </c>
      <c r="U362" s="268">
        <v>2000</v>
      </c>
      <c r="AA362" s="268" t="s">
        <v>927</v>
      </c>
      <c r="AB362" s="268" t="s">
        <v>4093</v>
      </c>
    </row>
    <row r="363" spans="1:28" ht="15" customHeight="1" x14ac:dyDescent="0.3">
      <c r="A363" s="263">
        <v>518934</v>
      </c>
      <c r="B363" s="263" t="s">
        <v>1153</v>
      </c>
      <c r="C363" s="263" t="s">
        <v>366</v>
      </c>
      <c r="D363" s="263" t="s">
        <v>815</v>
      </c>
      <c r="F363" s="272"/>
      <c r="G363" s="272"/>
      <c r="H363" s="272"/>
      <c r="I363" s="268" t="s">
        <v>918</v>
      </c>
      <c r="U363" s="268">
        <v>2000</v>
      </c>
      <c r="AA363" s="268" t="s">
        <v>927</v>
      </c>
      <c r="AB363" s="268" t="s">
        <v>4093</v>
      </c>
    </row>
    <row r="364" spans="1:28" ht="15" customHeight="1" x14ac:dyDescent="0.3">
      <c r="A364" s="263">
        <v>519013</v>
      </c>
      <c r="B364" s="263" t="s">
        <v>1158</v>
      </c>
      <c r="C364" s="263" t="s">
        <v>955</v>
      </c>
      <c r="D364" s="263" t="s">
        <v>1159</v>
      </c>
      <c r="F364" s="271"/>
      <c r="G364" s="271"/>
      <c r="H364" s="271"/>
      <c r="I364" s="268" t="s">
        <v>918</v>
      </c>
      <c r="U364" s="268">
        <v>2000</v>
      </c>
      <c r="AA364" s="268" t="s">
        <v>927</v>
      </c>
      <c r="AB364" s="268" t="s">
        <v>4093</v>
      </c>
    </row>
    <row r="365" spans="1:28" ht="15" customHeight="1" x14ac:dyDescent="0.3">
      <c r="A365" s="263">
        <v>519200</v>
      </c>
      <c r="B365" s="263" t="s">
        <v>620</v>
      </c>
      <c r="C365" s="263" t="s">
        <v>70</v>
      </c>
      <c r="D365" s="263" t="s">
        <v>418</v>
      </c>
      <c r="F365" s="272"/>
      <c r="G365" s="272"/>
      <c r="H365" s="272"/>
      <c r="I365" s="268" t="s">
        <v>918</v>
      </c>
      <c r="U365" s="268">
        <v>2000</v>
      </c>
      <c r="AA365" s="268" t="s">
        <v>927</v>
      </c>
      <c r="AB365" s="268" t="s">
        <v>4093</v>
      </c>
    </row>
    <row r="366" spans="1:28" ht="15" customHeight="1" x14ac:dyDescent="0.3">
      <c r="A366" s="263">
        <v>519533</v>
      </c>
      <c r="B366" s="263" t="s">
        <v>628</v>
      </c>
      <c r="C366" s="263" t="s">
        <v>348</v>
      </c>
      <c r="D366" s="263" t="s">
        <v>739</v>
      </c>
      <c r="F366" s="271"/>
      <c r="G366" s="271"/>
      <c r="H366" s="271"/>
      <c r="I366" s="268" t="s">
        <v>918</v>
      </c>
      <c r="U366" s="268">
        <v>2000</v>
      </c>
      <c r="AA366" s="268" t="s">
        <v>927</v>
      </c>
      <c r="AB366" s="268" t="s">
        <v>4093</v>
      </c>
    </row>
    <row r="367" spans="1:28" ht="15" customHeight="1" x14ac:dyDescent="0.3">
      <c r="A367" s="263">
        <v>520460</v>
      </c>
      <c r="B367" s="263" t="s">
        <v>1225</v>
      </c>
      <c r="C367" s="263" t="s">
        <v>1049</v>
      </c>
      <c r="D367" s="263" t="s">
        <v>879</v>
      </c>
      <c r="F367" s="272"/>
      <c r="G367" s="272"/>
      <c r="H367" s="272"/>
      <c r="I367" s="268" t="s">
        <v>918</v>
      </c>
      <c r="U367" s="268">
        <v>2000</v>
      </c>
      <c r="AA367" s="268" t="s">
        <v>927</v>
      </c>
      <c r="AB367" s="268" t="s">
        <v>4093</v>
      </c>
    </row>
    <row r="368" spans="1:28" ht="15" customHeight="1" x14ac:dyDescent="0.3">
      <c r="A368" s="263">
        <v>521585</v>
      </c>
      <c r="B368" s="263" t="s">
        <v>665</v>
      </c>
      <c r="C368" s="263" t="s">
        <v>358</v>
      </c>
      <c r="D368" s="263" t="s">
        <v>1277</v>
      </c>
      <c r="E368" s="271"/>
      <c r="F368" s="271"/>
      <c r="G368" s="271"/>
      <c r="H368" s="271"/>
      <c r="I368" s="268" t="s">
        <v>918</v>
      </c>
      <c r="U368" s="268">
        <v>2000</v>
      </c>
      <c r="AA368" s="268" t="s">
        <v>927</v>
      </c>
      <c r="AB368" s="268" t="s">
        <v>4093</v>
      </c>
    </row>
    <row r="369" spans="1:28" ht="15" customHeight="1" x14ac:dyDescent="0.3">
      <c r="A369" s="263">
        <v>521989</v>
      </c>
      <c r="B369" s="263" t="s">
        <v>675</v>
      </c>
      <c r="C369" s="263" t="s">
        <v>424</v>
      </c>
      <c r="D369" s="263" t="s">
        <v>748</v>
      </c>
      <c r="F369" s="271"/>
      <c r="G369" s="271"/>
      <c r="H369" s="271"/>
      <c r="I369" s="268" t="s">
        <v>918</v>
      </c>
      <c r="U369" s="268">
        <v>2000</v>
      </c>
      <c r="AA369" s="268" t="s">
        <v>927</v>
      </c>
      <c r="AB369" s="268" t="s">
        <v>4093</v>
      </c>
    </row>
    <row r="370" spans="1:28" ht="15" customHeight="1" x14ac:dyDescent="0.3">
      <c r="A370" s="263">
        <v>522124</v>
      </c>
      <c r="B370" s="263" t="s">
        <v>680</v>
      </c>
      <c r="C370" s="263" t="s">
        <v>488</v>
      </c>
      <c r="D370" s="263" t="s">
        <v>418</v>
      </c>
      <c r="F370" s="272"/>
      <c r="G370" s="272"/>
      <c r="H370" s="272"/>
      <c r="I370" s="268" t="s">
        <v>918</v>
      </c>
      <c r="U370" s="268">
        <v>2000</v>
      </c>
      <c r="AA370" s="268" t="s">
        <v>927</v>
      </c>
      <c r="AB370" s="268" t="s">
        <v>4093</v>
      </c>
    </row>
    <row r="371" spans="1:28" ht="15" customHeight="1" x14ac:dyDescent="0.3">
      <c r="A371" s="263">
        <v>522219</v>
      </c>
      <c r="B371" s="263" t="s">
        <v>683</v>
      </c>
      <c r="C371" s="263" t="s">
        <v>88</v>
      </c>
      <c r="D371" s="263" t="s">
        <v>407</v>
      </c>
      <c r="F371" s="272"/>
      <c r="G371" s="272"/>
      <c r="H371" s="272"/>
      <c r="I371" s="268" t="s">
        <v>918</v>
      </c>
      <c r="U371" s="268">
        <v>2000</v>
      </c>
      <c r="AA371" s="268" t="s">
        <v>927</v>
      </c>
      <c r="AB371" s="268" t="s">
        <v>4093</v>
      </c>
    </row>
    <row r="372" spans="1:28" ht="15" customHeight="1" x14ac:dyDescent="0.3">
      <c r="A372" s="263">
        <v>508044</v>
      </c>
      <c r="B372" s="263" t="s">
        <v>2228</v>
      </c>
      <c r="C372" s="263" t="s">
        <v>1721</v>
      </c>
      <c r="D372" s="263" t="s">
        <v>800</v>
      </c>
      <c r="F372" s="272"/>
      <c r="G372" s="272"/>
      <c r="H372" s="272"/>
      <c r="I372" s="268" t="s">
        <v>918</v>
      </c>
      <c r="AB372" s="268" t="s">
        <v>4093</v>
      </c>
    </row>
    <row r="373" spans="1:28" ht="15" customHeight="1" x14ac:dyDescent="0.3">
      <c r="A373" s="263">
        <v>513003</v>
      </c>
      <c r="B373" s="263" t="s">
        <v>2948</v>
      </c>
      <c r="C373" s="263" t="s">
        <v>69</v>
      </c>
      <c r="D373" s="263" t="s">
        <v>869</v>
      </c>
      <c r="F373" s="271"/>
      <c r="G373" s="271"/>
      <c r="H373" s="271"/>
      <c r="I373" s="268" t="s">
        <v>918</v>
      </c>
      <c r="AB373" s="268" t="s">
        <v>4093</v>
      </c>
    </row>
    <row r="374" spans="1:28" ht="15" customHeight="1" x14ac:dyDescent="0.3">
      <c r="A374" s="263">
        <v>513607</v>
      </c>
      <c r="B374" s="263" t="s">
        <v>2951</v>
      </c>
      <c r="C374" s="263" t="s">
        <v>284</v>
      </c>
      <c r="D374" s="263" t="s">
        <v>1162</v>
      </c>
      <c r="F374" s="271"/>
      <c r="G374" s="271"/>
      <c r="H374" s="271"/>
      <c r="I374" s="268" t="s">
        <v>918</v>
      </c>
      <c r="AB374" s="268" t="s">
        <v>4093</v>
      </c>
    </row>
    <row r="375" spans="1:28" ht="15" customHeight="1" x14ac:dyDescent="0.3">
      <c r="A375" s="263">
        <v>513921</v>
      </c>
      <c r="B375" s="263" t="s">
        <v>2267</v>
      </c>
      <c r="C375" s="263" t="s">
        <v>436</v>
      </c>
      <c r="D375" s="263" t="s">
        <v>413</v>
      </c>
      <c r="F375" s="271"/>
      <c r="G375" s="271"/>
      <c r="H375" s="271"/>
      <c r="I375" s="268" t="s">
        <v>918</v>
      </c>
      <c r="AB375" s="268" t="s">
        <v>4093</v>
      </c>
    </row>
    <row r="376" spans="1:28" ht="15" customHeight="1" x14ac:dyDescent="0.3">
      <c r="A376" s="263">
        <v>514211</v>
      </c>
      <c r="B376" s="263" t="s">
        <v>2953</v>
      </c>
      <c r="C376" s="263" t="s">
        <v>97</v>
      </c>
      <c r="D376" s="263" t="s">
        <v>914</v>
      </c>
      <c r="F376" s="273"/>
      <c r="G376" s="273"/>
      <c r="H376" s="274"/>
      <c r="I376" s="268" t="s">
        <v>918</v>
      </c>
      <c r="AB376" s="268" t="s">
        <v>4093</v>
      </c>
    </row>
    <row r="377" spans="1:28" ht="15" customHeight="1" x14ac:dyDescent="0.3">
      <c r="A377" s="263">
        <v>516035</v>
      </c>
      <c r="B377" s="263" t="s">
        <v>2980</v>
      </c>
      <c r="C377" s="263" t="s">
        <v>428</v>
      </c>
      <c r="D377" s="263" t="s">
        <v>1183</v>
      </c>
      <c r="F377" s="272"/>
      <c r="G377" s="272"/>
      <c r="H377" s="272"/>
      <c r="I377" s="268" t="s">
        <v>918</v>
      </c>
      <c r="AB377" s="268" t="s">
        <v>4093</v>
      </c>
    </row>
    <row r="378" spans="1:28" ht="15" customHeight="1" x14ac:dyDescent="0.3">
      <c r="A378" s="263">
        <v>516826</v>
      </c>
      <c r="B378" s="263" t="s">
        <v>2856</v>
      </c>
      <c r="C378" s="263" t="s">
        <v>342</v>
      </c>
      <c r="D378" s="263" t="s">
        <v>810</v>
      </c>
      <c r="F378" s="272"/>
      <c r="G378" s="272"/>
      <c r="H378" s="272"/>
      <c r="I378" s="268" t="s">
        <v>918</v>
      </c>
      <c r="AB378" s="268" t="s">
        <v>4093</v>
      </c>
    </row>
    <row r="379" spans="1:28" ht="15" customHeight="1" x14ac:dyDescent="0.3">
      <c r="A379" s="263">
        <v>516874</v>
      </c>
      <c r="B379" s="263" t="s">
        <v>2993</v>
      </c>
      <c r="C379" s="263" t="s">
        <v>330</v>
      </c>
      <c r="D379" s="263" t="s">
        <v>809</v>
      </c>
      <c r="F379" s="271"/>
      <c r="G379" s="271"/>
      <c r="H379" s="271"/>
      <c r="I379" s="268" t="s">
        <v>918</v>
      </c>
      <c r="AB379" s="268" t="s">
        <v>4093</v>
      </c>
    </row>
    <row r="380" spans="1:28" ht="15" customHeight="1" x14ac:dyDescent="0.3">
      <c r="A380" s="263">
        <v>517028</v>
      </c>
      <c r="B380" s="263" t="s">
        <v>2996</v>
      </c>
      <c r="C380" s="263" t="s">
        <v>1666</v>
      </c>
      <c r="D380" s="263" t="s">
        <v>818</v>
      </c>
      <c r="F380" s="272"/>
      <c r="G380" s="272"/>
      <c r="H380" s="272"/>
      <c r="I380" s="268" t="s">
        <v>918</v>
      </c>
      <c r="AB380" s="268" t="s">
        <v>4093</v>
      </c>
    </row>
    <row r="381" spans="1:28" ht="15" customHeight="1" x14ac:dyDescent="0.3">
      <c r="A381" s="263">
        <v>517120</v>
      </c>
      <c r="B381" s="263" t="s">
        <v>2343</v>
      </c>
      <c r="C381" s="263" t="s">
        <v>70</v>
      </c>
      <c r="D381" s="263" t="s">
        <v>2344</v>
      </c>
      <c r="F381" s="271"/>
      <c r="G381" s="271"/>
      <c r="H381" s="271"/>
      <c r="I381" s="268" t="s">
        <v>918</v>
      </c>
      <c r="AB381" s="268" t="s">
        <v>4093</v>
      </c>
    </row>
    <row r="382" spans="1:28" ht="15" customHeight="1" x14ac:dyDescent="0.3">
      <c r="A382" s="263">
        <v>517470</v>
      </c>
      <c r="B382" s="263" t="s">
        <v>586</v>
      </c>
      <c r="C382" s="263" t="s">
        <v>74</v>
      </c>
      <c r="D382" s="263" t="s">
        <v>1117</v>
      </c>
      <c r="F382" s="271"/>
      <c r="G382" s="271"/>
      <c r="H382" s="271"/>
      <c r="I382" s="268" t="s">
        <v>918</v>
      </c>
      <c r="AB382" s="268" t="s">
        <v>4093</v>
      </c>
    </row>
    <row r="383" spans="1:28" ht="15" customHeight="1" x14ac:dyDescent="0.3">
      <c r="A383" s="263">
        <v>517694</v>
      </c>
      <c r="B383" s="263" t="s">
        <v>2859</v>
      </c>
      <c r="C383" s="263" t="s">
        <v>1506</v>
      </c>
      <c r="D383" s="263" t="s">
        <v>911</v>
      </c>
      <c r="F383" s="271"/>
      <c r="G383" s="271"/>
      <c r="H383" s="271"/>
      <c r="I383" s="268" t="s">
        <v>918</v>
      </c>
      <c r="AB383" s="268" t="s">
        <v>4093</v>
      </c>
    </row>
    <row r="384" spans="1:28" ht="15" customHeight="1" x14ac:dyDescent="0.3">
      <c r="A384" s="263">
        <v>517836</v>
      </c>
      <c r="B384" s="263" t="s">
        <v>2860</v>
      </c>
      <c r="D384" s="263" t="s">
        <v>408</v>
      </c>
      <c r="F384" s="271"/>
      <c r="G384" s="271"/>
      <c r="H384" s="271"/>
      <c r="I384" s="268" t="s">
        <v>918</v>
      </c>
      <c r="AB384" s="268" t="s">
        <v>4093</v>
      </c>
    </row>
    <row r="385" spans="1:28" ht="15" customHeight="1" x14ac:dyDescent="0.3">
      <c r="A385" s="263">
        <v>517867</v>
      </c>
      <c r="B385" s="263" t="s">
        <v>3008</v>
      </c>
      <c r="C385" s="263" t="s">
        <v>81</v>
      </c>
      <c r="D385" s="263" t="s">
        <v>806</v>
      </c>
      <c r="F385" s="271"/>
      <c r="G385" s="271"/>
      <c r="H385" s="271"/>
      <c r="I385" s="268" t="s">
        <v>918</v>
      </c>
      <c r="AB385" s="268" t="s">
        <v>4093</v>
      </c>
    </row>
    <row r="386" spans="1:28" ht="15" customHeight="1" x14ac:dyDescent="0.3">
      <c r="A386" s="263">
        <v>518026</v>
      </c>
      <c r="B386" s="263" t="s">
        <v>2725</v>
      </c>
      <c r="C386" s="263" t="s">
        <v>311</v>
      </c>
      <c r="D386" s="263" t="s">
        <v>403</v>
      </c>
      <c r="F386" s="271"/>
      <c r="G386" s="271"/>
      <c r="H386" s="271"/>
      <c r="I386" s="268" t="s">
        <v>918</v>
      </c>
      <c r="AB386" s="268" t="s">
        <v>4093</v>
      </c>
    </row>
    <row r="387" spans="1:28" ht="15" customHeight="1" x14ac:dyDescent="0.3">
      <c r="A387" s="263">
        <v>518314</v>
      </c>
      <c r="B387" s="263" t="s">
        <v>3019</v>
      </c>
      <c r="C387" s="263" t="s">
        <v>70</v>
      </c>
      <c r="D387" s="263" t="s">
        <v>1308</v>
      </c>
      <c r="F387" s="273"/>
      <c r="G387" s="273"/>
      <c r="H387" s="274"/>
      <c r="I387" s="268" t="s">
        <v>918</v>
      </c>
      <c r="AB387" s="268" t="s">
        <v>4093</v>
      </c>
    </row>
    <row r="388" spans="1:28" ht="15" customHeight="1" x14ac:dyDescent="0.3">
      <c r="A388" s="263">
        <v>518382</v>
      </c>
      <c r="B388" s="263" t="s">
        <v>3022</v>
      </c>
      <c r="C388" s="263" t="s">
        <v>3023</v>
      </c>
      <c r="D388" s="263" t="s">
        <v>756</v>
      </c>
      <c r="F388" s="271"/>
      <c r="G388" s="271"/>
      <c r="H388" s="271"/>
      <c r="I388" s="268" t="s">
        <v>918</v>
      </c>
      <c r="AB388" s="268" t="s">
        <v>4093</v>
      </c>
    </row>
    <row r="389" spans="1:28" ht="15" customHeight="1" x14ac:dyDescent="0.3">
      <c r="A389" s="263">
        <v>518415</v>
      </c>
      <c r="B389" s="263" t="s">
        <v>3024</v>
      </c>
      <c r="C389" s="263" t="s">
        <v>1203</v>
      </c>
      <c r="D389" s="263" t="s">
        <v>760</v>
      </c>
      <c r="F389" s="272"/>
      <c r="G389" s="272"/>
      <c r="H389" s="272"/>
      <c r="I389" s="268" t="s">
        <v>918</v>
      </c>
      <c r="AB389" s="268" t="s">
        <v>4093</v>
      </c>
    </row>
    <row r="390" spans="1:28" ht="15" customHeight="1" x14ac:dyDescent="0.3">
      <c r="A390" s="263">
        <v>518578</v>
      </c>
      <c r="B390" s="263" t="s">
        <v>2867</v>
      </c>
      <c r="C390" s="263" t="s">
        <v>1314</v>
      </c>
      <c r="D390" s="263" t="s">
        <v>882</v>
      </c>
      <c r="F390" s="271"/>
      <c r="G390" s="271"/>
      <c r="H390" s="271"/>
      <c r="I390" s="268" t="s">
        <v>918</v>
      </c>
      <c r="AB390" s="268" t="s">
        <v>4093</v>
      </c>
    </row>
    <row r="391" spans="1:28" ht="15" customHeight="1" x14ac:dyDescent="0.3">
      <c r="A391" s="263">
        <v>518662</v>
      </c>
      <c r="B391" s="263" t="s">
        <v>3036</v>
      </c>
      <c r="C391" s="263" t="s">
        <v>100</v>
      </c>
      <c r="D391" s="263" t="s">
        <v>419</v>
      </c>
      <c r="F391" s="272"/>
      <c r="G391" s="272"/>
      <c r="H391" s="272"/>
      <c r="I391" s="268" t="s">
        <v>918</v>
      </c>
      <c r="AB391" s="268" t="s">
        <v>4093</v>
      </c>
    </row>
    <row r="392" spans="1:28" ht="15" customHeight="1" x14ac:dyDescent="0.3">
      <c r="A392" s="263">
        <v>518848</v>
      </c>
      <c r="B392" s="263" t="s">
        <v>3040</v>
      </c>
      <c r="C392" s="263" t="s">
        <v>100</v>
      </c>
      <c r="D392" s="263" t="s">
        <v>403</v>
      </c>
      <c r="F392" s="272"/>
      <c r="G392" s="272"/>
      <c r="H392" s="272"/>
      <c r="I392" s="268" t="s">
        <v>918</v>
      </c>
      <c r="AB392" s="268" t="s">
        <v>4093</v>
      </c>
    </row>
    <row r="393" spans="1:28" ht="15" customHeight="1" x14ac:dyDescent="0.3">
      <c r="A393" s="263">
        <v>519002</v>
      </c>
      <c r="B393" s="263" t="s">
        <v>3045</v>
      </c>
      <c r="C393" s="263" t="s">
        <v>74</v>
      </c>
      <c r="D393" s="263" t="s">
        <v>877</v>
      </c>
      <c r="F393" s="273"/>
      <c r="G393" s="273"/>
      <c r="H393" s="274"/>
      <c r="I393" s="268" t="s">
        <v>918</v>
      </c>
      <c r="AB393" s="268" t="s">
        <v>4093</v>
      </c>
    </row>
    <row r="394" spans="1:28" ht="15" customHeight="1" x14ac:dyDescent="0.3">
      <c r="A394" s="263">
        <v>519194</v>
      </c>
      <c r="B394" s="263" t="s">
        <v>2727</v>
      </c>
      <c r="C394" s="263" t="s">
        <v>1573</v>
      </c>
      <c r="D394" s="263" t="s">
        <v>1183</v>
      </c>
      <c r="F394" s="273"/>
      <c r="G394" s="273"/>
      <c r="H394" s="274"/>
      <c r="I394" s="268" t="s">
        <v>918</v>
      </c>
      <c r="AB394" s="268" t="s">
        <v>4093</v>
      </c>
    </row>
    <row r="395" spans="1:28" ht="15" customHeight="1" x14ac:dyDescent="0.3">
      <c r="A395" s="263">
        <v>519457</v>
      </c>
      <c r="B395" s="263" t="s">
        <v>625</v>
      </c>
      <c r="C395" s="263" t="s">
        <v>68</v>
      </c>
      <c r="D395" s="263" t="s">
        <v>403</v>
      </c>
      <c r="F395" s="272"/>
      <c r="G395" s="272"/>
      <c r="H395" s="272"/>
      <c r="I395" s="268" t="s">
        <v>918</v>
      </c>
      <c r="AB395" s="268" t="s">
        <v>4093</v>
      </c>
    </row>
    <row r="396" spans="1:28" ht="15" customHeight="1" x14ac:dyDescent="0.3">
      <c r="A396" s="263">
        <v>519756</v>
      </c>
      <c r="B396" s="263" t="s">
        <v>3069</v>
      </c>
      <c r="C396" s="263" t="s">
        <v>1588</v>
      </c>
      <c r="D396" s="263" t="s">
        <v>2995</v>
      </c>
      <c r="E396" s="271"/>
      <c r="F396" s="271"/>
      <c r="G396" s="271"/>
      <c r="H396" s="271"/>
      <c r="I396" s="268" t="s">
        <v>918</v>
      </c>
      <c r="AB396" s="268" t="s">
        <v>4093</v>
      </c>
    </row>
    <row r="397" spans="1:28" ht="15" customHeight="1" x14ac:dyDescent="0.3">
      <c r="A397" s="263">
        <v>519773</v>
      </c>
      <c r="B397" s="263" t="s">
        <v>2728</v>
      </c>
      <c r="C397" s="263" t="s">
        <v>1501</v>
      </c>
      <c r="D397" s="263" t="s">
        <v>2729</v>
      </c>
      <c r="F397" s="275"/>
      <c r="G397" s="275"/>
      <c r="H397" s="274"/>
      <c r="I397" s="268" t="s">
        <v>918</v>
      </c>
      <c r="AB397" s="268" t="s">
        <v>4093</v>
      </c>
    </row>
    <row r="398" spans="1:28" ht="15" customHeight="1" x14ac:dyDescent="0.3">
      <c r="A398" s="263">
        <v>519904</v>
      </c>
      <c r="B398" s="263" t="s">
        <v>3072</v>
      </c>
      <c r="C398" s="263" t="s">
        <v>1206</v>
      </c>
      <c r="D398" s="263" t="s">
        <v>891</v>
      </c>
      <c r="F398" s="271"/>
      <c r="G398" s="271"/>
      <c r="H398" s="271"/>
      <c r="I398" s="268" t="s">
        <v>918</v>
      </c>
      <c r="AB398" s="268" t="s">
        <v>4093</v>
      </c>
    </row>
    <row r="399" spans="1:28" ht="15" customHeight="1" x14ac:dyDescent="0.3">
      <c r="A399" s="263">
        <v>520145</v>
      </c>
      <c r="B399" s="263" t="s">
        <v>3081</v>
      </c>
      <c r="C399" s="263" t="s">
        <v>3082</v>
      </c>
      <c r="D399" s="263" t="s">
        <v>767</v>
      </c>
      <c r="F399" s="272"/>
      <c r="G399" s="272"/>
      <c r="H399" s="272"/>
      <c r="I399" s="268" t="s">
        <v>918</v>
      </c>
      <c r="AB399" s="268" t="s">
        <v>4093</v>
      </c>
    </row>
    <row r="400" spans="1:28" ht="15" customHeight="1" x14ac:dyDescent="0.3">
      <c r="A400" s="263">
        <v>520190</v>
      </c>
      <c r="B400" s="263" t="s">
        <v>3083</v>
      </c>
      <c r="C400" s="263" t="s">
        <v>3084</v>
      </c>
      <c r="D400" s="263" t="s">
        <v>743</v>
      </c>
      <c r="F400" s="271"/>
      <c r="G400" s="271"/>
      <c r="H400" s="271"/>
      <c r="I400" s="268" t="s">
        <v>918</v>
      </c>
      <c r="AB400" s="268" t="s">
        <v>4093</v>
      </c>
    </row>
    <row r="401" spans="1:28" ht="15" customHeight="1" x14ac:dyDescent="0.3">
      <c r="A401" s="263">
        <v>520351</v>
      </c>
      <c r="B401" s="263" t="s">
        <v>3097</v>
      </c>
      <c r="C401" s="263" t="s">
        <v>1134</v>
      </c>
      <c r="D401" s="263" t="s">
        <v>1505</v>
      </c>
      <c r="F401" s="271"/>
      <c r="G401" s="271"/>
      <c r="H401" s="271"/>
      <c r="I401" s="268" t="s">
        <v>918</v>
      </c>
      <c r="AB401" s="268" t="s">
        <v>4093</v>
      </c>
    </row>
    <row r="402" spans="1:28" ht="15" customHeight="1" x14ac:dyDescent="0.3">
      <c r="A402" s="263">
        <v>520392</v>
      </c>
      <c r="B402" s="263" t="s">
        <v>3102</v>
      </c>
      <c r="C402" s="263" t="s">
        <v>1537</v>
      </c>
      <c r="D402" s="263" t="s">
        <v>834</v>
      </c>
      <c r="F402" s="271"/>
      <c r="G402" s="271"/>
      <c r="H402" s="271"/>
      <c r="I402" s="268" t="s">
        <v>918</v>
      </c>
      <c r="AB402" s="268" t="s">
        <v>4093</v>
      </c>
    </row>
    <row r="403" spans="1:28" ht="15" customHeight="1" x14ac:dyDescent="0.3">
      <c r="A403" s="263">
        <v>520499</v>
      </c>
      <c r="B403" s="263" t="s">
        <v>3109</v>
      </c>
      <c r="C403" s="263" t="s">
        <v>3110</v>
      </c>
      <c r="D403" s="263" t="s">
        <v>729</v>
      </c>
      <c r="F403" s="271"/>
      <c r="G403" s="271"/>
      <c r="H403" s="271"/>
      <c r="I403" s="268" t="s">
        <v>918</v>
      </c>
      <c r="AB403" s="268" t="s">
        <v>4093</v>
      </c>
    </row>
    <row r="404" spans="1:28" ht="15" customHeight="1" x14ac:dyDescent="0.3">
      <c r="A404" s="263">
        <v>520730</v>
      </c>
      <c r="B404" s="263" t="s">
        <v>3123</v>
      </c>
      <c r="C404" s="263" t="s">
        <v>1680</v>
      </c>
      <c r="D404" s="263" t="s">
        <v>741</v>
      </c>
      <c r="F404" s="272"/>
      <c r="G404" s="272"/>
      <c r="H404" s="272"/>
      <c r="I404" s="268" t="s">
        <v>918</v>
      </c>
      <c r="AB404" s="268" t="s">
        <v>4093</v>
      </c>
    </row>
    <row r="405" spans="1:28" ht="15" customHeight="1" x14ac:dyDescent="0.3">
      <c r="A405" s="263">
        <v>520750</v>
      </c>
      <c r="B405" s="263" t="s">
        <v>3126</v>
      </c>
      <c r="C405" s="263" t="s">
        <v>1321</v>
      </c>
      <c r="D405" s="263" t="s">
        <v>1142</v>
      </c>
      <c r="F405" s="272"/>
      <c r="G405" s="272"/>
      <c r="H405" s="272"/>
      <c r="I405" s="268" t="s">
        <v>918</v>
      </c>
      <c r="AB405" s="268" t="s">
        <v>4093</v>
      </c>
    </row>
    <row r="406" spans="1:28" ht="15" customHeight="1" x14ac:dyDescent="0.3">
      <c r="A406" s="263">
        <v>521006</v>
      </c>
      <c r="B406" s="263" t="s">
        <v>3146</v>
      </c>
      <c r="C406" s="263" t="s">
        <v>1697</v>
      </c>
      <c r="D406" s="263" t="s">
        <v>809</v>
      </c>
      <c r="F406" s="271"/>
      <c r="G406" s="271"/>
      <c r="H406" s="271"/>
      <c r="I406" s="268" t="s">
        <v>918</v>
      </c>
      <c r="AB406" s="268" t="s">
        <v>4093</v>
      </c>
    </row>
    <row r="407" spans="1:28" ht="15" customHeight="1" x14ac:dyDescent="0.3">
      <c r="A407" s="263">
        <v>521215</v>
      </c>
      <c r="B407" s="263" t="s">
        <v>3164</v>
      </c>
      <c r="C407" s="263" t="s">
        <v>3165</v>
      </c>
      <c r="D407" s="263" t="s">
        <v>1328</v>
      </c>
      <c r="F407" s="272"/>
      <c r="G407" s="272"/>
      <c r="H407" s="272"/>
      <c r="I407" s="268" t="s">
        <v>918</v>
      </c>
      <c r="AB407" s="268" t="s">
        <v>4093</v>
      </c>
    </row>
    <row r="408" spans="1:28" ht="15" customHeight="1" x14ac:dyDescent="0.3">
      <c r="A408" s="263">
        <v>521236</v>
      </c>
      <c r="B408" s="263" t="s">
        <v>3167</v>
      </c>
      <c r="C408" s="263" t="s">
        <v>106</v>
      </c>
      <c r="D408" s="263" t="s">
        <v>899</v>
      </c>
      <c r="F408" s="272"/>
      <c r="G408" s="272"/>
      <c r="H408" s="272"/>
      <c r="I408" s="268" t="s">
        <v>918</v>
      </c>
      <c r="AB408" s="268" t="s">
        <v>4093</v>
      </c>
    </row>
    <row r="409" spans="1:28" ht="15" customHeight="1" x14ac:dyDescent="0.3">
      <c r="A409" s="263">
        <v>521553</v>
      </c>
      <c r="B409" s="263" t="s">
        <v>2897</v>
      </c>
      <c r="C409" s="263" t="s">
        <v>348</v>
      </c>
      <c r="D409" s="263" t="s">
        <v>422</v>
      </c>
      <c r="F409" s="271"/>
      <c r="G409" s="271"/>
      <c r="H409" s="271"/>
      <c r="I409" s="268" t="s">
        <v>918</v>
      </c>
      <c r="AB409" s="268" t="s">
        <v>4093</v>
      </c>
    </row>
    <row r="410" spans="1:28" ht="15" customHeight="1" x14ac:dyDescent="0.3">
      <c r="A410" s="263">
        <v>521554</v>
      </c>
      <c r="B410" s="263" t="s">
        <v>2898</v>
      </c>
      <c r="C410" s="263" t="s">
        <v>70</v>
      </c>
      <c r="D410" s="263" t="s">
        <v>731</v>
      </c>
      <c r="F410" s="272"/>
      <c r="G410" s="272"/>
      <c r="H410" s="272"/>
      <c r="I410" s="268" t="s">
        <v>918</v>
      </c>
      <c r="AB410" s="268" t="s">
        <v>4093</v>
      </c>
    </row>
    <row r="411" spans="1:28" ht="15" customHeight="1" x14ac:dyDescent="0.3">
      <c r="A411" s="263">
        <v>521672</v>
      </c>
      <c r="B411" s="263" t="s">
        <v>3213</v>
      </c>
      <c r="C411" s="263" t="s">
        <v>70</v>
      </c>
      <c r="D411" s="263" t="s">
        <v>3214</v>
      </c>
      <c r="F411" s="272"/>
      <c r="G411" s="272"/>
      <c r="H411" s="272"/>
      <c r="I411" s="268" t="s">
        <v>918</v>
      </c>
      <c r="AB411" s="268" t="s">
        <v>4093</v>
      </c>
    </row>
    <row r="412" spans="1:28" ht="15" customHeight="1" x14ac:dyDescent="0.3">
      <c r="A412" s="263">
        <v>521761</v>
      </c>
      <c r="B412" s="263" t="s">
        <v>3229</v>
      </c>
      <c r="C412" s="263" t="s">
        <v>396</v>
      </c>
      <c r="D412" s="263" t="s">
        <v>710</v>
      </c>
      <c r="F412" s="271"/>
      <c r="G412" s="271"/>
      <c r="H412" s="271"/>
      <c r="I412" s="268" t="s">
        <v>918</v>
      </c>
      <c r="AB412" s="268" t="s">
        <v>4093</v>
      </c>
    </row>
    <row r="413" spans="1:28" ht="15" customHeight="1" x14ac:dyDescent="0.3">
      <c r="A413" s="263">
        <v>521834</v>
      </c>
      <c r="B413" s="263" t="s">
        <v>3238</v>
      </c>
      <c r="C413" s="263" t="s">
        <v>100</v>
      </c>
      <c r="D413" s="263" t="s">
        <v>779</v>
      </c>
      <c r="F413" s="271"/>
      <c r="G413" s="271"/>
      <c r="H413" s="271"/>
      <c r="I413" s="268" t="s">
        <v>918</v>
      </c>
      <c r="AB413" s="268" t="s">
        <v>4093</v>
      </c>
    </row>
    <row r="414" spans="1:28" ht="15" customHeight="1" x14ac:dyDescent="0.3">
      <c r="A414" s="263">
        <v>521905</v>
      </c>
      <c r="B414" s="263" t="s">
        <v>3245</v>
      </c>
      <c r="C414" s="263" t="s">
        <v>244</v>
      </c>
      <c r="D414" s="263" t="s">
        <v>768</v>
      </c>
      <c r="F414" s="271"/>
      <c r="G414" s="271"/>
      <c r="H414" s="271"/>
      <c r="I414" s="268" t="s">
        <v>918</v>
      </c>
      <c r="AB414" s="268" t="s">
        <v>4093</v>
      </c>
    </row>
    <row r="415" spans="1:28" ht="15" customHeight="1" x14ac:dyDescent="0.3">
      <c r="A415" s="263">
        <v>521987</v>
      </c>
      <c r="B415" s="263" t="s">
        <v>2908</v>
      </c>
      <c r="C415" s="263" t="s">
        <v>389</v>
      </c>
      <c r="D415" s="263" t="s">
        <v>819</v>
      </c>
      <c r="F415" s="272"/>
      <c r="G415" s="272"/>
      <c r="H415" s="272"/>
      <c r="I415" s="268" t="s">
        <v>918</v>
      </c>
      <c r="AB415" s="268" t="s">
        <v>4093</v>
      </c>
    </row>
    <row r="416" spans="1:28" ht="15" customHeight="1" x14ac:dyDescent="0.3">
      <c r="A416" s="263">
        <v>522019</v>
      </c>
      <c r="B416" s="263" t="s">
        <v>3262</v>
      </c>
      <c r="C416" s="263" t="s">
        <v>426</v>
      </c>
      <c r="D416" s="263" t="s">
        <v>1161</v>
      </c>
      <c r="F416" s="271"/>
      <c r="G416" s="271"/>
      <c r="H416" s="271"/>
      <c r="I416" s="268" t="s">
        <v>918</v>
      </c>
      <c r="AB416" s="268" t="s">
        <v>4093</v>
      </c>
    </row>
    <row r="417" spans="1:28" ht="15" customHeight="1" x14ac:dyDescent="0.3">
      <c r="A417" s="263">
        <v>522196</v>
      </c>
      <c r="B417" s="263" t="s">
        <v>3285</v>
      </c>
      <c r="C417" s="263" t="s">
        <v>91</v>
      </c>
      <c r="D417" s="263" t="s">
        <v>1288</v>
      </c>
      <c r="F417" s="271"/>
      <c r="G417" s="271"/>
      <c r="H417" s="271"/>
      <c r="I417" s="268" t="s">
        <v>918</v>
      </c>
      <c r="AB417" s="268" t="s">
        <v>4093</v>
      </c>
    </row>
    <row r="418" spans="1:28" ht="15" customHeight="1" x14ac:dyDescent="0.3">
      <c r="A418" s="263">
        <v>522204</v>
      </c>
      <c r="B418" s="263" t="s">
        <v>3286</v>
      </c>
      <c r="C418" s="263" t="s">
        <v>246</v>
      </c>
      <c r="D418" s="263" t="s">
        <v>749</v>
      </c>
      <c r="F418" s="271"/>
      <c r="G418" s="271"/>
      <c r="H418" s="271"/>
      <c r="I418" s="268" t="s">
        <v>918</v>
      </c>
      <c r="AB418" s="268" t="s">
        <v>4093</v>
      </c>
    </row>
    <row r="419" spans="1:28" ht="15" customHeight="1" x14ac:dyDescent="0.3">
      <c r="A419" s="263">
        <v>522217</v>
      </c>
      <c r="B419" s="263" t="s">
        <v>3287</v>
      </c>
      <c r="C419" s="263" t="s">
        <v>267</v>
      </c>
      <c r="D419" s="263" t="s">
        <v>1307</v>
      </c>
      <c r="F419" s="271"/>
      <c r="G419" s="271"/>
      <c r="H419" s="271"/>
      <c r="I419" s="268" t="s">
        <v>918</v>
      </c>
      <c r="AB419" s="268" t="s">
        <v>4093</v>
      </c>
    </row>
    <row r="420" spans="1:28" ht="15" customHeight="1" x14ac:dyDescent="0.3">
      <c r="A420" s="263">
        <v>522246</v>
      </c>
      <c r="B420" s="263" t="s">
        <v>3291</v>
      </c>
      <c r="C420" s="263" t="s">
        <v>70</v>
      </c>
      <c r="D420" s="263" t="s">
        <v>2603</v>
      </c>
      <c r="F420" s="272"/>
      <c r="G420" s="272"/>
      <c r="H420" s="272"/>
      <c r="I420" s="268" t="s">
        <v>918</v>
      </c>
      <c r="AB420" s="268" t="s">
        <v>4093</v>
      </c>
    </row>
    <row r="421" spans="1:28" ht="15" customHeight="1" x14ac:dyDescent="0.3">
      <c r="A421" s="263">
        <v>522322</v>
      </c>
      <c r="B421" s="263" t="s">
        <v>3296</v>
      </c>
      <c r="C421" s="263" t="s">
        <v>86</v>
      </c>
      <c r="D421" s="263" t="s">
        <v>1076</v>
      </c>
      <c r="I421" s="268" t="s">
        <v>918</v>
      </c>
      <c r="AB421" s="268" t="s">
        <v>4093</v>
      </c>
    </row>
    <row r="422" spans="1:28" ht="15" customHeight="1" x14ac:dyDescent="0.3">
      <c r="A422" s="263">
        <v>522381</v>
      </c>
      <c r="B422" s="263" t="s">
        <v>3301</v>
      </c>
      <c r="C422" s="263" t="s">
        <v>97</v>
      </c>
      <c r="D422" s="263" t="s">
        <v>421</v>
      </c>
      <c r="F422" s="272"/>
      <c r="G422" s="272"/>
      <c r="H422" s="272"/>
      <c r="I422" s="268" t="s">
        <v>918</v>
      </c>
      <c r="AB422" s="268" t="s">
        <v>4093</v>
      </c>
    </row>
    <row r="423" spans="1:28" ht="15" customHeight="1" x14ac:dyDescent="0.3">
      <c r="A423" s="263">
        <v>522417</v>
      </c>
      <c r="B423" s="263" t="s">
        <v>3305</v>
      </c>
      <c r="C423" s="263" t="s">
        <v>387</v>
      </c>
      <c r="D423" s="263" t="s">
        <v>1137</v>
      </c>
      <c r="F423" s="271"/>
      <c r="G423" s="271"/>
      <c r="H423" s="271"/>
      <c r="I423" s="268" t="s">
        <v>918</v>
      </c>
      <c r="AB423" s="268" t="s">
        <v>4093</v>
      </c>
    </row>
    <row r="424" spans="1:28" ht="15" customHeight="1" x14ac:dyDescent="0.3">
      <c r="A424" s="263">
        <v>522514</v>
      </c>
      <c r="B424" s="263" t="s">
        <v>3316</v>
      </c>
      <c r="C424" s="263" t="s">
        <v>88</v>
      </c>
      <c r="D424" s="263" t="s">
        <v>710</v>
      </c>
      <c r="F424" s="271"/>
      <c r="G424" s="271"/>
      <c r="H424" s="271"/>
      <c r="I424" s="268" t="s">
        <v>918</v>
      </c>
      <c r="AB424" s="268" t="s">
        <v>4093</v>
      </c>
    </row>
    <row r="425" spans="1:28" ht="15" customHeight="1" x14ac:dyDescent="0.3">
      <c r="A425" s="263">
        <v>522590</v>
      </c>
      <c r="B425" s="263" t="s">
        <v>3322</v>
      </c>
      <c r="C425" s="263" t="s">
        <v>3323</v>
      </c>
      <c r="D425" s="263" t="s">
        <v>403</v>
      </c>
      <c r="F425" s="271"/>
      <c r="G425" s="271"/>
      <c r="H425" s="271"/>
      <c r="I425" s="268" t="s">
        <v>918</v>
      </c>
      <c r="AB425" s="268" t="s">
        <v>4093</v>
      </c>
    </row>
    <row r="426" spans="1:28" ht="15" customHeight="1" x14ac:dyDescent="0.3">
      <c r="A426" s="263">
        <v>522689</v>
      </c>
      <c r="B426" s="263" t="s">
        <v>3339</v>
      </c>
      <c r="C426" s="263" t="s">
        <v>68</v>
      </c>
      <c r="D426" s="263" t="s">
        <v>834</v>
      </c>
      <c r="F426" s="272"/>
      <c r="G426" s="272"/>
      <c r="H426" s="272"/>
      <c r="I426" s="268" t="s">
        <v>918</v>
      </c>
      <c r="AB426" s="268" t="s">
        <v>4093</v>
      </c>
    </row>
    <row r="427" spans="1:28" ht="15" customHeight="1" x14ac:dyDescent="0.3">
      <c r="A427" s="263">
        <v>522716</v>
      </c>
      <c r="B427" s="263" t="s">
        <v>3343</v>
      </c>
      <c r="C427" s="263" t="s">
        <v>502</v>
      </c>
      <c r="D427" s="263" t="s">
        <v>767</v>
      </c>
      <c r="F427" s="272"/>
      <c r="G427" s="272"/>
      <c r="H427" s="272"/>
      <c r="I427" s="268" t="s">
        <v>918</v>
      </c>
      <c r="AB427" s="268" t="s">
        <v>4093</v>
      </c>
    </row>
    <row r="428" spans="1:28" ht="15" customHeight="1" x14ac:dyDescent="0.3">
      <c r="A428" s="263">
        <v>522739</v>
      </c>
      <c r="B428" s="263" t="s">
        <v>3348</v>
      </c>
      <c r="C428" s="263" t="s">
        <v>70</v>
      </c>
      <c r="D428" s="263" t="s">
        <v>824</v>
      </c>
      <c r="F428" s="271"/>
      <c r="G428" s="271"/>
      <c r="H428" s="271"/>
      <c r="I428" s="268" t="s">
        <v>918</v>
      </c>
      <c r="AB428" s="268" t="s">
        <v>4093</v>
      </c>
    </row>
    <row r="429" spans="1:28" ht="15" customHeight="1" x14ac:dyDescent="0.3">
      <c r="A429" s="263">
        <v>522776</v>
      </c>
      <c r="B429" s="263" t="s">
        <v>3356</v>
      </c>
      <c r="C429" s="263" t="s">
        <v>348</v>
      </c>
      <c r="D429" s="263" t="s">
        <v>749</v>
      </c>
      <c r="F429" s="271"/>
      <c r="G429" s="271"/>
      <c r="H429" s="271"/>
      <c r="I429" s="268" t="s">
        <v>918</v>
      </c>
      <c r="AB429" s="268" t="s">
        <v>4093</v>
      </c>
    </row>
    <row r="430" spans="1:28" ht="15" customHeight="1" x14ac:dyDescent="0.3">
      <c r="A430" s="263">
        <v>522806</v>
      </c>
      <c r="B430" s="263" t="s">
        <v>1707</v>
      </c>
      <c r="C430" s="263" t="s">
        <v>321</v>
      </c>
      <c r="D430" s="263" t="s">
        <v>1511</v>
      </c>
      <c r="I430" s="268" t="s">
        <v>918</v>
      </c>
      <c r="AB430" s="268" t="s">
        <v>4093</v>
      </c>
    </row>
    <row r="431" spans="1:28" ht="15" customHeight="1" x14ac:dyDescent="0.3">
      <c r="A431" s="263">
        <v>522839</v>
      </c>
      <c r="B431" s="263" t="s">
        <v>3364</v>
      </c>
      <c r="C431" s="263" t="s">
        <v>366</v>
      </c>
      <c r="D431" s="263" t="s">
        <v>2729</v>
      </c>
      <c r="F431" s="274"/>
      <c r="G431" s="274"/>
      <c r="H431" s="274"/>
      <c r="I431" s="268" t="s">
        <v>918</v>
      </c>
      <c r="AB431" s="268" t="s">
        <v>4093</v>
      </c>
    </row>
    <row r="432" spans="1:28" ht="15" customHeight="1" x14ac:dyDescent="0.3">
      <c r="A432" s="263">
        <v>522876</v>
      </c>
      <c r="B432" s="263" t="s">
        <v>2184</v>
      </c>
      <c r="C432" s="263" t="s">
        <v>69</v>
      </c>
      <c r="D432" s="263" t="s">
        <v>855</v>
      </c>
      <c r="F432" s="272"/>
      <c r="G432" s="272"/>
      <c r="H432" s="272"/>
      <c r="I432" s="268" t="s">
        <v>918</v>
      </c>
      <c r="AB432" s="268" t="s">
        <v>4093</v>
      </c>
    </row>
    <row r="433" spans="1:28" ht="15" customHeight="1" x14ac:dyDescent="0.3">
      <c r="A433" s="263">
        <v>522897</v>
      </c>
      <c r="B433" s="263" t="s">
        <v>3368</v>
      </c>
      <c r="C433" s="263" t="s">
        <v>100</v>
      </c>
      <c r="D433" s="263" t="s">
        <v>766</v>
      </c>
      <c r="F433" s="272"/>
      <c r="G433" s="272"/>
      <c r="H433" s="272"/>
      <c r="I433" s="268" t="s">
        <v>918</v>
      </c>
      <c r="AB433" s="268" t="s">
        <v>4093</v>
      </c>
    </row>
    <row r="434" spans="1:28" ht="15" customHeight="1" x14ac:dyDescent="0.3">
      <c r="A434" s="263">
        <v>518989</v>
      </c>
      <c r="B434" s="263" t="s">
        <v>2441</v>
      </c>
      <c r="C434" s="263" t="s">
        <v>326</v>
      </c>
      <c r="D434" s="263" t="s">
        <v>1142</v>
      </c>
      <c r="F434" s="271"/>
      <c r="G434" s="271"/>
      <c r="H434" s="271"/>
      <c r="I434" s="268" t="s">
        <v>918</v>
      </c>
      <c r="U434" s="268">
        <v>2000</v>
      </c>
      <c r="V434" s="268" t="s">
        <v>927</v>
      </c>
      <c r="W434" s="268" t="s">
        <v>927</v>
      </c>
      <c r="X434" s="268" t="s">
        <v>927</v>
      </c>
      <c r="Y434" s="268" t="s">
        <v>927</v>
      </c>
      <c r="Z434" s="268" t="s">
        <v>927</v>
      </c>
      <c r="AA434" s="268" t="s">
        <v>927</v>
      </c>
      <c r="AB434" s="268" t="s">
        <v>4094</v>
      </c>
    </row>
    <row r="435" spans="1:28" ht="15" customHeight="1" x14ac:dyDescent="0.3">
      <c r="A435" s="263">
        <v>503365</v>
      </c>
      <c r="B435" s="263" t="s">
        <v>2211</v>
      </c>
      <c r="C435" s="263" t="s">
        <v>88</v>
      </c>
      <c r="D435" s="263" t="s">
        <v>2212</v>
      </c>
      <c r="F435" s="271"/>
      <c r="G435" s="271"/>
      <c r="H435" s="271"/>
      <c r="I435" s="268" t="s">
        <v>918</v>
      </c>
      <c r="U435" s="268">
        <v>2000</v>
      </c>
      <c r="W435" s="268" t="s">
        <v>927</v>
      </c>
      <c r="X435" s="268" t="s">
        <v>927</v>
      </c>
      <c r="Y435" s="268" t="s">
        <v>927</v>
      </c>
      <c r="Z435" s="268" t="s">
        <v>927</v>
      </c>
      <c r="AA435" s="268" t="s">
        <v>927</v>
      </c>
      <c r="AB435" s="268" t="s">
        <v>4094</v>
      </c>
    </row>
    <row r="436" spans="1:28" ht="15" customHeight="1" x14ac:dyDescent="0.3">
      <c r="A436" s="263">
        <v>505394</v>
      </c>
      <c r="B436" s="263" t="s">
        <v>2221</v>
      </c>
      <c r="C436" s="263" t="s">
        <v>70</v>
      </c>
      <c r="D436" s="263" t="s">
        <v>880</v>
      </c>
      <c r="F436" s="273"/>
      <c r="G436" s="273"/>
      <c r="H436" s="274"/>
      <c r="I436" s="268" t="s">
        <v>918</v>
      </c>
      <c r="U436" s="268">
        <v>2000</v>
      </c>
      <c r="W436" s="268" t="s">
        <v>927</v>
      </c>
      <c r="X436" s="268" t="s">
        <v>927</v>
      </c>
      <c r="Y436" s="268" t="s">
        <v>927</v>
      </c>
      <c r="Z436" s="268" t="s">
        <v>927</v>
      </c>
      <c r="AA436" s="268" t="s">
        <v>927</v>
      </c>
      <c r="AB436" s="268" t="s">
        <v>4094</v>
      </c>
    </row>
    <row r="437" spans="1:28" ht="15" customHeight="1" x14ac:dyDescent="0.3">
      <c r="A437" s="263">
        <v>512665</v>
      </c>
      <c r="B437" s="263" t="s">
        <v>2255</v>
      </c>
      <c r="C437" s="263" t="s">
        <v>329</v>
      </c>
      <c r="D437" s="263" t="s">
        <v>882</v>
      </c>
      <c r="F437" s="271"/>
      <c r="G437" s="271"/>
      <c r="H437" s="271"/>
      <c r="I437" s="268" t="s">
        <v>918</v>
      </c>
      <c r="U437" s="268">
        <v>2000</v>
      </c>
      <c r="W437" s="268" t="s">
        <v>927</v>
      </c>
      <c r="X437" s="268" t="s">
        <v>927</v>
      </c>
      <c r="Y437" s="268" t="s">
        <v>927</v>
      </c>
      <c r="Z437" s="268" t="s">
        <v>927</v>
      </c>
      <c r="AA437" s="268" t="s">
        <v>927</v>
      </c>
      <c r="AB437" s="268" t="s">
        <v>4094</v>
      </c>
    </row>
    <row r="438" spans="1:28" ht="15" customHeight="1" x14ac:dyDescent="0.3">
      <c r="A438" s="263">
        <v>512378</v>
      </c>
      <c r="B438" s="263" t="s">
        <v>2249</v>
      </c>
      <c r="C438" s="263" t="s">
        <v>86</v>
      </c>
      <c r="D438" s="263" t="s">
        <v>402</v>
      </c>
      <c r="F438" s="271"/>
      <c r="G438" s="271"/>
      <c r="H438" s="271"/>
      <c r="I438" s="268" t="s">
        <v>918</v>
      </c>
      <c r="U438" s="268">
        <v>2000</v>
      </c>
      <c r="V438" s="268" t="s">
        <v>927</v>
      </c>
      <c r="X438" s="268" t="s">
        <v>927</v>
      </c>
      <c r="Y438" s="268" t="s">
        <v>927</v>
      </c>
      <c r="Z438" s="268" t="s">
        <v>927</v>
      </c>
      <c r="AA438" s="268" t="s">
        <v>927</v>
      </c>
      <c r="AB438" s="268" t="s">
        <v>4094</v>
      </c>
    </row>
    <row r="439" spans="1:28" ht="15" customHeight="1" x14ac:dyDescent="0.3">
      <c r="A439" s="263">
        <v>504831</v>
      </c>
      <c r="B439" s="263" t="s">
        <v>2218</v>
      </c>
      <c r="C439" s="263" t="s">
        <v>2219</v>
      </c>
      <c r="D439" s="263" t="s">
        <v>744</v>
      </c>
      <c r="F439" s="271"/>
      <c r="G439" s="271"/>
      <c r="H439" s="271"/>
      <c r="I439" s="268" t="s">
        <v>918</v>
      </c>
      <c r="U439" s="268">
        <v>2000</v>
      </c>
      <c r="Y439" s="268" t="s">
        <v>927</v>
      </c>
      <c r="Z439" s="268" t="s">
        <v>927</v>
      </c>
      <c r="AA439" s="268" t="s">
        <v>927</v>
      </c>
      <c r="AB439" s="268" t="s">
        <v>4094</v>
      </c>
    </row>
    <row r="440" spans="1:28" ht="15" customHeight="1" x14ac:dyDescent="0.3">
      <c r="A440" s="263">
        <v>509206</v>
      </c>
      <c r="B440" s="263" t="s">
        <v>2231</v>
      </c>
      <c r="C440" s="263" t="s">
        <v>343</v>
      </c>
      <c r="D440" s="263" t="s">
        <v>863</v>
      </c>
      <c r="F440" s="271"/>
      <c r="G440" s="271"/>
      <c r="H440" s="271"/>
      <c r="I440" s="268" t="s">
        <v>918</v>
      </c>
      <c r="U440" s="268">
        <v>2000</v>
      </c>
      <c r="Y440" s="268" t="s">
        <v>927</v>
      </c>
      <c r="Z440" s="268" t="s">
        <v>927</v>
      </c>
      <c r="AA440" s="268" t="s">
        <v>927</v>
      </c>
      <c r="AB440" s="268" t="s">
        <v>4094</v>
      </c>
    </row>
    <row r="441" spans="1:28" ht="15" customHeight="1" x14ac:dyDescent="0.3">
      <c r="A441" s="263">
        <v>510551</v>
      </c>
      <c r="B441" s="263" t="s">
        <v>2239</v>
      </c>
      <c r="C441" s="263" t="s">
        <v>70</v>
      </c>
      <c r="D441" s="263" t="s">
        <v>772</v>
      </c>
      <c r="F441" s="271"/>
      <c r="G441" s="271"/>
      <c r="H441" s="271"/>
      <c r="I441" s="268" t="s">
        <v>918</v>
      </c>
      <c r="U441" s="268">
        <v>2000</v>
      </c>
      <c r="Y441" s="268" t="s">
        <v>927</v>
      </c>
      <c r="Z441" s="268" t="s">
        <v>927</v>
      </c>
      <c r="AA441" s="268" t="s">
        <v>927</v>
      </c>
      <c r="AB441" s="268" t="s">
        <v>4094</v>
      </c>
    </row>
    <row r="442" spans="1:28" ht="15" customHeight="1" x14ac:dyDescent="0.3">
      <c r="A442" s="263">
        <v>510665</v>
      </c>
      <c r="B442" s="263" t="s">
        <v>2241</v>
      </c>
      <c r="C442" s="263" t="s">
        <v>73</v>
      </c>
      <c r="D442" s="263" t="s">
        <v>2242</v>
      </c>
      <c r="F442" s="271"/>
      <c r="G442" s="271"/>
      <c r="H442" s="271"/>
      <c r="I442" s="268" t="s">
        <v>918</v>
      </c>
      <c r="U442" s="268">
        <v>2000</v>
      </c>
      <c r="Y442" s="268" t="s">
        <v>927</v>
      </c>
      <c r="Z442" s="268" t="s">
        <v>927</v>
      </c>
      <c r="AA442" s="268" t="s">
        <v>927</v>
      </c>
      <c r="AB442" s="268" t="s">
        <v>4094</v>
      </c>
    </row>
    <row r="443" spans="1:28" ht="15" customHeight="1" x14ac:dyDescent="0.3">
      <c r="A443" s="263">
        <v>513740</v>
      </c>
      <c r="B443" s="263" t="s">
        <v>2263</v>
      </c>
      <c r="C443" s="263" t="s">
        <v>94</v>
      </c>
      <c r="D443" s="263" t="s">
        <v>449</v>
      </c>
      <c r="F443" s="272"/>
      <c r="G443" s="272"/>
      <c r="H443" s="272"/>
      <c r="I443" s="268" t="s">
        <v>918</v>
      </c>
      <c r="U443" s="268">
        <v>2000</v>
      </c>
      <c r="Y443" s="268" t="s">
        <v>927</v>
      </c>
      <c r="Z443" s="268" t="s">
        <v>927</v>
      </c>
      <c r="AA443" s="268" t="s">
        <v>927</v>
      </c>
      <c r="AB443" s="268" t="s">
        <v>4094</v>
      </c>
    </row>
    <row r="444" spans="1:28" ht="15" customHeight="1" x14ac:dyDescent="0.3">
      <c r="A444" s="263">
        <v>520458</v>
      </c>
      <c r="B444" s="263" t="s">
        <v>2512</v>
      </c>
      <c r="C444" s="263" t="s">
        <v>951</v>
      </c>
      <c r="F444" s="272"/>
      <c r="G444" s="272"/>
      <c r="H444" s="272"/>
      <c r="I444" s="268" t="s">
        <v>918</v>
      </c>
      <c r="U444" s="268">
        <v>2000</v>
      </c>
      <c r="Y444" s="268" t="s">
        <v>927</v>
      </c>
      <c r="Z444" s="268" t="s">
        <v>927</v>
      </c>
      <c r="AA444" s="268" t="s">
        <v>927</v>
      </c>
      <c r="AB444" s="268" t="s">
        <v>4094</v>
      </c>
    </row>
    <row r="445" spans="1:28" ht="15" customHeight="1" x14ac:dyDescent="0.3">
      <c r="A445" s="263">
        <v>513060</v>
      </c>
      <c r="B445" s="263" t="s">
        <v>2949</v>
      </c>
      <c r="C445" s="263" t="s">
        <v>385</v>
      </c>
      <c r="D445" s="263" t="s">
        <v>1285</v>
      </c>
      <c r="F445" s="271"/>
      <c r="G445" s="271"/>
      <c r="H445" s="271"/>
      <c r="I445" s="268" t="s">
        <v>918</v>
      </c>
      <c r="U445" s="268">
        <v>2000</v>
      </c>
      <c r="AA445" s="268" t="s">
        <v>927</v>
      </c>
      <c r="AB445" s="268" t="s">
        <v>4094</v>
      </c>
    </row>
    <row r="446" spans="1:28" ht="15" customHeight="1" x14ac:dyDescent="0.3">
      <c r="A446" s="263">
        <v>512429</v>
      </c>
      <c r="B446" s="263" t="s">
        <v>2250</v>
      </c>
      <c r="C446" s="263" t="s">
        <v>91</v>
      </c>
      <c r="D446" s="263" t="s">
        <v>2251</v>
      </c>
      <c r="F446" s="271"/>
      <c r="G446" s="271"/>
      <c r="H446" s="271"/>
      <c r="I446" s="268" t="s">
        <v>918</v>
      </c>
      <c r="U446" s="268">
        <v>2000</v>
      </c>
      <c r="V446" s="268" t="s">
        <v>927</v>
      </c>
      <c r="W446" s="268" t="s">
        <v>927</v>
      </c>
      <c r="X446" s="268" t="s">
        <v>927</v>
      </c>
      <c r="Y446" s="268" t="s">
        <v>927</v>
      </c>
      <c r="Z446" s="268" t="s">
        <v>927</v>
      </c>
      <c r="AB446" s="268" t="s">
        <v>4094</v>
      </c>
    </row>
    <row r="447" spans="1:28" ht="15" customHeight="1" x14ac:dyDescent="0.3">
      <c r="A447" s="263">
        <v>512431</v>
      </c>
      <c r="B447" s="263" t="s">
        <v>2252</v>
      </c>
      <c r="C447" s="263" t="s">
        <v>88</v>
      </c>
      <c r="D447" s="263" t="s">
        <v>2253</v>
      </c>
      <c r="F447" s="272"/>
      <c r="G447" s="272"/>
      <c r="H447" s="272"/>
      <c r="I447" s="268" t="s">
        <v>918</v>
      </c>
      <c r="U447" s="268">
        <v>2000</v>
      </c>
      <c r="V447" s="268" t="s">
        <v>927</v>
      </c>
      <c r="W447" s="268" t="s">
        <v>927</v>
      </c>
      <c r="X447" s="268" t="s">
        <v>927</v>
      </c>
      <c r="Y447" s="268" t="s">
        <v>927</v>
      </c>
      <c r="Z447" s="268" t="s">
        <v>927</v>
      </c>
      <c r="AB447" s="268" t="s">
        <v>4094</v>
      </c>
    </row>
    <row r="448" spans="1:28" ht="15" customHeight="1" x14ac:dyDescent="0.3">
      <c r="A448" s="263">
        <v>514003</v>
      </c>
      <c r="B448" s="263" t="s">
        <v>2270</v>
      </c>
      <c r="C448" s="263" t="s">
        <v>1715</v>
      </c>
      <c r="D448" s="263" t="s">
        <v>716</v>
      </c>
      <c r="F448" s="273"/>
      <c r="G448" s="273"/>
      <c r="H448" s="274"/>
      <c r="I448" s="268" t="s">
        <v>918</v>
      </c>
      <c r="U448" s="268">
        <v>2000</v>
      </c>
      <c r="V448" s="268" t="s">
        <v>927</v>
      </c>
      <c r="W448" s="268" t="s">
        <v>927</v>
      </c>
      <c r="X448" s="268" t="s">
        <v>927</v>
      </c>
      <c r="Y448" s="268" t="s">
        <v>927</v>
      </c>
      <c r="Z448" s="268" t="s">
        <v>927</v>
      </c>
      <c r="AB448" s="268" t="s">
        <v>4094</v>
      </c>
    </row>
    <row r="449" spans="1:28" ht="15" customHeight="1" x14ac:dyDescent="0.3">
      <c r="A449" s="263">
        <v>516023</v>
      </c>
      <c r="B449" s="263" t="s">
        <v>2300</v>
      </c>
      <c r="C449" s="263" t="s">
        <v>955</v>
      </c>
      <c r="D449" s="263" t="s">
        <v>2301</v>
      </c>
      <c r="F449" s="272"/>
      <c r="G449" s="272"/>
      <c r="H449" s="272"/>
      <c r="I449" s="268" t="s">
        <v>918</v>
      </c>
      <c r="U449" s="268">
        <v>2000</v>
      </c>
      <c r="V449" s="268" t="s">
        <v>927</v>
      </c>
      <c r="W449" s="268" t="s">
        <v>927</v>
      </c>
      <c r="X449" s="268" t="s">
        <v>927</v>
      </c>
      <c r="Y449" s="268" t="s">
        <v>927</v>
      </c>
      <c r="Z449" s="268" t="s">
        <v>927</v>
      </c>
      <c r="AB449" s="268" t="s">
        <v>4094</v>
      </c>
    </row>
    <row r="450" spans="1:28" ht="15" customHeight="1" x14ac:dyDescent="0.3">
      <c r="A450" s="263">
        <v>516847</v>
      </c>
      <c r="B450" s="263" t="s">
        <v>2329</v>
      </c>
      <c r="C450" s="263" t="s">
        <v>350</v>
      </c>
      <c r="D450" s="263" t="s">
        <v>727</v>
      </c>
      <c r="F450" s="271"/>
      <c r="G450" s="271"/>
      <c r="H450" s="271"/>
      <c r="I450" s="268" t="s">
        <v>918</v>
      </c>
      <c r="U450" s="268">
        <v>2000</v>
      </c>
      <c r="V450" s="268" t="s">
        <v>927</v>
      </c>
      <c r="W450" s="268" t="s">
        <v>927</v>
      </c>
      <c r="X450" s="268" t="s">
        <v>927</v>
      </c>
      <c r="Y450" s="268" t="s">
        <v>927</v>
      </c>
      <c r="Z450" s="268" t="s">
        <v>927</v>
      </c>
      <c r="AB450" s="268" t="s">
        <v>4094</v>
      </c>
    </row>
    <row r="451" spans="1:28" ht="15" customHeight="1" x14ac:dyDescent="0.3">
      <c r="A451" s="263">
        <v>516898</v>
      </c>
      <c r="B451" s="263" t="s">
        <v>2332</v>
      </c>
      <c r="C451" s="263" t="s">
        <v>442</v>
      </c>
      <c r="D451" s="263" t="s">
        <v>768</v>
      </c>
      <c r="F451" s="272"/>
      <c r="G451" s="272"/>
      <c r="H451" s="272"/>
      <c r="I451" s="268" t="s">
        <v>918</v>
      </c>
      <c r="U451" s="268">
        <v>2000</v>
      </c>
      <c r="V451" s="268" t="s">
        <v>927</v>
      </c>
      <c r="W451" s="268" t="s">
        <v>927</v>
      </c>
      <c r="X451" s="268" t="s">
        <v>927</v>
      </c>
      <c r="Y451" s="268" t="s">
        <v>927</v>
      </c>
      <c r="Z451" s="268" t="s">
        <v>927</v>
      </c>
      <c r="AB451" s="268" t="s">
        <v>4094</v>
      </c>
    </row>
    <row r="452" spans="1:28" ht="15" customHeight="1" x14ac:dyDescent="0.3">
      <c r="A452" s="263">
        <v>517235</v>
      </c>
      <c r="B452" s="263" t="s">
        <v>2351</v>
      </c>
      <c r="C452" s="263" t="s">
        <v>69</v>
      </c>
      <c r="D452" s="263" t="s">
        <v>1102</v>
      </c>
      <c r="F452" s="274"/>
      <c r="G452" s="274"/>
      <c r="H452" s="274"/>
      <c r="I452" s="268" t="s">
        <v>918</v>
      </c>
      <c r="U452" s="268">
        <v>2000</v>
      </c>
      <c r="V452" s="268" t="s">
        <v>927</v>
      </c>
      <c r="W452" s="268" t="s">
        <v>927</v>
      </c>
      <c r="X452" s="268" t="s">
        <v>927</v>
      </c>
      <c r="Y452" s="268" t="s">
        <v>927</v>
      </c>
      <c r="Z452" s="268" t="s">
        <v>927</v>
      </c>
      <c r="AB452" s="268" t="s">
        <v>4094</v>
      </c>
    </row>
    <row r="453" spans="1:28" ht="15" customHeight="1" x14ac:dyDescent="0.3">
      <c r="A453" s="263">
        <v>518721</v>
      </c>
      <c r="B453" s="263" t="s">
        <v>2430</v>
      </c>
      <c r="C453" s="263" t="s">
        <v>438</v>
      </c>
      <c r="D453" s="263" t="s">
        <v>747</v>
      </c>
      <c r="F453" s="271"/>
      <c r="G453" s="271"/>
      <c r="H453" s="271"/>
      <c r="I453" s="268" t="s">
        <v>918</v>
      </c>
      <c r="U453" s="268">
        <v>2000</v>
      </c>
      <c r="V453" s="268" t="s">
        <v>927</v>
      </c>
      <c r="W453" s="268" t="s">
        <v>927</v>
      </c>
      <c r="X453" s="268" t="s">
        <v>927</v>
      </c>
      <c r="Y453" s="268" t="s">
        <v>927</v>
      </c>
      <c r="Z453" s="268" t="s">
        <v>927</v>
      </c>
      <c r="AB453" s="268" t="s">
        <v>4094</v>
      </c>
    </row>
    <row r="454" spans="1:28" ht="15" customHeight="1" x14ac:dyDescent="0.3">
      <c r="A454" s="263">
        <v>519119</v>
      </c>
      <c r="B454" s="263" t="s">
        <v>2446</v>
      </c>
      <c r="C454" s="263" t="s">
        <v>1134</v>
      </c>
      <c r="D454" s="263" t="s">
        <v>409</v>
      </c>
      <c r="F454" s="272"/>
      <c r="G454" s="272"/>
      <c r="H454" s="272"/>
      <c r="I454" s="268" t="s">
        <v>918</v>
      </c>
      <c r="U454" s="268">
        <v>2000</v>
      </c>
      <c r="V454" s="268" t="s">
        <v>927</v>
      </c>
      <c r="W454" s="268" t="s">
        <v>927</v>
      </c>
      <c r="X454" s="268" t="s">
        <v>927</v>
      </c>
      <c r="Y454" s="268" t="s">
        <v>927</v>
      </c>
      <c r="Z454" s="268" t="s">
        <v>927</v>
      </c>
      <c r="AB454" s="268" t="s">
        <v>4094</v>
      </c>
    </row>
    <row r="455" spans="1:28" ht="15" customHeight="1" x14ac:dyDescent="0.3">
      <c r="A455" s="263">
        <v>519329</v>
      </c>
      <c r="B455" s="263" t="s">
        <v>2466</v>
      </c>
      <c r="C455" s="263" t="s">
        <v>2467</v>
      </c>
      <c r="D455" s="263" t="s">
        <v>2468</v>
      </c>
      <c r="F455" s="271"/>
      <c r="G455" s="271"/>
      <c r="H455" s="271"/>
      <c r="I455" s="268" t="s">
        <v>918</v>
      </c>
      <c r="U455" s="268">
        <v>2000</v>
      </c>
      <c r="V455" s="268" t="s">
        <v>927</v>
      </c>
      <c r="W455" s="268" t="s">
        <v>927</v>
      </c>
      <c r="X455" s="268" t="s">
        <v>927</v>
      </c>
      <c r="Y455" s="268" t="s">
        <v>927</v>
      </c>
      <c r="Z455" s="268" t="s">
        <v>927</v>
      </c>
      <c r="AB455" s="268" t="s">
        <v>4094</v>
      </c>
    </row>
    <row r="456" spans="1:28" ht="15" customHeight="1" x14ac:dyDescent="0.3">
      <c r="A456" s="263">
        <v>520286</v>
      </c>
      <c r="B456" s="263" t="s">
        <v>2500</v>
      </c>
      <c r="C456" s="263" t="s">
        <v>929</v>
      </c>
      <c r="D456" s="263" t="s">
        <v>1674</v>
      </c>
      <c r="F456" s="271"/>
      <c r="G456" s="271"/>
      <c r="H456" s="271"/>
      <c r="I456" s="268" t="s">
        <v>918</v>
      </c>
      <c r="U456" s="268">
        <v>2000</v>
      </c>
      <c r="V456" s="268" t="s">
        <v>927</v>
      </c>
      <c r="W456" s="268" t="s">
        <v>927</v>
      </c>
      <c r="X456" s="268" t="s">
        <v>927</v>
      </c>
      <c r="Y456" s="268" t="s">
        <v>927</v>
      </c>
      <c r="Z456" s="268" t="s">
        <v>927</v>
      </c>
      <c r="AB456" s="268" t="s">
        <v>4094</v>
      </c>
    </row>
    <row r="457" spans="1:28" ht="15" customHeight="1" x14ac:dyDescent="0.3">
      <c r="A457" s="263">
        <v>520668</v>
      </c>
      <c r="B457" s="263" t="s">
        <v>2516</v>
      </c>
      <c r="C457" s="263" t="s">
        <v>1221</v>
      </c>
      <c r="D457" s="263" t="s">
        <v>1102</v>
      </c>
      <c r="F457" s="272"/>
      <c r="G457" s="272"/>
      <c r="H457" s="272"/>
      <c r="I457" s="268" t="s">
        <v>918</v>
      </c>
      <c r="U457" s="268">
        <v>2000</v>
      </c>
      <c r="V457" s="268" t="s">
        <v>927</v>
      </c>
      <c r="W457" s="268" t="s">
        <v>927</v>
      </c>
      <c r="X457" s="268" t="s">
        <v>927</v>
      </c>
      <c r="Y457" s="268" t="s">
        <v>927</v>
      </c>
      <c r="Z457" s="268" t="s">
        <v>927</v>
      </c>
      <c r="AB457" s="268" t="s">
        <v>4094</v>
      </c>
    </row>
    <row r="458" spans="1:28" ht="15" customHeight="1" x14ac:dyDescent="0.3">
      <c r="A458" s="263">
        <v>521249</v>
      </c>
      <c r="B458" s="263" t="s">
        <v>2542</v>
      </c>
      <c r="C458" s="263" t="s">
        <v>2543</v>
      </c>
      <c r="D458" s="263" t="s">
        <v>714</v>
      </c>
      <c r="F458" s="272"/>
      <c r="G458" s="272"/>
      <c r="H458" s="272"/>
      <c r="I458" s="268" t="s">
        <v>918</v>
      </c>
      <c r="U458" s="268">
        <v>2000</v>
      </c>
      <c r="V458" s="268" t="s">
        <v>927</v>
      </c>
      <c r="W458" s="268" t="s">
        <v>927</v>
      </c>
      <c r="X458" s="268" t="s">
        <v>927</v>
      </c>
      <c r="Y458" s="268" t="s">
        <v>927</v>
      </c>
      <c r="Z458" s="268" t="s">
        <v>927</v>
      </c>
      <c r="AB458" s="268" t="s">
        <v>4094</v>
      </c>
    </row>
    <row r="459" spans="1:28" ht="15" customHeight="1" x14ac:dyDescent="0.3">
      <c r="A459" s="263">
        <v>507869</v>
      </c>
      <c r="B459" s="263" t="s">
        <v>2226</v>
      </c>
      <c r="C459" s="263" t="s">
        <v>88</v>
      </c>
      <c r="D459" s="263" t="s">
        <v>422</v>
      </c>
      <c r="F459" s="271"/>
      <c r="G459" s="271"/>
      <c r="H459" s="271"/>
      <c r="I459" s="268" t="s">
        <v>918</v>
      </c>
      <c r="U459" s="268">
        <v>2000</v>
      </c>
      <c r="W459" s="268" t="s">
        <v>927</v>
      </c>
      <c r="X459" s="268" t="s">
        <v>927</v>
      </c>
      <c r="Y459" s="268" t="s">
        <v>927</v>
      </c>
      <c r="Z459" s="268" t="s">
        <v>927</v>
      </c>
      <c r="AB459" s="268" t="s">
        <v>4094</v>
      </c>
    </row>
    <row r="460" spans="1:28" ht="15" customHeight="1" x14ac:dyDescent="0.3">
      <c r="A460" s="263">
        <v>507935</v>
      </c>
      <c r="B460" s="263" t="s">
        <v>2227</v>
      </c>
      <c r="C460" s="263" t="s">
        <v>500</v>
      </c>
      <c r="D460" s="263" t="s">
        <v>761</v>
      </c>
      <c r="F460" s="273"/>
      <c r="G460" s="273"/>
      <c r="H460" s="274"/>
      <c r="I460" s="268" t="s">
        <v>918</v>
      </c>
      <c r="U460" s="268">
        <v>2000</v>
      </c>
      <c r="W460" s="268" t="s">
        <v>927</v>
      </c>
      <c r="X460" s="268" t="s">
        <v>927</v>
      </c>
      <c r="Y460" s="268" t="s">
        <v>927</v>
      </c>
      <c r="Z460" s="268" t="s">
        <v>927</v>
      </c>
      <c r="AB460" s="268" t="s">
        <v>4094</v>
      </c>
    </row>
    <row r="461" spans="1:28" ht="15" customHeight="1" x14ac:dyDescent="0.3">
      <c r="A461" s="263">
        <v>509419</v>
      </c>
      <c r="B461" s="263" t="s">
        <v>2233</v>
      </c>
      <c r="C461" s="263" t="s">
        <v>391</v>
      </c>
      <c r="D461" s="263" t="s">
        <v>2234</v>
      </c>
      <c r="F461" s="271"/>
      <c r="G461" s="271"/>
      <c r="H461" s="271"/>
      <c r="I461" s="268" t="s">
        <v>918</v>
      </c>
      <c r="U461" s="268">
        <v>2000</v>
      </c>
      <c r="W461" s="268" t="s">
        <v>927</v>
      </c>
      <c r="X461" s="268" t="s">
        <v>927</v>
      </c>
      <c r="Y461" s="268" t="s">
        <v>927</v>
      </c>
      <c r="Z461" s="268" t="s">
        <v>927</v>
      </c>
      <c r="AB461" s="268" t="s">
        <v>4094</v>
      </c>
    </row>
    <row r="462" spans="1:28" ht="15" customHeight="1" x14ac:dyDescent="0.3">
      <c r="A462" s="263">
        <v>509747</v>
      </c>
      <c r="B462" s="263" t="s">
        <v>2236</v>
      </c>
      <c r="C462" s="263" t="s">
        <v>314</v>
      </c>
      <c r="D462" s="263" t="s">
        <v>1316</v>
      </c>
      <c r="F462" s="271"/>
      <c r="G462" s="271"/>
      <c r="H462" s="271"/>
      <c r="I462" s="268" t="s">
        <v>918</v>
      </c>
      <c r="U462" s="268">
        <v>2000</v>
      </c>
      <c r="W462" s="268" t="s">
        <v>927</v>
      </c>
      <c r="X462" s="268" t="s">
        <v>927</v>
      </c>
      <c r="Y462" s="268" t="s">
        <v>927</v>
      </c>
      <c r="Z462" s="268" t="s">
        <v>927</v>
      </c>
      <c r="AB462" s="268" t="s">
        <v>4094</v>
      </c>
    </row>
    <row r="463" spans="1:28" ht="15" customHeight="1" x14ac:dyDescent="0.3">
      <c r="A463" s="263">
        <v>511748</v>
      </c>
      <c r="B463" s="263" t="s">
        <v>2248</v>
      </c>
      <c r="C463" s="263" t="s">
        <v>1638</v>
      </c>
      <c r="D463" s="263" t="s">
        <v>405</v>
      </c>
      <c r="F463" s="271"/>
      <c r="G463" s="271"/>
      <c r="H463" s="271"/>
      <c r="I463" s="268" t="s">
        <v>918</v>
      </c>
      <c r="U463" s="268">
        <v>2000</v>
      </c>
      <c r="W463" s="268" t="s">
        <v>927</v>
      </c>
      <c r="X463" s="268" t="s">
        <v>927</v>
      </c>
      <c r="Y463" s="268" t="s">
        <v>927</v>
      </c>
      <c r="Z463" s="268" t="s">
        <v>927</v>
      </c>
      <c r="AB463" s="268" t="s">
        <v>4094</v>
      </c>
    </row>
    <row r="464" spans="1:28" ht="15" customHeight="1" x14ac:dyDescent="0.3">
      <c r="A464" s="263">
        <v>513404</v>
      </c>
      <c r="B464" s="263" t="s">
        <v>2257</v>
      </c>
      <c r="C464" s="263" t="s">
        <v>431</v>
      </c>
      <c r="D464" s="263" t="s">
        <v>700</v>
      </c>
      <c r="F464" s="271"/>
      <c r="G464" s="271"/>
      <c r="H464" s="271"/>
      <c r="I464" s="268" t="s">
        <v>918</v>
      </c>
      <c r="U464" s="268">
        <v>2000</v>
      </c>
      <c r="W464" s="268" t="s">
        <v>927</v>
      </c>
      <c r="X464" s="268" t="s">
        <v>927</v>
      </c>
      <c r="Y464" s="268" t="s">
        <v>927</v>
      </c>
      <c r="Z464" s="268" t="s">
        <v>927</v>
      </c>
      <c r="AB464" s="268" t="s">
        <v>4094</v>
      </c>
    </row>
    <row r="465" spans="1:28" ht="15" customHeight="1" x14ac:dyDescent="0.3">
      <c r="A465" s="263">
        <v>513550</v>
      </c>
      <c r="B465" s="263" t="s">
        <v>2258</v>
      </c>
      <c r="C465" s="263" t="s">
        <v>84</v>
      </c>
      <c r="D465" s="263" t="s">
        <v>743</v>
      </c>
      <c r="F465" s="271"/>
      <c r="G465" s="271"/>
      <c r="H465" s="271"/>
      <c r="I465" s="268" t="s">
        <v>918</v>
      </c>
      <c r="U465" s="268">
        <v>2000</v>
      </c>
      <c r="W465" s="268" t="s">
        <v>927</v>
      </c>
      <c r="X465" s="268" t="s">
        <v>927</v>
      </c>
      <c r="Y465" s="268" t="s">
        <v>927</v>
      </c>
      <c r="Z465" s="268" t="s">
        <v>927</v>
      </c>
      <c r="AB465" s="268" t="s">
        <v>4094</v>
      </c>
    </row>
    <row r="466" spans="1:28" ht="15" customHeight="1" x14ac:dyDescent="0.3">
      <c r="A466" s="263">
        <v>513898</v>
      </c>
      <c r="B466" s="263" t="s">
        <v>2266</v>
      </c>
      <c r="C466" s="263" t="s">
        <v>88</v>
      </c>
      <c r="D466" s="263" t="s">
        <v>787</v>
      </c>
      <c r="F466" s="271"/>
      <c r="G466" s="271"/>
      <c r="H466" s="271"/>
      <c r="I466" s="268" t="s">
        <v>918</v>
      </c>
      <c r="U466" s="268">
        <v>2000</v>
      </c>
      <c r="W466" s="268" t="s">
        <v>927</v>
      </c>
      <c r="X466" s="268" t="s">
        <v>927</v>
      </c>
      <c r="Y466" s="268" t="s">
        <v>927</v>
      </c>
      <c r="Z466" s="268" t="s">
        <v>927</v>
      </c>
      <c r="AB466" s="268" t="s">
        <v>4094</v>
      </c>
    </row>
    <row r="467" spans="1:28" ht="15" customHeight="1" x14ac:dyDescent="0.3">
      <c r="A467" s="263">
        <v>514619</v>
      </c>
      <c r="B467" s="263" t="s">
        <v>1648</v>
      </c>
      <c r="C467" s="263" t="s">
        <v>314</v>
      </c>
      <c r="D467" s="263" t="s">
        <v>1652</v>
      </c>
      <c r="F467" s="272"/>
      <c r="G467" s="272"/>
      <c r="H467" s="272"/>
      <c r="I467" s="268" t="s">
        <v>918</v>
      </c>
      <c r="U467" s="268">
        <v>2000</v>
      </c>
      <c r="W467" s="268" t="s">
        <v>927</v>
      </c>
      <c r="X467" s="268" t="s">
        <v>927</v>
      </c>
      <c r="Y467" s="268" t="s">
        <v>927</v>
      </c>
      <c r="Z467" s="268" t="s">
        <v>927</v>
      </c>
      <c r="AB467" s="268" t="s">
        <v>4094</v>
      </c>
    </row>
    <row r="468" spans="1:28" ht="15" customHeight="1" x14ac:dyDescent="0.3">
      <c r="A468" s="263">
        <v>514926</v>
      </c>
      <c r="B468" s="263" t="s">
        <v>2283</v>
      </c>
      <c r="C468" s="263" t="s">
        <v>278</v>
      </c>
      <c r="D468" s="263" t="s">
        <v>717</v>
      </c>
      <c r="F468" s="272"/>
      <c r="G468" s="272"/>
      <c r="H468" s="272"/>
      <c r="I468" s="268" t="s">
        <v>918</v>
      </c>
      <c r="U468" s="268">
        <v>2000</v>
      </c>
      <c r="W468" s="268" t="s">
        <v>927</v>
      </c>
      <c r="X468" s="268" t="s">
        <v>927</v>
      </c>
      <c r="Y468" s="268" t="s">
        <v>927</v>
      </c>
      <c r="Z468" s="268" t="s">
        <v>927</v>
      </c>
      <c r="AB468" s="268" t="s">
        <v>4094</v>
      </c>
    </row>
    <row r="469" spans="1:28" ht="15" customHeight="1" x14ac:dyDescent="0.3">
      <c r="A469" s="263">
        <v>515801</v>
      </c>
      <c r="B469" s="263" t="s">
        <v>2295</v>
      </c>
      <c r="C469" s="263" t="s">
        <v>69</v>
      </c>
      <c r="D469" s="263" t="s">
        <v>1825</v>
      </c>
      <c r="F469" s="271"/>
      <c r="G469" s="271"/>
      <c r="H469" s="271"/>
      <c r="I469" s="268" t="s">
        <v>918</v>
      </c>
      <c r="U469" s="268">
        <v>2000</v>
      </c>
      <c r="W469" s="268" t="s">
        <v>927</v>
      </c>
      <c r="X469" s="268" t="s">
        <v>927</v>
      </c>
      <c r="Y469" s="268" t="s">
        <v>927</v>
      </c>
      <c r="Z469" s="268" t="s">
        <v>927</v>
      </c>
      <c r="AB469" s="268" t="s">
        <v>4094</v>
      </c>
    </row>
    <row r="470" spans="1:28" ht="15" customHeight="1" x14ac:dyDescent="0.3">
      <c r="A470" s="263">
        <v>516059</v>
      </c>
      <c r="B470" s="263" t="s">
        <v>2303</v>
      </c>
      <c r="C470" s="263" t="s">
        <v>1212</v>
      </c>
      <c r="F470" s="271"/>
      <c r="G470" s="271"/>
      <c r="H470" s="271"/>
      <c r="I470" s="268" t="s">
        <v>918</v>
      </c>
      <c r="U470" s="268">
        <v>2000</v>
      </c>
      <c r="W470" s="268" t="s">
        <v>927</v>
      </c>
      <c r="X470" s="268" t="s">
        <v>927</v>
      </c>
      <c r="Y470" s="268" t="s">
        <v>927</v>
      </c>
      <c r="Z470" s="268" t="s">
        <v>927</v>
      </c>
      <c r="AB470" s="268" t="s">
        <v>4094</v>
      </c>
    </row>
    <row r="471" spans="1:28" ht="15" customHeight="1" x14ac:dyDescent="0.3">
      <c r="A471" s="263">
        <v>521010</v>
      </c>
      <c r="B471" s="263" t="s">
        <v>2533</v>
      </c>
      <c r="C471" s="263" t="s">
        <v>2534</v>
      </c>
      <c r="D471" s="263" t="s">
        <v>716</v>
      </c>
      <c r="F471" s="271"/>
      <c r="G471" s="271"/>
      <c r="H471" s="271"/>
      <c r="I471" s="268" t="s">
        <v>918</v>
      </c>
      <c r="U471" s="268">
        <v>2000</v>
      </c>
      <c r="W471" s="268" t="s">
        <v>927</v>
      </c>
      <c r="X471" s="268" t="s">
        <v>927</v>
      </c>
      <c r="Y471" s="268" t="s">
        <v>927</v>
      </c>
      <c r="Z471" s="268" t="s">
        <v>927</v>
      </c>
      <c r="AB471" s="268" t="s">
        <v>4094</v>
      </c>
    </row>
    <row r="472" spans="1:28" ht="15" customHeight="1" x14ac:dyDescent="0.3">
      <c r="A472" s="263">
        <v>519105</v>
      </c>
      <c r="B472" s="263" t="s">
        <v>614</v>
      </c>
      <c r="C472" s="263" t="s">
        <v>957</v>
      </c>
      <c r="D472" s="263" t="s">
        <v>714</v>
      </c>
      <c r="F472" s="272"/>
      <c r="G472" s="272"/>
      <c r="H472" s="272"/>
      <c r="I472" s="268" t="s">
        <v>918</v>
      </c>
      <c r="U472" s="268">
        <v>2000</v>
      </c>
      <c r="W472" s="268" t="s">
        <v>927</v>
      </c>
      <c r="X472" s="268" t="s">
        <v>927</v>
      </c>
      <c r="Y472" s="268" t="s">
        <v>927</v>
      </c>
      <c r="Z472" s="268" t="s">
        <v>927</v>
      </c>
      <c r="AB472" s="268" t="s">
        <v>4094</v>
      </c>
    </row>
    <row r="473" spans="1:28" ht="15" customHeight="1" x14ac:dyDescent="0.3">
      <c r="A473" s="263">
        <v>506253</v>
      </c>
      <c r="B473" s="263" t="s">
        <v>2223</v>
      </c>
      <c r="C473" s="263" t="s">
        <v>74</v>
      </c>
      <c r="D473" s="263" t="s">
        <v>723</v>
      </c>
      <c r="F473" s="271"/>
      <c r="G473" s="271"/>
      <c r="H473" s="271"/>
      <c r="I473" s="268" t="s">
        <v>918</v>
      </c>
      <c r="U473" s="268">
        <v>2000</v>
      </c>
      <c r="V473" s="268" t="s">
        <v>927</v>
      </c>
      <c r="X473" s="268" t="s">
        <v>927</v>
      </c>
      <c r="Y473" s="268" t="s">
        <v>927</v>
      </c>
      <c r="Z473" s="268" t="s">
        <v>927</v>
      </c>
      <c r="AB473" s="268" t="s">
        <v>4094</v>
      </c>
    </row>
    <row r="474" spans="1:28" ht="15" customHeight="1" x14ac:dyDescent="0.3">
      <c r="A474" s="263">
        <v>517335</v>
      </c>
      <c r="B474" s="263" t="s">
        <v>2356</v>
      </c>
      <c r="C474" s="263" t="s">
        <v>532</v>
      </c>
      <c r="D474" s="263" t="s">
        <v>1326</v>
      </c>
      <c r="F474" s="272"/>
      <c r="G474" s="272"/>
      <c r="H474" s="272"/>
      <c r="I474" s="268" t="s">
        <v>918</v>
      </c>
      <c r="U474" s="268">
        <v>2000</v>
      </c>
      <c r="X474" s="268" t="s">
        <v>927</v>
      </c>
      <c r="Y474" s="268" t="s">
        <v>927</v>
      </c>
      <c r="Z474" s="268" t="s">
        <v>927</v>
      </c>
      <c r="AB474" s="268" t="s">
        <v>4094</v>
      </c>
    </row>
    <row r="475" spans="1:28" ht="15" customHeight="1" x14ac:dyDescent="0.3">
      <c r="A475" s="263">
        <v>518888</v>
      </c>
      <c r="B475" s="263" t="s">
        <v>1150</v>
      </c>
      <c r="C475" s="263" t="s">
        <v>87</v>
      </c>
      <c r="D475" s="263" t="s">
        <v>746</v>
      </c>
      <c r="F475" s="272"/>
      <c r="G475" s="272"/>
      <c r="H475" s="272"/>
      <c r="I475" s="268" t="s">
        <v>918</v>
      </c>
      <c r="U475" s="268">
        <v>2000</v>
      </c>
      <c r="X475" s="268" t="s">
        <v>927</v>
      </c>
      <c r="Y475" s="268" t="s">
        <v>927</v>
      </c>
      <c r="Z475" s="268" t="s">
        <v>927</v>
      </c>
      <c r="AB475" s="268" t="s">
        <v>4094</v>
      </c>
    </row>
    <row r="476" spans="1:28" ht="15" customHeight="1" x14ac:dyDescent="0.3">
      <c r="A476" s="263">
        <v>520428</v>
      </c>
      <c r="B476" s="263" t="s">
        <v>1223</v>
      </c>
      <c r="C476" s="263" t="s">
        <v>70</v>
      </c>
      <c r="D476" s="263" t="s">
        <v>1224</v>
      </c>
      <c r="F476" s="271"/>
      <c r="G476" s="271"/>
      <c r="H476" s="271"/>
      <c r="I476" s="268" t="s">
        <v>918</v>
      </c>
      <c r="U476" s="268">
        <v>2000</v>
      </c>
      <c r="X476" s="268" t="s">
        <v>927</v>
      </c>
      <c r="Y476" s="268" t="s">
        <v>927</v>
      </c>
      <c r="Z476" s="268" t="s">
        <v>927</v>
      </c>
      <c r="AB476" s="268" t="s">
        <v>4094</v>
      </c>
    </row>
    <row r="477" spans="1:28" ht="15" customHeight="1" x14ac:dyDescent="0.3">
      <c r="A477" s="263">
        <v>517067</v>
      </c>
      <c r="B477" s="263" t="s">
        <v>581</v>
      </c>
      <c r="C477" s="263" t="s">
        <v>582</v>
      </c>
      <c r="D477" s="263" t="s">
        <v>870</v>
      </c>
      <c r="F477" s="272"/>
      <c r="G477" s="272"/>
      <c r="H477" s="272"/>
      <c r="I477" s="268" t="s">
        <v>918</v>
      </c>
      <c r="U477" s="268">
        <v>2000</v>
      </c>
      <c r="W477" s="268" t="s">
        <v>927</v>
      </c>
      <c r="Y477" s="268" t="s">
        <v>927</v>
      </c>
      <c r="Z477" s="268" t="s">
        <v>927</v>
      </c>
      <c r="AB477" s="268" t="s">
        <v>4094</v>
      </c>
    </row>
    <row r="478" spans="1:28" ht="15" customHeight="1" x14ac:dyDescent="0.3">
      <c r="A478" s="263">
        <v>517425</v>
      </c>
      <c r="B478" s="263" t="s">
        <v>585</v>
      </c>
      <c r="C478" s="263" t="s">
        <v>955</v>
      </c>
      <c r="D478" s="263" t="s">
        <v>1116</v>
      </c>
      <c r="F478" s="271"/>
      <c r="G478" s="271"/>
      <c r="H478" s="271"/>
      <c r="I478" s="268" t="s">
        <v>918</v>
      </c>
      <c r="U478" s="268">
        <v>2000</v>
      </c>
      <c r="W478" s="268" t="s">
        <v>927</v>
      </c>
      <c r="Y478" s="268" t="s">
        <v>927</v>
      </c>
      <c r="Z478" s="268" t="s">
        <v>927</v>
      </c>
      <c r="AB478" s="268" t="s">
        <v>4094</v>
      </c>
    </row>
    <row r="479" spans="1:28" ht="15" customHeight="1" x14ac:dyDescent="0.3">
      <c r="A479" s="263">
        <v>518775</v>
      </c>
      <c r="B479" s="263" t="s">
        <v>607</v>
      </c>
      <c r="C479" s="263" t="s">
        <v>70</v>
      </c>
      <c r="D479" s="263" t="s">
        <v>870</v>
      </c>
      <c r="F479" s="271"/>
      <c r="G479" s="271"/>
      <c r="H479" s="271"/>
      <c r="I479" s="268" t="s">
        <v>918</v>
      </c>
      <c r="U479" s="268">
        <v>2000</v>
      </c>
      <c r="W479" s="268" t="s">
        <v>927</v>
      </c>
      <c r="Y479" s="268" t="s">
        <v>927</v>
      </c>
      <c r="Z479" s="268" t="s">
        <v>927</v>
      </c>
      <c r="AB479" s="268" t="s">
        <v>4094</v>
      </c>
    </row>
    <row r="480" spans="1:28" ht="15" customHeight="1" x14ac:dyDescent="0.3">
      <c r="A480" s="263">
        <v>520589</v>
      </c>
      <c r="B480" s="263" t="s">
        <v>644</v>
      </c>
      <c r="C480" s="263" t="s">
        <v>88</v>
      </c>
      <c r="D480" s="263" t="s">
        <v>1159</v>
      </c>
      <c r="F480" s="272"/>
      <c r="G480" s="272"/>
      <c r="H480" s="272"/>
      <c r="I480" s="268" t="s">
        <v>918</v>
      </c>
      <c r="U480" s="268">
        <v>2000</v>
      </c>
      <c r="W480" s="268" t="s">
        <v>927</v>
      </c>
      <c r="Y480" s="268" t="s">
        <v>927</v>
      </c>
      <c r="Z480" s="268" t="s">
        <v>927</v>
      </c>
      <c r="AB480" s="268" t="s">
        <v>4094</v>
      </c>
    </row>
    <row r="481" spans="1:28" ht="15" customHeight="1" x14ac:dyDescent="0.3">
      <c r="A481" s="263">
        <v>501495</v>
      </c>
      <c r="B481" s="263" t="s">
        <v>2209</v>
      </c>
      <c r="C481" s="263" t="s">
        <v>247</v>
      </c>
      <c r="D481" s="263" t="s">
        <v>783</v>
      </c>
      <c r="F481" s="271"/>
      <c r="G481" s="271"/>
      <c r="H481" s="271"/>
      <c r="I481" s="268" t="s">
        <v>918</v>
      </c>
      <c r="U481" s="268">
        <v>2000</v>
      </c>
      <c r="Y481" s="268" t="s">
        <v>927</v>
      </c>
      <c r="Z481" s="268" t="s">
        <v>927</v>
      </c>
      <c r="AB481" s="268" t="s">
        <v>4094</v>
      </c>
    </row>
    <row r="482" spans="1:28" ht="15" customHeight="1" x14ac:dyDescent="0.3">
      <c r="A482" s="263">
        <v>504131</v>
      </c>
      <c r="B482" s="263" t="s">
        <v>2213</v>
      </c>
      <c r="C482" s="263" t="s">
        <v>73</v>
      </c>
      <c r="D482" s="263" t="s">
        <v>902</v>
      </c>
      <c r="F482" s="272"/>
      <c r="G482" s="272"/>
      <c r="H482" s="272"/>
      <c r="I482" s="268" t="s">
        <v>918</v>
      </c>
      <c r="U482" s="268">
        <v>2000</v>
      </c>
      <c r="Y482" s="268" t="s">
        <v>927</v>
      </c>
      <c r="Z482" s="268" t="s">
        <v>927</v>
      </c>
      <c r="AB482" s="268" t="s">
        <v>4094</v>
      </c>
    </row>
    <row r="483" spans="1:28" ht="15" customHeight="1" x14ac:dyDescent="0.3">
      <c r="A483" s="263">
        <v>507686</v>
      </c>
      <c r="B483" s="263" t="s">
        <v>2225</v>
      </c>
      <c r="C483" s="263" t="s">
        <v>360</v>
      </c>
      <c r="D483" s="263" t="s">
        <v>815</v>
      </c>
      <c r="F483" s="271"/>
      <c r="G483" s="271"/>
      <c r="H483" s="271"/>
      <c r="I483" s="268" t="s">
        <v>918</v>
      </c>
      <c r="U483" s="268">
        <v>2000</v>
      </c>
      <c r="Y483" s="268" t="s">
        <v>927</v>
      </c>
      <c r="Z483" s="268" t="s">
        <v>927</v>
      </c>
      <c r="AB483" s="268" t="s">
        <v>4094</v>
      </c>
    </row>
    <row r="484" spans="1:28" ht="15" customHeight="1" x14ac:dyDescent="0.3">
      <c r="A484" s="263">
        <v>508212</v>
      </c>
      <c r="B484" s="263" t="s">
        <v>2230</v>
      </c>
      <c r="C484" s="263" t="s">
        <v>80</v>
      </c>
      <c r="D484" s="263" t="s">
        <v>743</v>
      </c>
      <c r="F484" s="271"/>
      <c r="G484" s="271"/>
      <c r="H484" s="271"/>
      <c r="I484" s="268" t="s">
        <v>918</v>
      </c>
      <c r="U484" s="268">
        <v>2000</v>
      </c>
      <c r="Y484" s="268" t="s">
        <v>927</v>
      </c>
      <c r="Z484" s="268" t="s">
        <v>927</v>
      </c>
      <c r="AB484" s="268" t="s">
        <v>4094</v>
      </c>
    </row>
    <row r="485" spans="1:28" ht="15" customHeight="1" x14ac:dyDescent="0.3">
      <c r="A485" s="263">
        <v>509402</v>
      </c>
      <c r="B485" s="263" t="s">
        <v>2232</v>
      </c>
      <c r="C485" s="263" t="s">
        <v>70</v>
      </c>
      <c r="D485" s="263" t="s">
        <v>711</v>
      </c>
      <c r="F485" s="271"/>
      <c r="G485" s="271"/>
      <c r="H485" s="271"/>
      <c r="I485" s="268" t="s">
        <v>918</v>
      </c>
      <c r="U485" s="268">
        <v>2000</v>
      </c>
      <c r="Y485" s="268" t="s">
        <v>927</v>
      </c>
      <c r="Z485" s="268" t="s">
        <v>927</v>
      </c>
      <c r="AB485" s="268" t="s">
        <v>4094</v>
      </c>
    </row>
    <row r="486" spans="1:28" ht="15" customHeight="1" x14ac:dyDescent="0.3">
      <c r="A486" s="263">
        <v>509596</v>
      </c>
      <c r="B486" s="263" t="s">
        <v>2235</v>
      </c>
      <c r="C486" s="263" t="s">
        <v>81</v>
      </c>
      <c r="D486" s="263" t="s">
        <v>1696</v>
      </c>
      <c r="F486" s="271"/>
      <c r="G486" s="271"/>
      <c r="H486" s="271"/>
      <c r="I486" s="268" t="s">
        <v>918</v>
      </c>
      <c r="U486" s="268">
        <v>2000</v>
      </c>
      <c r="Y486" s="268" t="s">
        <v>927</v>
      </c>
      <c r="Z486" s="268" t="s">
        <v>927</v>
      </c>
      <c r="AB486" s="268" t="s">
        <v>4094</v>
      </c>
    </row>
    <row r="487" spans="1:28" ht="15" customHeight="1" x14ac:dyDescent="0.3">
      <c r="A487" s="263">
        <v>511013</v>
      </c>
      <c r="B487" s="263" t="s">
        <v>2243</v>
      </c>
      <c r="C487" s="263" t="s">
        <v>70</v>
      </c>
      <c r="D487" s="263" t="s">
        <v>876</v>
      </c>
      <c r="F487" s="271"/>
      <c r="G487" s="271"/>
      <c r="H487" s="271"/>
      <c r="I487" s="268" t="s">
        <v>918</v>
      </c>
      <c r="U487" s="268">
        <v>2000</v>
      </c>
      <c r="Y487" s="268" t="s">
        <v>927</v>
      </c>
      <c r="Z487" s="268" t="s">
        <v>927</v>
      </c>
      <c r="AB487" s="268" t="s">
        <v>4094</v>
      </c>
    </row>
    <row r="488" spans="1:28" ht="15" customHeight="1" x14ac:dyDescent="0.3">
      <c r="A488" s="263">
        <v>513716</v>
      </c>
      <c r="B488" s="263" t="s">
        <v>2261</v>
      </c>
      <c r="C488" s="263" t="s">
        <v>393</v>
      </c>
      <c r="D488" s="263" t="s">
        <v>403</v>
      </c>
      <c r="F488" s="271"/>
      <c r="G488" s="271"/>
      <c r="H488" s="271"/>
      <c r="I488" s="268" t="s">
        <v>918</v>
      </c>
      <c r="U488" s="268">
        <v>2000</v>
      </c>
      <c r="Y488" s="268" t="s">
        <v>927</v>
      </c>
      <c r="Z488" s="268" t="s">
        <v>927</v>
      </c>
      <c r="AB488" s="268" t="s">
        <v>4094</v>
      </c>
    </row>
    <row r="489" spans="1:28" ht="15" customHeight="1" x14ac:dyDescent="0.3">
      <c r="A489" s="263">
        <v>513727</v>
      </c>
      <c r="B489" s="263" t="s">
        <v>2262</v>
      </c>
      <c r="C489" s="263" t="s">
        <v>392</v>
      </c>
      <c r="D489" s="263" t="s">
        <v>721</v>
      </c>
      <c r="F489" s="271"/>
      <c r="G489" s="271"/>
      <c r="H489" s="271"/>
      <c r="I489" s="268" t="s">
        <v>918</v>
      </c>
      <c r="U489" s="268">
        <v>2000</v>
      </c>
      <c r="Y489" s="268" t="s">
        <v>927</v>
      </c>
      <c r="Z489" s="268" t="s">
        <v>927</v>
      </c>
      <c r="AB489" s="268" t="s">
        <v>4094</v>
      </c>
    </row>
    <row r="490" spans="1:28" ht="15" customHeight="1" x14ac:dyDescent="0.3">
      <c r="A490" s="263">
        <v>514612</v>
      </c>
      <c r="B490" s="263" t="s">
        <v>2277</v>
      </c>
      <c r="C490" s="263" t="s">
        <v>70</v>
      </c>
      <c r="D490" s="263" t="s">
        <v>418</v>
      </c>
      <c r="F490" s="272"/>
      <c r="G490" s="272"/>
      <c r="H490" s="272"/>
      <c r="I490" s="268" t="s">
        <v>918</v>
      </c>
      <c r="U490" s="268">
        <v>2000</v>
      </c>
      <c r="Y490" s="268" t="s">
        <v>927</v>
      </c>
      <c r="Z490" s="268" t="s">
        <v>927</v>
      </c>
      <c r="AB490" s="268" t="s">
        <v>4094</v>
      </c>
    </row>
    <row r="491" spans="1:28" ht="15" customHeight="1" x14ac:dyDescent="0.3">
      <c r="A491" s="263">
        <v>515908</v>
      </c>
      <c r="B491" s="263" t="s">
        <v>2297</v>
      </c>
      <c r="C491" s="263" t="s">
        <v>70</v>
      </c>
      <c r="D491" s="263" t="s">
        <v>902</v>
      </c>
      <c r="F491" s="271"/>
      <c r="G491" s="271"/>
      <c r="H491" s="271"/>
      <c r="I491" s="268" t="s">
        <v>918</v>
      </c>
      <c r="U491" s="268">
        <v>2000</v>
      </c>
      <c r="Y491" s="268" t="s">
        <v>927</v>
      </c>
      <c r="Z491" s="268" t="s">
        <v>927</v>
      </c>
      <c r="AB491" s="268" t="s">
        <v>4094</v>
      </c>
    </row>
    <row r="492" spans="1:28" ht="15" customHeight="1" x14ac:dyDescent="0.3">
      <c r="A492" s="263">
        <v>516100</v>
      </c>
      <c r="B492" s="263" t="s">
        <v>1726</v>
      </c>
      <c r="C492" s="263" t="s">
        <v>250</v>
      </c>
      <c r="D492" s="263" t="s">
        <v>758</v>
      </c>
      <c r="F492" s="272"/>
      <c r="G492" s="272"/>
      <c r="H492" s="272"/>
      <c r="I492" s="268" t="s">
        <v>918</v>
      </c>
      <c r="U492" s="268">
        <v>2000</v>
      </c>
      <c r="Y492" s="268" t="s">
        <v>927</v>
      </c>
      <c r="Z492" s="268" t="s">
        <v>927</v>
      </c>
      <c r="AB492" s="268" t="s">
        <v>4094</v>
      </c>
    </row>
    <row r="493" spans="1:28" ht="15" customHeight="1" x14ac:dyDescent="0.3">
      <c r="A493" s="263">
        <v>516447</v>
      </c>
      <c r="B493" s="263" t="s">
        <v>2314</v>
      </c>
      <c r="C493" s="263" t="s">
        <v>87</v>
      </c>
      <c r="D493" s="263" t="s">
        <v>717</v>
      </c>
      <c r="F493" s="271"/>
      <c r="G493" s="271"/>
      <c r="H493" s="271"/>
      <c r="I493" s="268" t="s">
        <v>918</v>
      </c>
      <c r="U493" s="268">
        <v>2000</v>
      </c>
      <c r="Y493" s="268" t="s">
        <v>927</v>
      </c>
      <c r="Z493" s="268" t="s">
        <v>927</v>
      </c>
      <c r="AB493" s="268" t="s">
        <v>4094</v>
      </c>
    </row>
    <row r="494" spans="1:28" ht="15" customHeight="1" x14ac:dyDescent="0.3">
      <c r="A494" s="263">
        <v>516652</v>
      </c>
      <c r="B494" s="263" t="s">
        <v>2322</v>
      </c>
      <c r="C494" s="263" t="s">
        <v>1051</v>
      </c>
      <c r="D494" s="263" t="s">
        <v>1730</v>
      </c>
      <c r="F494" s="271"/>
      <c r="G494" s="271"/>
      <c r="H494" s="271"/>
      <c r="I494" s="268" t="s">
        <v>918</v>
      </c>
      <c r="U494" s="268">
        <v>2000</v>
      </c>
      <c r="Y494" s="268" t="s">
        <v>927</v>
      </c>
      <c r="Z494" s="268" t="s">
        <v>927</v>
      </c>
      <c r="AB494" s="268" t="s">
        <v>4094</v>
      </c>
    </row>
    <row r="495" spans="1:28" ht="15" customHeight="1" x14ac:dyDescent="0.3">
      <c r="A495" s="263">
        <v>517056</v>
      </c>
      <c r="B495" s="263" t="s">
        <v>2339</v>
      </c>
      <c r="C495" s="263" t="s">
        <v>689</v>
      </c>
      <c r="D495" s="263" t="s">
        <v>743</v>
      </c>
      <c r="F495" s="272"/>
      <c r="G495" s="272"/>
      <c r="H495" s="272"/>
      <c r="I495" s="268" t="s">
        <v>918</v>
      </c>
      <c r="U495" s="268">
        <v>2000</v>
      </c>
      <c r="Y495" s="268" t="s">
        <v>927</v>
      </c>
      <c r="Z495" s="268" t="s">
        <v>927</v>
      </c>
      <c r="AB495" s="268" t="s">
        <v>4094</v>
      </c>
    </row>
    <row r="496" spans="1:28" ht="15" customHeight="1" x14ac:dyDescent="0.3">
      <c r="A496" s="263">
        <v>517129</v>
      </c>
      <c r="B496" s="263" t="s">
        <v>2346</v>
      </c>
      <c r="C496" s="263" t="s">
        <v>431</v>
      </c>
      <c r="D496" s="263" t="s">
        <v>405</v>
      </c>
      <c r="F496" s="271"/>
      <c r="G496" s="271"/>
      <c r="H496" s="271"/>
      <c r="I496" s="268" t="s">
        <v>918</v>
      </c>
      <c r="U496" s="268">
        <v>2000</v>
      </c>
      <c r="Y496" s="268" t="s">
        <v>927</v>
      </c>
      <c r="Z496" s="268" t="s">
        <v>927</v>
      </c>
      <c r="AB496" s="268" t="s">
        <v>4094</v>
      </c>
    </row>
    <row r="497" spans="1:28" ht="15" customHeight="1" x14ac:dyDescent="0.3">
      <c r="A497" s="263">
        <v>518094</v>
      </c>
      <c r="B497" s="263" t="s">
        <v>2389</v>
      </c>
      <c r="C497" s="263" t="s">
        <v>69</v>
      </c>
      <c r="D497" s="263" t="s">
        <v>790</v>
      </c>
      <c r="F497" s="271"/>
      <c r="G497" s="271"/>
      <c r="H497" s="271"/>
      <c r="I497" s="268" t="s">
        <v>918</v>
      </c>
      <c r="U497" s="268">
        <v>2000</v>
      </c>
      <c r="Y497" s="268" t="s">
        <v>927</v>
      </c>
      <c r="Z497" s="268" t="s">
        <v>927</v>
      </c>
      <c r="AB497" s="268" t="s">
        <v>4094</v>
      </c>
    </row>
    <row r="498" spans="1:28" ht="15" customHeight="1" x14ac:dyDescent="0.3">
      <c r="A498" s="263">
        <v>518601</v>
      </c>
      <c r="B498" s="263" t="s">
        <v>2421</v>
      </c>
      <c r="C498" s="263" t="s">
        <v>1058</v>
      </c>
      <c r="D498" s="263" t="s">
        <v>743</v>
      </c>
      <c r="F498" s="271"/>
      <c r="G498" s="271"/>
      <c r="H498" s="271"/>
      <c r="I498" s="268" t="s">
        <v>918</v>
      </c>
      <c r="U498" s="268">
        <v>2000</v>
      </c>
      <c r="Y498" s="268" t="s">
        <v>927</v>
      </c>
      <c r="Z498" s="268" t="s">
        <v>927</v>
      </c>
      <c r="AB498" s="268" t="s">
        <v>4094</v>
      </c>
    </row>
    <row r="499" spans="1:28" ht="15" customHeight="1" x14ac:dyDescent="0.3">
      <c r="A499" s="263">
        <v>518903</v>
      </c>
      <c r="B499" s="263" t="s">
        <v>2438</v>
      </c>
      <c r="C499" s="263" t="s">
        <v>444</v>
      </c>
      <c r="F499" s="271"/>
      <c r="G499" s="271"/>
      <c r="H499" s="271"/>
      <c r="I499" s="268" t="s">
        <v>918</v>
      </c>
      <c r="U499" s="268">
        <v>2000</v>
      </c>
      <c r="Y499" s="268" t="s">
        <v>927</v>
      </c>
      <c r="Z499" s="268" t="s">
        <v>927</v>
      </c>
      <c r="AB499" s="268" t="s">
        <v>4094</v>
      </c>
    </row>
    <row r="500" spans="1:28" ht="15" customHeight="1" x14ac:dyDescent="0.3">
      <c r="A500" s="263">
        <v>519027</v>
      </c>
      <c r="B500" s="263" t="s">
        <v>2442</v>
      </c>
      <c r="C500" s="263" t="s">
        <v>1502</v>
      </c>
      <c r="D500" s="263" t="s">
        <v>841</v>
      </c>
      <c r="F500" s="271"/>
      <c r="G500" s="271"/>
      <c r="H500" s="271"/>
      <c r="I500" s="268" t="s">
        <v>918</v>
      </c>
      <c r="U500" s="268">
        <v>2000</v>
      </c>
      <c r="Y500" s="268" t="s">
        <v>927</v>
      </c>
      <c r="Z500" s="268" t="s">
        <v>927</v>
      </c>
      <c r="AB500" s="268" t="s">
        <v>4094</v>
      </c>
    </row>
    <row r="501" spans="1:28" ht="15" customHeight="1" x14ac:dyDescent="0.3">
      <c r="A501" s="263">
        <v>519131</v>
      </c>
      <c r="B501" s="263" t="s">
        <v>2447</v>
      </c>
      <c r="C501" s="263" t="s">
        <v>88</v>
      </c>
      <c r="D501" s="263" t="s">
        <v>704</v>
      </c>
      <c r="F501" s="272"/>
      <c r="G501" s="272"/>
      <c r="H501" s="272"/>
      <c r="I501" s="268" t="s">
        <v>918</v>
      </c>
      <c r="U501" s="268">
        <v>2000</v>
      </c>
      <c r="Y501" s="268" t="s">
        <v>927</v>
      </c>
      <c r="Z501" s="268" t="s">
        <v>927</v>
      </c>
      <c r="AB501" s="268" t="s">
        <v>4094</v>
      </c>
    </row>
    <row r="502" spans="1:28" ht="15" customHeight="1" x14ac:dyDescent="0.3">
      <c r="A502" s="263">
        <v>519743</v>
      </c>
      <c r="B502" s="263" t="s">
        <v>2480</v>
      </c>
      <c r="C502" s="263" t="s">
        <v>893</v>
      </c>
      <c r="F502" s="271"/>
      <c r="G502" s="271"/>
      <c r="H502" s="271"/>
      <c r="I502" s="268" t="s">
        <v>918</v>
      </c>
      <c r="U502" s="268">
        <v>2000</v>
      </c>
      <c r="Y502" s="268" t="s">
        <v>927</v>
      </c>
      <c r="Z502" s="268" t="s">
        <v>927</v>
      </c>
      <c r="AB502" s="268" t="s">
        <v>4094</v>
      </c>
    </row>
    <row r="503" spans="1:28" ht="15" customHeight="1" x14ac:dyDescent="0.3">
      <c r="A503" s="263">
        <v>520956</v>
      </c>
      <c r="B503" s="263" t="s">
        <v>2529</v>
      </c>
      <c r="C503" s="263" t="s">
        <v>1586</v>
      </c>
      <c r="D503" s="263" t="s">
        <v>739</v>
      </c>
      <c r="F503" s="272"/>
      <c r="G503" s="272"/>
      <c r="H503" s="272"/>
      <c r="I503" s="268" t="s">
        <v>918</v>
      </c>
      <c r="U503" s="268">
        <v>2000</v>
      </c>
      <c r="Y503" s="268" t="s">
        <v>927</v>
      </c>
      <c r="Z503" s="268" t="s">
        <v>927</v>
      </c>
      <c r="AB503" s="268" t="s">
        <v>4094</v>
      </c>
    </row>
    <row r="504" spans="1:28" ht="15" customHeight="1" x14ac:dyDescent="0.3">
      <c r="A504" s="263">
        <v>520988</v>
      </c>
      <c r="B504" s="263" t="s">
        <v>2169</v>
      </c>
      <c r="C504" s="263" t="s">
        <v>1722</v>
      </c>
      <c r="D504" s="263" t="s">
        <v>2170</v>
      </c>
      <c r="F504" s="271"/>
      <c r="G504" s="271"/>
      <c r="H504" s="271"/>
      <c r="I504" s="268" t="s">
        <v>918</v>
      </c>
      <c r="U504" s="268">
        <v>2000</v>
      </c>
      <c r="Y504" s="268" t="s">
        <v>927</v>
      </c>
      <c r="Z504" s="268" t="s">
        <v>927</v>
      </c>
      <c r="AB504" s="268" t="s">
        <v>4094</v>
      </c>
    </row>
    <row r="505" spans="1:28" ht="15" customHeight="1" x14ac:dyDescent="0.3">
      <c r="A505" s="263">
        <v>521125</v>
      </c>
      <c r="B505" s="263" t="s">
        <v>2537</v>
      </c>
      <c r="C505" s="263" t="s">
        <v>96</v>
      </c>
      <c r="F505" s="272"/>
      <c r="G505" s="272"/>
      <c r="H505" s="272"/>
      <c r="I505" s="268" t="s">
        <v>918</v>
      </c>
      <c r="U505" s="268">
        <v>2000</v>
      </c>
      <c r="Y505" s="268" t="s">
        <v>927</v>
      </c>
      <c r="Z505" s="268" t="s">
        <v>927</v>
      </c>
      <c r="AB505" s="268" t="s">
        <v>4094</v>
      </c>
    </row>
    <row r="506" spans="1:28" ht="15" customHeight="1" x14ac:dyDescent="0.3">
      <c r="A506" s="263">
        <v>521181</v>
      </c>
      <c r="B506" s="263" t="s">
        <v>2538</v>
      </c>
      <c r="C506" s="263" t="s">
        <v>1067</v>
      </c>
      <c r="F506" s="272"/>
      <c r="G506" s="272"/>
      <c r="H506" s="272"/>
      <c r="I506" s="268" t="s">
        <v>918</v>
      </c>
      <c r="U506" s="268">
        <v>2000</v>
      </c>
      <c r="Y506" s="268" t="s">
        <v>927</v>
      </c>
      <c r="Z506" s="268" t="s">
        <v>927</v>
      </c>
      <c r="AB506" s="268" t="s">
        <v>4094</v>
      </c>
    </row>
    <row r="507" spans="1:28" ht="15" customHeight="1" x14ac:dyDescent="0.3">
      <c r="A507" s="263">
        <v>521220</v>
      </c>
      <c r="B507" s="263" t="s">
        <v>2540</v>
      </c>
      <c r="C507" s="263" t="s">
        <v>2541</v>
      </c>
      <c r="D507" s="263" t="s">
        <v>748</v>
      </c>
      <c r="F507" s="271"/>
      <c r="G507" s="271"/>
      <c r="H507" s="271"/>
      <c r="I507" s="268" t="s">
        <v>918</v>
      </c>
      <c r="U507" s="268">
        <v>2000</v>
      </c>
      <c r="Y507" s="268" t="s">
        <v>927</v>
      </c>
      <c r="Z507" s="268" t="s">
        <v>927</v>
      </c>
      <c r="AB507" s="268" t="s">
        <v>4094</v>
      </c>
    </row>
    <row r="508" spans="1:28" ht="15" customHeight="1" x14ac:dyDescent="0.3">
      <c r="A508" s="263">
        <v>515386</v>
      </c>
      <c r="B508" s="263" t="s">
        <v>1050</v>
      </c>
      <c r="C508" s="263" t="s">
        <v>246</v>
      </c>
      <c r="D508" s="263" t="s">
        <v>832</v>
      </c>
      <c r="F508" s="272"/>
      <c r="G508" s="272"/>
      <c r="H508" s="272"/>
      <c r="I508" s="268" t="s">
        <v>918</v>
      </c>
      <c r="U508" s="268">
        <v>2000</v>
      </c>
      <c r="Y508" s="268" t="s">
        <v>927</v>
      </c>
      <c r="Z508" s="268" t="s">
        <v>927</v>
      </c>
      <c r="AB508" s="268" t="s">
        <v>4094</v>
      </c>
    </row>
    <row r="509" spans="1:28" ht="15" customHeight="1" x14ac:dyDescent="0.3">
      <c r="A509" s="263">
        <v>517856</v>
      </c>
      <c r="B509" s="263" t="s">
        <v>591</v>
      </c>
      <c r="C509" s="263" t="s">
        <v>88</v>
      </c>
      <c r="D509" s="263" t="s">
        <v>879</v>
      </c>
      <c r="F509" s="272"/>
      <c r="G509" s="272"/>
      <c r="H509" s="272"/>
      <c r="I509" s="268" t="s">
        <v>918</v>
      </c>
      <c r="U509" s="268">
        <v>2000</v>
      </c>
      <c r="Y509" s="268" t="s">
        <v>927</v>
      </c>
      <c r="Z509" s="268" t="s">
        <v>927</v>
      </c>
      <c r="AB509" s="268" t="s">
        <v>4094</v>
      </c>
    </row>
    <row r="510" spans="1:28" ht="15" customHeight="1" x14ac:dyDescent="0.3">
      <c r="A510" s="263">
        <v>518396</v>
      </c>
      <c r="B510" s="263" t="s">
        <v>601</v>
      </c>
      <c r="C510" s="263" t="s">
        <v>326</v>
      </c>
      <c r="D510" s="263" t="s">
        <v>829</v>
      </c>
      <c r="F510" s="271"/>
      <c r="G510" s="271"/>
      <c r="H510" s="271"/>
      <c r="I510" s="268" t="s">
        <v>918</v>
      </c>
      <c r="U510" s="268">
        <v>2000</v>
      </c>
      <c r="Y510" s="268" t="s">
        <v>927</v>
      </c>
      <c r="Z510" s="268" t="s">
        <v>927</v>
      </c>
      <c r="AB510" s="268" t="s">
        <v>4094</v>
      </c>
    </row>
    <row r="511" spans="1:28" ht="15" customHeight="1" x14ac:dyDescent="0.3">
      <c r="A511" s="263">
        <v>519518</v>
      </c>
      <c r="B511" s="263" t="s">
        <v>1184</v>
      </c>
      <c r="C511" s="263" t="s">
        <v>956</v>
      </c>
      <c r="D511" s="263" t="s">
        <v>418</v>
      </c>
      <c r="F511" s="274"/>
      <c r="G511" s="274"/>
      <c r="H511" s="274"/>
      <c r="I511" s="268" t="s">
        <v>918</v>
      </c>
      <c r="U511" s="268">
        <v>2000</v>
      </c>
      <c r="Y511" s="268" t="s">
        <v>927</v>
      </c>
      <c r="Z511" s="268" t="s">
        <v>927</v>
      </c>
      <c r="AB511" s="268" t="s">
        <v>4094</v>
      </c>
    </row>
    <row r="512" spans="1:28" ht="15" customHeight="1" x14ac:dyDescent="0.3">
      <c r="A512" s="263">
        <v>520461</v>
      </c>
      <c r="B512" s="263" t="s">
        <v>1226</v>
      </c>
      <c r="C512" s="263" t="s">
        <v>1179</v>
      </c>
      <c r="D512" s="263" t="s">
        <v>715</v>
      </c>
      <c r="F512" s="272"/>
      <c r="G512" s="272"/>
      <c r="H512" s="272"/>
      <c r="I512" s="268" t="s">
        <v>918</v>
      </c>
      <c r="U512" s="268">
        <v>2000</v>
      </c>
      <c r="Y512" s="268" t="s">
        <v>927</v>
      </c>
      <c r="Z512" s="268" t="s">
        <v>927</v>
      </c>
      <c r="AB512" s="268" t="s">
        <v>4094</v>
      </c>
    </row>
    <row r="513" spans="1:28" ht="15" customHeight="1" x14ac:dyDescent="0.3">
      <c r="A513" s="263">
        <v>520852</v>
      </c>
      <c r="B513" s="263" t="s">
        <v>1238</v>
      </c>
      <c r="C513" s="263" t="s">
        <v>1239</v>
      </c>
      <c r="D513" s="263" t="s">
        <v>719</v>
      </c>
      <c r="F513" s="271"/>
      <c r="G513" s="271"/>
      <c r="H513" s="271"/>
      <c r="I513" s="268" t="s">
        <v>918</v>
      </c>
      <c r="U513" s="268">
        <v>2000</v>
      </c>
      <c r="Y513" s="268" t="s">
        <v>927</v>
      </c>
      <c r="Z513" s="268" t="s">
        <v>927</v>
      </c>
      <c r="AB513" s="268" t="s">
        <v>4094</v>
      </c>
    </row>
    <row r="514" spans="1:28" ht="15" customHeight="1" x14ac:dyDescent="0.3">
      <c r="A514" s="263">
        <v>520911</v>
      </c>
      <c r="B514" s="263" t="s">
        <v>1245</v>
      </c>
      <c r="C514" s="263" t="s">
        <v>1246</v>
      </c>
      <c r="D514" s="263" t="s">
        <v>768</v>
      </c>
      <c r="F514" s="271"/>
      <c r="G514" s="271"/>
      <c r="H514" s="271"/>
      <c r="I514" s="268" t="s">
        <v>918</v>
      </c>
      <c r="U514" s="268">
        <v>2000</v>
      </c>
      <c r="Y514" s="268" t="s">
        <v>927</v>
      </c>
      <c r="Z514" s="268" t="s">
        <v>927</v>
      </c>
      <c r="AB514" s="268" t="s">
        <v>4094</v>
      </c>
    </row>
    <row r="515" spans="1:28" ht="15" customHeight="1" x14ac:dyDescent="0.3">
      <c r="A515" s="263">
        <v>520974</v>
      </c>
      <c r="B515" s="263" t="s">
        <v>1248</v>
      </c>
      <c r="C515" s="263" t="s">
        <v>1249</v>
      </c>
      <c r="D515" s="263" t="s">
        <v>1250</v>
      </c>
      <c r="F515" s="274"/>
      <c r="G515" s="274"/>
      <c r="H515" s="274"/>
      <c r="I515" s="268" t="s">
        <v>918</v>
      </c>
      <c r="U515" s="268">
        <v>2000</v>
      </c>
      <c r="Y515" s="268" t="s">
        <v>927</v>
      </c>
      <c r="Z515" s="268" t="s">
        <v>927</v>
      </c>
      <c r="AB515" s="268" t="s">
        <v>4094</v>
      </c>
    </row>
    <row r="516" spans="1:28" ht="15" customHeight="1" x14ac:dyDescent="0.3">
      <c r="A516" s="263">
        <v>521159</v>
      </c>
      <c r="B516" s="263" t="s">
        <v>651</v>
      </c>
      <c r="C516" s="263" t="s">
        <v>652</v>
      </c>
      <c r="D516" s="263" t="s">
        <v>1262</v>
      </c>
      <c r="F516" s="271"/>
      <c r="G516" s="271"/>
      <c r="H516" s="271"/>
      <c r="I516" s="268" t="s">
        <v>918</v>
      </c>
      <c r="U516" s="268">
        <v>2000</v>
      </c>
      <c r="Y516" s="268" t="s">
        <v>927</v>
      </c>
      <c r="Z516" s="268" t="s">
        <v>927</v>
      </c>
      <c r="AB516" s="268" t="s">
        <v>4094</v>
      </c>
    </row>
    <row r="517" spans="1:28" ht="15" customHeight="1" x14ac:dyDescent="0.3">
      <c r="A517" s="263">
        <v>521382</v>
      </c>
      <c r="B517" s="263" t="s">
        <v>1274</v>
      </c>
      <c r="C517" s="263" t="s">
        <v>1149</v>
      </c>
      <c r="D517" s="263" t="s">
        <v>1275</v>
      </c>
      <c r="F517" s="272"/>
      <c r="G517" s="272"/>
      <c r="H517" s="272"/>
      <c r="I517" s="268" t="s">
        <v>918</v>
      </c>
      <c r="U517" s="268">
        <v>2000</v>
      </c>
      <c r="Y517" s="268" t="s">
        <v>927</v>
      </c>
      <c r="Z517" s="268" t="s">
        <v>927</v>
      </c>
      <c r="AB517" s="268" t="s">
        <v>4094</v>
      </c>
    </row>
    <row r="518" spans="1:28" ht="15" customHeight="1" x14ac:dyDescent="0.3">
      <c r="A518" s="263">
        <v>521447</v>
      </c>
      <c r="B518" s="263" t="s">
        <v>660</v>
      </c>
      <c r="C518" s="263" t="s">
        <v>74</v>
      </c>
      <c r="D518" s="263" t="s">
        <v>778</v>
      </c>
      <c r="F518" s="271"/>
      <c r="G518" s="271"/>
      <c r="H518" s="271"/>
      <c r="I518" s="268" t="s">
        <v>918</v>
      </c>
      <c r="U518" s="268">
        <v>2000</v>
      </c>
      <c r="Y518" s="268" t="s">
        <v>927</v>
      </c>
      <c r="Z518" s="268" t="s">
        <v>927</v>
      </c>
      <c r="AB518" s="268" t="s">
        <v>4094</v>
      </c>
    </row>
    <row r="519" spans="1:28" ht="15" customHeight="1" x14ac:dyDescent="0.3">
      <c r="A519" s="263">
        <v>519824</v>
      </c>
      <c r="B519" s="263" t="s">
        <v>2880</v>
      </c>
      <c r="C519" s="263" t="s">
        <v>1720</v>
      </c>
      <c r="F519" s="271"/>
      <c r="G519" s="271"/>
      <c r="H519" s="271"/>
      <c r="I519" s="268" t="s">
        <v>918</v>
      </c>
      <c r="U519" s="268">
        <v>2000</v>
      </c>
      <c r="Z519" s="268" t="s">
        <v>927</v>
      </c>
      <c r="AB519" s="268" t="s">
        <v>4094</v>
      </c>
    </row>
    <row r="520" spans="1:28" ht="15" customHeight="1" x14ac:dyDescent="0.3">
      <c r="A520" s="263">
        <v>514328</v>
      </c>
      <c r="B520" s="263" t="s">
        <v>560</v>
      </c>
      <c r="C520" s="263" t="s">
        <v>106</v>
      </c>
      <c r="D520" s="263" t="s">
        <v>877</v>
      </c>
      <c r="F520" s="272"/>
      <c r="G520" s="272"/>
      <c r="H520" s="272"/>
      <c r="I520" s="268" t="s">
        <v>918</v>
      </c>
      <c r="U520" s="268">
        <v>2000</v>
      </c>
      <c r="Z520" s="268" t="s">
        <v>927</v>
      </c>
      <c r="AB520" s="268" t="s">
        <v>4094</v>
      </c>
    </row>
    <row r="521" spans="1:28" ht="15" customHeight="1" x14ac:dyDescent="0.3">
      <c r="A521" s="263">
        <v>516519</v>
      </c>
      <c r="B521" s="263" t="s">
        <v>1110</v>
      </c>
      <c r="C521" s="263" t="s">
        <v>88</v>
      </c>
      <c r="D521" s="263" t="s">
        <v>825</v>
      </c>
      <c r="F521" s="272"/>
      <c r="G521" s="272"/>
      <c r="H521" s="272"/>
      <c r="I521" s="268" t="s">
        <v>918</v>
      </c>
      <c r="U521" s="268">
        <v>2000</v>
      </c>
      <c r="Z521" s="268" t="s">
        <v>927</v>
      </c>
      <c r="AB521" s="268" t="s">
        <v>4094</v>
      </c>
    </row>
    <row r="522" spans="1:28" ht="15" customHeight="1" x14ac:dyDescent="0.3">
      <c r="A522" s="263">
        <v>516642</v>
      </c>
      <c r="B522" s="263" t="s">
        <v>577</v>
      </c>
      <c r="C522" s="263" t="s">
        <v>70</v>
      </c>
      <c r="D522" s="263" t="s">
        <v>1112</v>
      </c>
      <c r="F522" s="272"/>
      <c r="G522" s="272"/>
      <c r="H522" s="272"/>
      <c r="I522" s="268" t="s">
        <v>918</v>
      </c>
      <c r="U522" s="268">
        <v>2000</v>
      </c>
      <c r="Z522" s="268" t="s">
        <v>927</v>
      </c>
      <c r="AB522" s="268" t="s">
        <v>4094</v>
      </c>
    </row>
    <row r="523" spans="1:28" ht="15" customHeight="1" x14ac:dyDescent="0.3">
      <c r="A523" s="263">
        <v>517103</v>
      </c>
      <c r="B523" s="263" t="s">
        <v>583</v>
      </c>
      <c r="C523" s="263" t="s">
        <v>246</v>
      </c>
      <c r="D523" s="263" t="s">
        <v>879</v>
      </c>
      <c r="F523" s="271"/>
      <c r="G523" s="271"/>
      <c r="H523" s="271"/>
      <c r="I523" s="268" t="s">
        <v>918</v>
      </c>
      <c r="U523" s="268">
        <v>2000</v>
      </c>
      <c r="Z523" s="268" t="s">
        <v>927</v>
      </c>
      <c r="AB523" s="268" t="s">
        <v>4094</v>
      </c>
    </row>
    <row r="524" spans="1:28" ht="15" customHeight="1" x14ac:dyDescent="0.3">
      <c r="A524" s="263">
        <v>517372</v>
      </c>
      <c r="B524" s="263" t="s">
        <v>584</v>
      </c>
      <c r="C524" s="263" t="s">
        <v>386</v>
      </c>
      <c r="D524" s="263" t="s">
        <v>419</v>
      </c>
      <c r="F524" s="272"/>
      <c r="G524" s="272"/>
      <c r="H524" s="272"/>
      <c r="I524" s="268" t="s">
        <v>918</v>
      </c>
      <c r="U524" s="268">
        <v>2000</v>
      </c>
      <c r="Z524" s="268" t="s">
        <v>927</v>
      </c>
      <c r="AB524" s="268" t="s">
        <v>4094</v>
      </c>
    </row>
    <row r="525" spans="1:28" ht="15" customHeight="1" x14ac:dyDescent="0.3">
      <c r="A525" s="263">
        <v>517504</v>
      </c>
      <c r="B525" s="263" t="s">
        <v>587</v>
      </c>
      <c r="C525" s="263" t="s">
        <v>510</v>
      </c>
      <c r="D525" s="263" t="s">
        <v>1118</v>
      </c>
      <c r="F525" s="272"/>
      <c r="G525" s="272"/>
      <c r="H525" s="272"/>
      <c r="I525" s="268" t="s">
        <v>918</v>
      </c>
      <c r="U525" s="268">
        <v>2000</v>
      </c>
      <c r="Z525" s="268" t="s">
        <v>927</v>
      </c>
      <c r="AB525" s="268" t="s">
        <v>4094</v>
      </c>
    </row>
    <row r="526" spans="1:28" ht="15" customHeight="1" x14ac:dyDescent="0.3">
      <c r="A526" s="263">
        <v>517702</v>
      </c>
      <c r="B526" s="263" t="s">
        <v>589</v>
      </c>
      <c r="C526" s="263" t="s">
        <v>303</v>
      </c>
      <c r="D526" s="263" t="s">
        <v>834</v>
      </c>
      <c r="F526" s="272"/>
      <c r="G526" s="272"/>
      <c r="H526" s="272"/>
      <c r="I526" s="268" t="s">
        <v>918</v>
      </c>
      <c r="U526" s="268">
        <v>2000</v>
      </c>
      <c r="Z526" s="268" t="s">
        <v>927</v>
      </c>
      <c r="AB526" s="268" t="s">
        <v>4094</v>
      </c>
    </row>
    <row r="527" spans="1:28" ht="15" customHeight="1" x14ac:dyDescent="0.3">
      <c r="A527" s="263">
        <v>518795</v>
      </c>
      <c r="B527" s="263" t="s">
        <v>609</v>
      </c>
      <c r="C527" s="263" t="s">
        <v>70</v>
      </c>
      <c r="D527" s="263" t="s">
        <v>810</v>
      </c>
      <c r="F527" s="271"/>
      <c r="G527" s="271"/>
      <c r="H527" s="271"/>
      <c r="I527" s="268" t="s">
        <v>918</v>
      </c>
      <c r="U527" s="268">
        <v>2000</v>
      </c>
      <c r="Z527" s="268" t="s">
        <v>927</v>
      </c>
      <c r="AB527" s="268" t="s">
        <v>4094</v>
      </c>
    </row>
    <row r="528" spans="1:28" ht="15" customHeight="1" x14ac:dyDescent="0.3">
      <c r="A528" s="263">
        <v>518874</v>
      </c>
      <c r="B528" s="263" t="s">
        <v>1147</v>
      </c>
      <c r="C528" s="263" t="s">
        <v>1148</v>
      </c>
      <c r="D528" s="263" t="s">
        <v>405</v>
      </c>
      <c r="F528" s="271"/>
      <c r="G528" s="271"/>
      <c r="H528" s="271"/>
      <c r="I528" s="268" t="s">
        <v>918</v>
      </c>
      <c r="U528" s="268">
        <v>2000</v>
      </c>
      <c r="Z528" s="268" t="s">
        <v>927</v>
      </c>
      <c r="AB528" s="268" t="s">
        <v>4094</v>
      </c>
    </row>
    <row r="529" spans="1:28" ht="15" customHeight="1" x14ac:dyDescent="0.3">
      <c r="A529" s="263">
        <v>519020</v>
      </c>
      <c r="B529" s="263" t="s">
        <v>852</v>
      </c>
      <c r="C529" s="263" t="s">
        <v>1160</v>
      </c>
      <c r="D529" s="263" t="s">
        <v>1161</v>
      </c>
      <c r="F529" s="272"/>
      <c r="G529" s="272"/>
      <c r="H529" s="272"/>
      <c r="I529" s="268" t="s">
        <v>918</v>
      </c>
      <c r="U529" s="268">
        <v>2000</v>
      </c>
      <c r="Z529" s="268" t="s">
        <v>927</v>
      </c>
      <c r="AB529" s="268" t="s">
        <v>4094</v>
      </c>
    </row>
    <row r="530" spans="1:28" ht="15" customHeight="1" x14ac:dyDescent="0.3">
      <c r="A530" s="263">
        <v>519112</v>
      </c>
      <c r="B530" s="263" t="s">
        <v>615</v>
      </c>
      <c r="C530" s="263" t="s">
        <v>616</v>
      </c>
      <c r="D530" s="263" t="s">
        <v>783</v>
      </c>
      <c r="F530" s="271"/>
      <c r="G530" s="271"/>
      <c r="H530" s="271"/>
      <c r="I530" s="268" t="s">
        <v>918</v>
      </c>
      <c r="U530" s="268">
        <v>2000</v>
      </c>
      <c r="Z530" s="268" t="s">
        <v>927</v>
      </c>
      <c r="AB530" s="268" t="s">
        <v>4094</v>
      </c>
    </row>
    <row r="531" spans="1:28" ht="15" customHeight="1" x14ac:dyDescent="0.3">
      <c r="A531" s="263">
        <v>519187</v>
      </c>
      <c r="B531" s="263" t="s">
        <v>1166</v>
      </c>
      <c r="C531" s="263" t="s">
        <v>1167</v>
      </c>
      <c r="D531" s="263" t="s">
        <v>762</v>
      </c>
      <c r="E531" s="271"/>
      <c r="F531" s="271"/>
      <c r="G531" s="271"/>
      <c r="H531" s="271"/>
      <c r="I531" s="268" t="s">
        <v>918</v>
      </c>
      <c r="U531" s="268">
        <v>2000</v>
      </c>
      <c r="Z531" s="268" t="s">
        <v>927</v>
      </c>
      <c r="AB531" s="268" t="s">
        <v>4094</v>
      </c>
    </row>
    <row r="532" spans="1:28" ht="15" customHeight="1" x14ac:dyDescent="0.3">
      <c r="A532" s="263">
        <v>519198</v>
      </c>
      <c r="B532" s="263" t="s">
        <v>619</v>
      </c>
      <c r="C532" s="263" t="s">
        <v>70</v>
      </c>
      <c r="D532" s="263" t="s">
        <v>1170</v>
      </c>
      <c r="F532" s="272"/>
      <c r="G532" s="272"/>
      <c r="H532" s="272"/>
      <c r="I532" s="268" t="s">
        <v>918</v>
      </c>
      <c r="U532" s="268">
        <v>2000</v>
      </c>
      <c r="Z532" s="268" t="s">
        <v>927</v>
      </c>
      <c r="AB532" s="268" t="s">
        <v>4094</v>
      </c>
    </row>
    <row r="533" spans="1:28" ht="15" customHeight="1" x14ac:dyDescent="0.3">
      <c r="A533" s="263">
        <v>519222</v>
      </c>
      <c r="B533" s="263" t="s">
        <v>853</v>
      </c>
      <c r="C533" s="263" t="s">
        <v>70</v>
      </c>
      <c r="D533" s="263" t="s">
        <v>885</v>
      </c>
      <c r="F533" s="272"/>
      <c r="G533" s="272"/>
      <c r="H533" s="272"/>
      <c r="I533" s="268" t="s">
        <v>918</v>
      </c>
      <c r="U533" s="268">
        <v>2000</v>
      </c>
      <c r="Z533" s="268" t="s">
        <v>927</v>
      </c>
      <c r="AB533" s="268" t="s">
        <v>4094</v>
      </c>
    </row>
    <row r="534" spans="1:28" ht="15" customHeight="1" x14ac:dyDescent="0.3">
      <c r="A534" s="263">
        <v>519314</v>
      </c>
      <c r="B534" s="263" t="s">
        <v>621</v>
      </c>
      <c r="C534" s="263" t="s">
        <v>70</v>
      </c>
      <c r="D534" s="263" t="s">
        <v>1173</v>
      </c>
      <c r="F534" s="272"/>
      <c r="G534" s="272"/>
      <c r="H534" s="272"/>
      <c r="I534" s="268" t="s">
        <v>918</v>
      </c>
      <c r="U534" s="268">
        <v>2000</v>
      </c>
      <c r="Z534" s="268" t="s">
        <v>927</v>
      </c>
      <c r="AB534" s="268" t="s">
        <v>4094</v>
      </c>
    </row>
    <row r="535" spans="1:28" ht="15" customHeight="1" x14ac:dyDescent="0.3">
      <c r="A535" s="263">
        <v>519420</v>
      </c>
      <c r="B535" s="263" t="s">
        <v>854</v>
      </c>
      <c r="C535" s="263" t="s">
        <v>488</v>
      </c>
      <c r="D535" s="263" t="s">
        <v>247</v>
      </c>
      <c r="F535" s="271"/>
      <c r="G535" s="271"/>
      <c r="H535" s="271"/>
      <c r="I535" s="268" t="s">
        <v>918</v>
      </c>
      <c r="U535" s="268">
        <v>2000</v>
      </c>
      <c r="Z535" s="268" t="s">
        <v>927</v>
      </c>
      <c r="AB535" s="268" t="s">
        <v>4094</v>
      </c>
    </row>
    <row r="536" spans="1:28" ht="15" customHeight="1" x14ac:dyDescent="0.3">
      <c r="A536" s="263">
        <v>520394</v>
      </c>
      <c r="B536" s="263" t="s">
        <v>1220</v>
      </c>
      <c r="C536" s="263" t="s">
        <v>1221</v>
      </c>
      <c r="D536" s="263" t="s">
        <v>1222</v>
      </c>
      <c r="F536" s="271"/>
      <c r="G536" s="271"/>
      <c r="H536" s="271"/>
      <c r="I536" s="268" t="s">
        <v>918</v>
      </c>
      <c r="U536" s="268">
        <v>2000</v>
      </c>
      <c r="Z536" s="268" t="s">
        <v>927</v>
      </c>
      <c r="AB536" s="268" t="s">
        <v>4094</v>
      </c>
    </row>
    <row r="537" spans="1:28" ht="15" customHeight="1" x14ac:dyDescent="0.3">
      <c r="A537" s="263">
        <v>521171</v>
      </c>
      <c r="B537" s="263" t="s">
        <v>1266</v>
      </c>
      <c r="C537" s="263" t="s">
        <v>1267</v>
      </c>
      <c r="D537" s="263" t="s">
        <v>1095</v>
      </c>
      <c r="F537" s="271"/>
      <c r="G537" s="271"/>
      <c r="H537" s="271"/>
      <c r="I537" s="268" t="s">
        <v>918</v>
      </c>
      <c r="U537" s="268">
        <v>2000</v>
      </c>
      <c r="Z537" s="268" t="s">
        <v>927</v>
      </c>
      <c r="AB537" s="268" t="s">
        <v>4094</v>
      </c>
    </row>
    <row r="538" spans="1:28" ht="15" customHeight="1" x14ac:dyDescent="0.3">
      <c r="A538" s="263">
        <v>521375</v>
      </c>
      <c r="B538" s="263" t="s">
        <v>1272</v>
      </c>
      <c r="C538" s="263" t="s">
        <v>1179</v>
      </c>
      <c r="D538" s="263" t="s">
        <v>748</v>
      </c>
      <c r="F538" s="271"/>
      <c r="G538" s="271"/>
      <c r="H538" s="271"/>
      <c r="I538" s="268" t="s">
        <v>918</v>
      </c>
      <c r="U538" s="268">
        <v>2000</v>
      </c>
      <c r="Z538" s="268" t="s">
        <v>927</v>
      </c>
      <c r="AB538" s="268" t="s">
        <v>4094</v>
      </c>
    </row>
    <row r="539" spans="1:28" ht="15" customHeight="1" x14ac:dyDescent="0.3">
      <c r="A539" s="263">
        <v>521377</v>
      </c>
      <c r="B539" s="263" t="s">
        <v>657</v>
      </c>
      <c r="C539" s="263" t="s">
        <v>69</v>
      </c>
      <c r="D539" s="263" t="s">
        <v>1273</v>
      </c>
      <c r="F539" s="274"/>
      <c r="G539" s="274"/>
      <c r="H539" s="274"/>
      <c r="I539" s="268" t="s">
        <v>918</v>
      </c>
      <c r="U539" s="268">
        <v>2000</v>
      </c>
      <c r="Z539" s="268" t="s">
        <v>927</v>
      </c>
      <c r="AB539" s="268" t="s">
        <v>4094</v>
      </c>
    </row>
    <row r="540" spans="1:28" ht="15" customHeight="1" x14ac:dyDescent="0.3">
      <c r="A540" s="263">
        <v>521512</v>
      </c>
      <c r="B540" s="263" t="s">
        <v>661</v>
      </c>
      <c r="C540" s="263" t="s">
        <v>72</v>
      </c>
      <c r="D540" s="263" t="s">
        <v>1276</v>
      </c>
      <c r="E540" s="271"/>
      <c r="F540" s="271"/>
      <c r="G540" s="271"/>
      <c r="H540" s="271"/>
      <c r="I540" s="268" t="s">
        <v>918</v>
      </c>
      <c r="U540" s="268">
        <v>2000</v>
      </c>
      <c r="Z540" s="268" t="s">
        <v>927</v>
      </c>
      <c r="AB540" s="268" t="s">
        <v>4094</v>
      </c>
    </row>
    <row r="541" spans="1:28" ht="15" customHeight="1" x14ac:dyDescent="0.3">
      <c r="A541" s="263">
        <v>521860</v>
      </c>
      <c r="B541" s="263" t="s">
        <v>668</v>
      </c>
      <c r="C541" s="263" t="s">
        <v>669</v>
      </c>
      <c r="D541" s="263" t="s">
        <v>811</v>
      </c>
      <c r="F541" s="271"/>
      <c r="G541" s="271"/>
      <c r="H541" s="271"/>
      <c r="I541" s="268" t="s">
        <v>918</v>
      </c>
      <c r="U541" s="268">
        <v>2000</v>
      </c>
      <c r="Z541" s="268" t="s">
        <v>927</v>
      </c>
      <c r="AB541" s="268" t="s">
        <v>4094</v>
      </c>
    </row>
    <row r="542" spans="1:28" ht="15" customHeight="1" x14ac:dyDescent="0.3">
      <c r="A542" s="263">
        <v>504193</v>
      </c>
      <c r="B542" s="263" t="s">
        <v>2945</v>
      </c>
      <c r="C542" s="263" t="s">
        <v>453</v>
      </c>
      <c r="D542" s="263" t="s">
        <v>411</v>
      </c>
      <c r="F542" s="271"/>
      <c r="G542" s="271"/>
      <c r="H542" s="271"/>
      <c r="I542" s="268" t="s">
        <v>918</v>
      </c>
      <c r="U542" s="268">
        <v>2000</v>
      </c>
      <c r="AB542" s="268" t="s">
        <v>4094</v>
      </c>
    </row>
    <row r="543" spans="1:28" ht="15" customHeight="1" x14ac:dyDescent="0.3">
      <c r="A543" s="263">
        <v>523073</v>
      </c>
      <c r="B543" s="263" t="s">
        <v>3393</v>
      </c>
      <c r="C543" s="263" t="s">
        <v>69</v>
      </c>
      <c r="D543" s="263" t="s">
        <v>747</v>
      </c>
      <c r="F543" s="271"/>
      <c r="G543" s="271"/>
      <c r="H543" s="271"/>
      <c r="I543" s="268" t="s">
        <v>918</v>
      </c>
      <c r="U543" s="268">
        <v>2000</v>
      </c>
      <c r="AB543" s="268" t="s">
        <v>4094</v>
      </c>
    </row>
    <row r="544" spans="1:28" ht="15" customHeight="1" x14ac:dyDescent="0.3">
      <c r="A544" s="263">
        <v>523225</v>
      </c>
      <c r="B544" s="263" t="s">
        <v>3429</v>
      </c>
      <c r="C544" s="263" t="s">
        <v>339</v>
      </c>
      <c r="D544" s="263" t="s">
        <v>766</v>
      </c>
      <c r="E544" s="271"/>
      <c r="F544" s="271"/>
      <c r="G544" s="271"/>
      <c r="H544" s="271"/>
      <c r="I544" s="268" t="s">
        <v>918</v>
      </c>
      <c r="U544" s="268">
        <v>2000</v>
      </c>
      <c r="AB544" s="268" t="s">
        <v>4094</v>
      </c>
    </row>
    <row r="545" spans="1:28" ht="15" customHeight="1" x14ac:dyDescent="0.3">
      <c r="A545" s="263">
        <v>504645</v>
      </c>
      <c r="B545" s="263" t="s">
        <v>550</v>
      </c>
      <c r="C545" s="263" t="s">
        <v>257</v>
      </c>
      <c r="D545" s="263" t="s">
        <v>418</v>
      </c>
      <c r="F545" s="271"/>
      <c r="G545" s="271"/>
      <c r="H545" s="271"/>
      <c r="I545" s="268" t="s">
        <v>918</v>
      </c>
      <c r="U545" s="268">
        <v>2000</v>
      </c>
      <c r="AB545" s="268" t="s">
        <v>4094</v>
      </c>
    </row>
    <row r="546" spans="1:28" ht="15" customHeight="1" x14ac:dyDescent="0.3">
      <c r="A546" s="263">
        <v>508116</v>
      </c>
      <c r="B546" s="263" t="s">
        <v>551</v>
      </c>
      <c r="C546" s="263" t="s">
        <v>70</v>
      </c>
      <c r="F546" s="271"/>
      <c r="G546" s="271"/>
      <c r="H546" s="271"/>
      <c r="I546" s="268" t="s">
        <v>918</v>
      </c>
      <c r="U546" s="268">
        <v>2000</v>
      </c>
      <c r="AB546" s="268" t="s">
        <v>4094</v>
      </c>
    </row>
    <row r="547" spans="1:28" ht="15" customHeight="1" x14ac:dyDescent="0.3">
      <c r="A547" s="263">
        <v>509808</v>
      </c>
      <c r="B547" s="263" t="s">
        <v>552</v>
      </c>
      <c r="C547" s="263" t="s">
        <v>84</v>
      </c>
      <c r="D547" s="263" t="s">
        <v>1093</v>
      </c>
      <c r="F547" s="271"/>
      <c r="G547" s="271"/>
      <c r="H547" s="271"/>
      <c r="I547" s="268" t="s">
        <v>918</v>
      </c>
      <c r="U547" s="268">
        <v>2000</v>
      </c>
      <c r="AB547" s="268" t="s">
        <v>4094</v>
      </c>
    </row>
    <row r="548" spans="1:28" ht="15" customHeight="1" x14ac:dyDescent="0.3">
      <c r="A548" s="263">
        <v>511357</v>
      </c>
      <c r="B548" s="263" t="s">
        <v>553</v>
      </c>
      <c r="C548" s="263" t="s">
        <v>554</v>
      </c>
      <c r="D548" s="263" t="s">
        <v>1095</v>
      </c>
      <c r="F548" s="271"/>
      <c r="G548" s="271"/>
      <c r="H548" s="271"/>
      <c r="I548" s="268" t="s">
        <v>918</v>
      </c>
      <c r="U548" s="268">
        <v>2000</v>
      </c>
      <c r="AB548" s="268" t="s">
        <v>4094</v>
      </c>
    </row>
    <row r="549" spans="1:28" ht="15" customHeight="1" x14ac:dyDescent="0.3">
      <c r="A549" s="263">
        <v>511389</v>
      </c>
      <c r="B549" s="263" t="s">
        <v>555</v>
      </c>
      <c r="C549" s="263" t="s">
        <v>85</v>
      </c>
      <c r="D549" s="263" t="s">
        <v>1096</v>
      </c>
      <c r="F549" s="271"/>
      <c r="G549" s="271"/>
      <c r="H549" s="271"/>
      <c r="I549" s="268" t="s">
        <v>918</v>
      </c>
      <c r="U549" s="268">
        <v>2000</v>
      </c>
      <c r="AB549" s="268" t="s">
        <v>4094</v>
      </c>
    </row>
    <row r="550" spans="1:28" ht="15" customHeight="1" x14ac:dyDescent="0.3">
      <c r="A550" s="263">
        <v>513068</v>
      </c>
      <c r="B550" s="263" t="s">
        <v>557</v>
      </c>
      <c r="C550" s="263" t="s">
        <v>475</v>
      </c>
      <c r="D550" s="263" t="s">
        <v>1099</v>
      </c>
      <c r="F550" s="271"/>
      <c r="G550" s="271"/>
      <c r="H550" s="271"/>
      <c r="I550" s="268" t="s">
        <v>918</v>
      </c>
      <c r="U550" s="268">
        <v>2000</v>
      </c>
      <c r="AB550" s="268" t="s">
        <v>4094</v>
      </c>
    </row>
    <row r="551" spans="1:28" ht="15" customHeight="1" x14ac:dyDescent="0.3">
      <c r="A551" s="263">
        <v>513745</v>
      </c>
      <c r="B551" s="263" t="s">
        <v>559</v>
      </c>
      <c r="C551" s="263" t="s">
        <v>361</v>
      </c>
      <c r="D551" s="263" t="s">
        <v>1100</v>
      </c>
      <c r="F551" s="272"/>
      <c r="G551" s="272"/>
      <c r="H551" s="272"/>
      <c r="I551" s="268" t="s">
        <v>918</v>
      </c>
      <c r="U551" s="268">
        <v>2000</v>
      </c>
      <c r="AB551" s="268" t="s">
        <v>4094</v>
      </c>
    </row>
    <row r="552" spans="1:28" ht="15" customHeight="1" x14ac:dyDescent="0.3">
      <c r="A552" s="263">
        <v>515402</v>
      </c>
      <c r="B552" s="263" t="s">
        <v>565</v>
      </c>
      <c r="C552" s="263" t="s">
        <v>566</v>
      </c>
      <c r="D552" s="263" t="s">
        <v>1102</v>
      </c>
      <c r="F552" s="271"/>
      <c r="G552" s="271"/>
      <c r="H552" s="271"/>
      <c r="I552" s="268" t="s">
        <v>918</v>
      </c>
      <c r="U552" s="268">
        <v>2000</v>
      </c>
      <c r="AB552" s="268" t="s">
        <v>4094</v>
      </c>
    </row>
    <row r="553" spans="1:28" ht="15" customHeight="1" x14ac:dyDescent="0.3">
      <c r="A553" s="263">
        <v>515411</v>
      </c>
      <c r="B553" s="263" t="s">
        <v>567</v>
      </c>
      <c r="C553" s="263" t="s">
        <v>370</v>
      </c>
      <c r="D553" s="263" t="s">
        <v>776</v>
      </c>
      <c r="F553" s="272"/>
      <c r="G553" s="272"/>
      <c r="H553" s="272"/>
      <c r="I553" s="268" t="s">
        <v>918</v>
      </c>
      <c r="U553" s="268">
        <v>2000</v>
      </c>
      <c r="AB553" s="268" t="s">
        <v>4094</v>
      </c>
    </row>
    <row r="554" spans="1:28" ht="15" customHeight="1" x14ac:dyDescent="0.3">
      <c r="A554" s="263">
        <v>515707</v>
      </c>
      <c r="B554" s="263" t="s">
        <v>568</v>
      </c>
      <c r="C554" s="263" t="s">
        <v>95</v>
      </c>
      <c r="D554" s="263" t="s">
        <v>914</v>
      </c>
      <c r="F554" s="272"/>
      <c r="G554" s="272"/>
      <c r="H554" s="272"/>
      <c r="I554" s="268" t="s">
        <v>918</v>
      </c>
      <c r="U554" s="268">
        <v>2000</v>
      </c>
      <c r="AB554" s="268" t="s">
        <v>4094</v>
      </c>
    </row>
    <row r="555" spans="1:28" ht="15" customHeight="1" x14ac:dyDescent="0.3">
      <c r="A555" s="263">
        <v>516125</v>
      </c>
      <c r="B555" s="263" t="s">
        <v>548</v>
      </c>
      <c r="C555" s="263" t="s">
        <v>331</v>
      </c>
      <c r="D555" s="263" t="s">
        <v>767</v>
      </c>
      <c r="E555" s="271"/>
      <c r="F555" s="271"/>
      <c r="G555" s="271"/>
      <c r="H555" s="271"/>
      <c r="I555" s="268" t="s">
        <v>918</v>
      </c>
      <c r="U555" s="268">
        <v>2000</v>
      </c>
      <c r="AB555" s="268" t="s">
        <v>4094</v>
      </c>
    </row>
    <row r="556" spans="1:28" ht="15" customHeight="1" x14ac:dyDescent="0.3">
      <c r="A556" s="263">
        <v>516166</v>
      </c>
      <c r="B556" s="263" t="s">
        <v>846</v>
      </c>
      <c r="C556" s="263" t="s">
        <v>847</v>
      </c>
      <c r="D556" s="263" t="s">
        <v>771</v>
      </c>
      <c r="F556" s="272"/>
      <c r="G556" s="272"/>
      <c r="H556" s="272"/>
      <c r="I556" s="268" t="s">
        <v>918</v>
      </c>
      <c r="U556" s="268">
        <v>2000</v>
      </c>
      <c r="AB556" s="268" t="s">
        <v>4094</v>
      </c>
    </row>
    <row r="557" spans="1:28" ht="15" customHeight="1" x14ac:dyDescent="0.3">
      <c r="A557" s="263">
        <v>516259</v>
      </c>
      <c r="B557" s="263" t="s">
        <v>570</v>
      </c>
      <c r="C557" s="263" t="s">
        <v>399</v>
      </c>
      <c r="D557" s="263" t="s">
        <v>1105</v>
      </c>
      <c r="F557" s="272"/>
      <c r="G557" s="272"/>
      <c r="H557" s="272"/>
      <c r="I557" s="268" t="s">
        <v>918</v>
      </c>
      <c r="U557" s="268">
        <v>2000</v>
      </c>
      <c r="AB557" s="268" t="s">
        <v>4094</v>
      </c>
    </row>
    <row r="558" spans="1:28" ht="15" customHeight="1" x14ac:dyDescent="0.3">
      <c r="A558" s="263">
        <v>516454</v>
      </c>
      <c r="B558" s="263" t="s">
        <v>571</v>
      </c>
      <c r="C558" s="263" t="s">
        <v>88</v>
      </c>
      <c r="D558" s="263" t="s">
        <v>1106</v>
      </c>
      <c r="F558" s="271"/>
      <c r="G558" s="271"/>
      <c r="H558" s="271"/>
      <c r="I558" s="268" t="s">
        <v>918</v>
      </c>
      <c r="U558" s="268">
        <v>2000</v>
      </c>
      <c r="AB558" s="268" t="s">
        <v>4094</v>
      </c>
    </row>
    <row r="559" spans="1:28" ht="15" customHeight="1" x14ac:dyDescent="0.3">
      <c r="A559" s="263">
        <v>516506</v>
      </c>
      <c r="B559" s="263" t="s">
        <v>572</v>
      </c>
      <c r="C559" s="263" t="s">
        <v>291</v>
      </c>
      <c r="D559" s="263" t="s">
        <v>1108</v>
      </c>
      <c r="F559" s="272"/>
      <c r="G559" s="272"/>
      <c r="H559" s="272"/>
      <c r="I559" s="268" t="s">
        <v>918</v>
      </c>
      <c r="U559" s="268">
        <v>2000</v>
      </c>
      <c r="AB559" s="268" t="s">
        <v>4094</v>
      </c>
    </row>
    <row r="560" spans="1:28" ht="15" customHeight="1" x14ac:dyDescent="0.3">
      <c r="A560" s="263">
        <v>516522</v>
      </c>
      <c r="B560" s="263" t="s">
        <v>573</v>
      </c>
      <c r="C560" s="263" t="s">
        <v>68</v>
      </c>
      <c r="D560" s="263" t="s">
        <v>739</v>
      </c>
      <c r="F560" s="271"/>
      <c r="G560" s="271"/>
      <c r="H560" s="271"/>
      <c r="I560" s="268" t="s">
        <v>918</v>
      </c>
      <c r="U560" s="268">
        <v>2000</v>
      </c>
      <c r="AB560" s="268" t="s">
        <v>4094</v>
      </c>
    </row>
    <row r="561" spans="1:28" ht="15" customHeight="1" x14ac:dyDescent="0.3">
      <c r="A561" s="263">
        <v>516619</v>
      </c>
      <c r="B561" s="263" t="s">
        <v>575</v>
      </c>
      <c r="C561" s="263" t="s">
        <v>89</v>
      </c>
      <c r="D561" s="263" t="s">
        <v>870</v>
      </c>
      <c r="F561" s="271"/>
      <c r="G561" s="271"/>
      <c r="H561" s="271"/>
      <c r="I561" s="268" t="s">
        <v>918</v>
      </c>
      <c r="U561" s="268">
        <v>2000</v>
      </c>
      <c r="AB561" s="268" t="s">
        <v>4094</v>
      </c>
    </row>
    <row r="562" spans="1:28" ht="15" customHeight="1" x14ac:dyDescent="0.3">
      <c r="A562" s="263">
        <v>516624</v>
      </c>
      <c r="B562" s="263" t="s">
        <v>576</v>
      </c>
      <c r="C562" s="263" t="s">
        <v>88</v>
      </c>
      <c r="D562" s="263" t="s">
        <v>916</v>
      </c>
      <c r="E562" s="271"/>
      <c r="F562" s="271"/>
      <c r="G562" s="271"/>
      <c r="H562" s="271"/>
      <c r="I562" s="268" t="s">
        <v>918</v>
      </c>
      <c r="U562" s="268">
        <v>2000</v>
      </c>
      <c r="AB562" s="268" t="s">
        <v>4094</v>
      </c>
    </row>
    <row r="563" spans="1:28" ht="15" customHeight="1" x14ac:dyDescent="0.3">
      <c r="A563" s="263">
        <v>516884</v>
      </c>
      <c r="B563" s="263" t="s">
        <v>578</v>
      </c>
      <c r="C563" s="263" t="s">
        <v>320</v>
      </c>
      <c r="D563" s="263" t="s">
        <v>828</v>
      </c>
      <c r="F563" s="271"/>
      <c r="G563" s="271"/>
      <c r="H563" s="271"/>
      <c r="I563" s="268" t="s">
        <v>918</v>
      </c>
      <c r="U563" s="268">
        <v>2000</v>
      </c>
      <c r="AB563" s="268" t="s">
        <v>4094</v>
      </c>
    </row>
    <row r="564" spans="1:28" ht="15" customHeight="1" x14ac:dyDescent="0.3">
      <c r="A564" s="263">
        <v>517041</v>
      </c>
      <c r="B564" s="263" t="s">
        <v>580</v>
      </c>
      <c r="C564" s="263" t="s">
        <v>388</v>
      </c>
      <c r="D564" s="263" t="s">
        <v>880</v>
      </c>
      <c r="F564" s="272"/>
      <c r="G564" s="272"/>
      <c r="H564" s="272"/>
      <c r="I564" s="268" t="s">
        <v>918</v>
      </c>
      <c r="U564" s="268">
        <v>2000</v>
      </c>
      <c r="AB564" s="268" t="s">
        <v>4094</v>
      </c>
    </row>
    <row r="565" spans="1:28" ht="15" customHeight="1" x14ac:dyDescent="0.3">
      <c r="A565" s="263">
        <v>517666</v>
      </c>
      <c r="B565" s="263" t="s">
        <v>1119</v>
      </c>
      <c r="C565" s="263" t="s">
        <v>77</v>
      </c>
      <c r="D565" s="263" t="s">
        <v>417</v>
      </c>
      <c r="F565" s="271"/>
      <c r="G565" s="271"/>
      <c r="H565" s="271"/>
      <c r="I565" s="268" t="s">
        <v>918</v>
      </c>
      <c r="U565" s="268">
        <v>2000</v>
      </c>
      <c r="AB565" s="268" t="s">
        <v>4094</v>
      </c>
    </row>
    <row r="566" spans="1:28" ht="15" customHeight="1" x14ac:dyDescent="0.3">
      <c r="A566" s="263">
        <v>517684</v>
      </c>
      <c r="B566" s="263" t="s">
        <v>588</v>
      </c>
      <c r="C566" s="263" t="s">
        <v>1120</v>
      </c>
      <c r="D566" s="263" t="s">
        <v>743</v>
      </c>
      <c r="F566" s="271"/>
      <c r="G566" s="271"/>
      <c r="H566" s="271"/>
      <c r="I566" s="268" t="s">
        <v>918</v>
      </c>
      <c r="U566" s="268">
        <v>2000</v>
      </c>
      <c r="AB566" s="268" t="s">
        <v>4094</v>
      </c>
    </row>
    <row r="567" spans="1:28" ht="15" customHeight="1" x14ac:dyDescent="0.3">
      <c r="A567" s="263">
        <v>517806</v>
      </c>
      <c r="B567" s="263" t="s">
        <v>849</v>
      </c>
      <c r="C567" s="263" t="s">
        <v>705</v>
      </c>
      <c r="D567" s="263" t="s">
        <v>876</v>
      </c>
      <c r="F567" s="271"/>
      <c r="G567" s="271"/>
      <c r="H567" s="271"/>
      <c r="I567" s="268" t="s">
        <v>918</v>
      </c>
      <c r="U567" s="268">
        <v>2000</v>
      </c>
      <c r="AB567" s="268" t="s">
        <v>4094</v>
      </c>
    </row>
    <row r="568" spans="1:28" ht="15" customHeight="1" x14ac:dyDescent="0.3">
      <c r="A568" s="263">
        <v>517948</v>
      </c>
      <c r="B568" s="263" t="s">
        <v>593</v>
      </c>
      <c r="C568" s="263" t="s">
        <v>98</v>
      </c>
      <c r="D568" s="263" t="s">
        <v>829</v>
      </c>
      <c r="F568" s="271"/>
      <c r="G568" s="271"/>
      <c r="H568" s="271"/>
      <c r="I568" s="268" t="s">
        <v>918</v>
      </c>
      <c r="U568" s="268">
        <v>2000</v>
      </c>
      <c r="AB568" s="268" t="s">
        <v>4094</v>
      </c>
    </row>
    <row r="569" spans="1:28" ht="15" customHeight="1" x14ac:dyDescent="0.3">
      <c r="A569" s="263">
        <v>518077</v>
      </c>
      <c r="B569" s="263" t="s">
        <v>1125</v>
      </c>
      <c r="C569" s="263" t="s">
        <v>1126</v>
      </c>
      <c r="D569" s="263" t="s">
        <v>1127</v>
      </c>
      <c r="F569" s="271"/>
      <c r="G569" s="271"/>
      <c r="H569" s="271"/>
      <c r="I569" s="268" t="s">
        <v>918</v>
      </c>
      <c r="U569" s="268">
        <v>2000</v>
      </c>
      <c r="AB569" s="268" t="s">
        <v>4094</v>
      </c>
    </row>
    <row r="570" spans="1:28" ht="15" customHeight="1" x14ac:dyDescent="0.3">
      <c r="A570" s="263">
        <v>518118</v>
      </c>
      <c r="B570" s="263" t="s">
        <v>595</v>
      </c>
      <c r="C570" s="263" t="s">
        <v>262</v>
      </c>
      <c r="D570" s="263" t="s">
        <v>1128</v>
      </c>
      <c r="F570" s="271"/>
      <c r="G570" s="271"/>
      <c r="H570" s="271"/>
      <c r="I570" s="268" t="s">
        <v>918</v>
      </c>
      <c r="U570" s="268">
        <v>2000</v>
      </c>
      <c r="AB570" s="268" t="s">
        <v>4094</v>
      </c>
    </row>
    <row r="571" spans="1:28" ht="15" customHeight="1" x14ac:dyDescent="0.3">
      <c r="A571" s="263">
        <v>518158</v>
      </c>
      <c r="B571" s="263" t="s">
        <v>596</v>
      </c>
      <c r="C571" s="263" t="s">
        <v>379</v>
      </c>
      <c r="D571" s="263" t="s">
        <v>720</v>
      </c>
      <c r="F571" s="272"/>
      <c r="G571" s="272"/>
      <c r="H571" s="272"/>
      <c r="I571" s="268" t="s">
        <v>918</v>
      </c>
      <c r="U571" s="268">
        <v>2000</v>
      </c>
      <c r="AB571" s="268" t="s">
        <v>4094</v>
      </c>
    </row>
    <row r="572" spans="1:28" ht="15" customHeight="1" x14ac:dyDescent="0.3">
      <c r="A572" s="263">
        <v>518173</v>
      </c>
      <c r="B572" s="263" t="s">
        <v>1129</v>
      </c>
      <c r="C572" s="263" t="s">
        <v>929</v>
      </c>
      <c r="D572" s="263" t="s">
        <v>879</v>
      </c>
      <c r="F572" s="271"/>
      <c r="G572" s="271"/>
      <c r="H572" s="271"/>
      <c r="I572" s="268" t="s">
        <v>918</v>
      </c>
      <c r="U572" s="268">
        <v>2000</v>
      </c>
      <c r="AB572" s="268" t="s">
        <v>4094</v>
      </c>
    </row>
    <row r="573" spans="1:28" ht="15" customHeight="1" x14ac:dyDescent="0.3">
      <c r="A573" s="263">
        <v>518208</v>
      </c>
      <c r="B573" s="263" t="s">
        <v>597</v>
      </c>
      <c r="C573" s="263" t="s">
        <v>84</v>
      </c>
      <c r="D573" s="263" t="s">
        <v>415</v>
      </c>
      <c r="F573" s="272"/>
      <c r="G573" s="272"/>
      <c r="H573" s="272"/>
      <c r="I573" s="268" t="s">
        <v>918</v>
      </c>
      <c r="U573" s="268">
        <v>2000</v>
      </c>
      <c r="AB573" s="268" t="s">
        <v>4094</v>
      </c>
    </row>
    <row r="574" spans="1:28" ht="15" customHeight="1" x14ac:dyDescent="0.3">
      <c r="A574" s="263">
        <v>518295</v>
      </c>
      <c r="B574" s="263" t="s">
        <v>599</v>
      </c>
      <c r="C574" s="263" t="s">
        <v>70</v>
      </c>
      <c r="D574" s="263" t="s">
        <v>744</v>
      </c>
      <c r="F574" s="271"/>
      <c r="G574" s="271"/>
      <c r="H574" s="271"/>
      <c r="I574" s="268" t="s">
        <v>918</v>
      </c>
      <c r="U574" s="268">
        <v>2000</v>
      </c>
      <c r="AB574" s="268" t="s">
        <v>4094</v>
      </c>
    </row>
    <row r="575" spans="1:28" ht="15" customHeight="1" x14ac:dyDescent="0.3">
      <c r="A575" s="263">
        <v>518346</v>
      </c>
      <c r="B575" s="263" t="s">
        <v>600</v>
      </c>
      <c r="C575" s="263" t="s">
        <v>1051</v>
      </c>
      <c r="D575" s="263" t="s">
        <v>739</v>
      </c>
      <c r="F575" s="271"/>
      <c r="G575" s="271"/>
      <c r="H575" s="271"/>
      <c r="I575" s="268" t="s">
        <v>918</v>
      </c>
      <c r="U575" s="268">
        <v>2000</v>
      </c>
      <c r="AB575" s="268" t="s">
        <v>4094</v>
      </c>
    </row>
    <row r="576" spans="1:28" ht="15" customHeight="1" x14ac:dyDescent="0.3">
      <c r="A576" s="263">
        <v>518524</v>
      </c>
      <c r="B576" s="263" t="s">
        <v>1132</v>
      </c>
      <c r="C576" s="263" t="s">
        <v>299</v>
      </c>
      <c r="D576" s="263" t="s">
        <v>764</v>
      </c>
      <c r="F576" s="271"/>
      <c r="G576" s="271"/>
      <c r="H576" s="271"/>
      <c r="I576" s="268" t="s">
        <v>918</v>
      </c>
      <c r="U576" s="268">
        <v>2000</v>
      </c>
      <c r="AB576" s="268" t="s">
        <v>4094</v>
      </c>
    </row>
    <row r="577" spans="1:28" ht="15" customHeight="1" x14ac:dyDescent="0.3">
      <c r="A577" s="263">
        <v>518569</v>
      </c>
      <c r="B577" s="263" t="s">
        <v>605</v>
      </c>
      <c r="C577" s="263" t="s">
        <v>69</v>
      </c>
      <c r="D577" s="263" t="s">
        <v>710</v>
      </c>
      <c r="F577" s="271"/>
      <c r="G577" s="271"/>
      <c r="H577" s="271"/>
      <c r="I577" s="268" t="s">
        <v>918</v>
      </c>
      <c r="U577" s="268">
        <v>2000</v>
      </c>
      <c r="AB577" s="268" t="s">
        <v>4094</v>
      </c>
    </row>
    <row r="578" spans="1:28" ht="15" customHeight="1" x14ac:dyDescent="0.3">
      <c r="A578" s="263">
        <v>518595</v>
      </c>
      <c r="B578" s="263" t="s">
        <v>1133</v>
      </c>
      <c r="C578" s="263" t="s">
        <v>1134</v>
      </c>
      <c r="D578" s="263" t="s">
        <v>1135</v>
      </c>
      <c r="E578" s="271"/>
      <c r="F578" s="271"/>
      <c r="G578" s="271"/>
      <c r="H578" s="271"/>
      <c r="I578" s="268" t="s">
        <v>918</v>
      </c>
      <c r="U578" s="268">
        <v>2000</v>
      </c>
      <c r="AB578" s="268" t="s">
        <v>4094</v>
      </c>
    </row>
    <row r="579" spans="1:28" ht="15" customHeight="1" x14ac:dyDescent="0.3">
      <c r="A579" s="263">
        <v>518738</v>
      </c>
      <c r="B579" s="263" t="s">
        <v>606</v>
      </c>
      <c r="C579" s="263" t="s">
        <v>311</v>
      </c>
      <c r="D579" s="263" t="s">
        <v>1138</v>
      </c>
      <c r="F579" s="271"/>
      <c r="G579" s="271"/>
      <c r="H579" s="271"/>
      <c r="I579" s="268" t="s">
        <v>918</v>
      </c>
      <c r="U579" s="268">
        <v>2000</v>
      </c>
      <c r="AB579" s="268" t="s">
        <v>4094</v>
      </c>
    </row>
    <row r="580" spans="1:28" ht="15" customHeight="1" x14ac:dyDescent="0.3">
      <c r="A580" s="263">
        <v>518801</v>
      </c>
      <c r="B580" s="263" t="s">
        <v>850</v>
      </c>
      <c r="C580" s="263" t="s">
        <v>80</v>
      </c>
      <c r="D580" s="263" t="s">
        <v>1142</v>
      </c>
      <c r="F580" s="271"/>
      <c r="G580" s="271"/>
      <c r="H580" s="271"/>
      <c r="I580" s="268" t="s">
        <v>918</v>
      </c>
      <c r="U580" s="268">
        <v>2000</v>
      </c>
      <c r="AB580" s="268" t="s">
        <v>4094</v>
      </c>
    </row>
    <row r="581" spans="1:28" ht="15" customHeight="1" x14ac:dyDescent="0.3">
      <c r="A581" s="263">
        <v>518833</v>
      </c>
      <c r="B581" s="263" t="s">
        <v>1143</v>
      </c>
      <c r="C581" s="263" t="s">
        <v>1144</v>
      </c>
      <c r="D581" s="263" t="s">
        <v>418</v>
      </c>
      <c r="F581" s="272"/>
      <c r="G581" s="272"/>
      <c r="H581" s="272"/>
      <c r="I581" s="268" t="s">
        <v>918</v>
      </c>
      <c r="U581" s="268">
        <v>2000</v>
      </c>
      <c r="AB581" s="268" t="s">
        <v>4094</v>
      </c>
    </row>
    <row r="582" spans="1:28" ht="15" customHeight="1" x14ac:dyDescent="0.3">
      <c r="A582" s="263">
        <v>518843</v>
      </c>
      <c r="B582" s="263" t="s">
        <v>1145</v>
      </c>
      <c r="C582" s="263" t="s">
        <v>1146</v>
      </c>
      <c r="D582" s="263" t="s">
        <v>729</v>
      </c>
      <c r="F582" s="272"/>
      <c r="G582" s="272"/>
      <c r="H582" s="272"/>
      <c r="I582" s="268" t="s">
        <v>918</v>
      </c>
      <c r="U582" s="268">
        <v>2000</v>
      </c>
      <c r="AB582" s="268" t="s">
        <v>4094</v>
      </c>
    </row>
    <row r="583" spans="1:28" ht="15" customHeight="1" x14ac:dyDescent="0.3">
      <c r="A583" s="263">
        <v>518906</v>
      </c>
      <c r="B583" s="263" t="s">
        <v>610</v>
      </c>
      <c r="C583" s="263" t="s">
        <v>955</v>
      </c>
      <c r="D583" s="263" t="s">
        <v>418</v>
      </c>
      <c r="F583" s="271"/>
      <c r="G583" s="271"/>
      <c r="H583" s="271"/>
      <c r="I583" s="268" t="s">
        <v>918</v>
      </c>
      <c r="U583" s="268">
        <v>2000</v>
      </c>
      <c r="AB583" s="268" t="s">
        <v>4094</v>
      </c>
    </row>
    <row r="584" spans="1:28" ht="15" customHeight="1" x14ac:dyDescent="0.3">
      <c r="A584" s="263">
        <v>518909</v>
      </c>
      <c r="B584" s="263" t="s">
        <v>1151</v>
      </c>
      <c r="C584" s="263" t="s">
        <v>1152</v>
      </c>
      <c r="D584" s="263" t="s">
        <v>414</v>
      </c>
      <c r="F584" s="271"/>
      <c r="G584" s="271"/>
      <c r="H584" s="271"/>
      <c r="I584" s="268" t="s">
        <v>918</v>
      </c>
      <c r="U584" s="268">
        <v>2000</v>
      </c>
      <c r="AB584" s="268" t="s">
        <v>4094</v>
      </c>
    </row>
    <row r="585" spans="1:28" ht="15" customHeight="1" x14ac:dyDescent="0.3">
      <c r="A585" s="263">
        <v>518946</v>
      </c>
      <c r="B585" s="263" t="s">
        <v>1154</v>
      </c>
      <c r="C585" s="263" t="s">
        <v>1155</v>
      </c>
      <c r="D585" s="263" t="s">
        <v>728</v>
      </c>
      <c r="F585" s="272"/>
      <c r="G585" s="272"/>
      <c r="H585" s="272"/>
      <c r="I585" s="268" t="s">
        <v>918</v>
      </c>
      <c r="U585" s="268">
        <v>2000</v>
      </c>
      <c r="AB585" s="268" t="s">
        <v>4094</v>
      </c>
    </row>
    <row r="586" spans="1:28" ht="15" customHeight="1" x14ac:dyDescent="0.3">
      <c r="A586" s="263">
        <v>518986</v>
      </c>
      <c r="B586" s="263" t="s">
        <v>612</v>
      </c>
      <c r="C586" s="263" t="s">
        <v>1156</v>
      </c>
      <c r="D586" s="263" t="s">
        <v>1157</v>
      </c>
      <c r="F586" s="271"/>
      <c r="G586" s="271"/>
      <c r="H586" s="271"/>
      <c r="I586" s="268" t="s">
        <v>918</v>
      </c>
      <c r="U586" s="268">
        <v>2000</v>
      </c>
      <c r="AB586" s="268" t="s">
        <v>4094</v>
      </c>
    </row>
    <row r="587" spans="1:28" ht="15" customHeight="1" x14ac:dyDescent="0.3">
      <c r="A587" s="263">
        <v>519120</v>
      </c>
      <c r="B587" s="263" t="s">
        <v>1164</v>
      </c>
      <c r="C587" s="263" t="s">
        <v>956</v>
      </c>
      <c r="D587" s="263" t="s">
        <v>760</v>
      </c>
      <c r="F587" s="271"/>
      <c r="G587" s="271"/>
      <c r="H587" s="271"/>
      <c r="I587" s="268" t="s">
        <v>918</v>
      </c>
      <c r="U587" s="268">
        <v>2000</v>
      </c>
      <c r="AB587" s="268" t="s">
        <v>4094</v>
      </c>
    </row>
    <row r="588" spans="1:28" ht="15" customHeight="1" x14ac:dyDescent="0.3">
      <c r="A588" s="263">
        <v>519129</v>
      </c>
      <c r="B588" s="263" t="s">
        <v>617</v>
      </c>
      <c r="C588" s="263" t="s">
        <v>90</v>
      </c>
      <c r="D588" s="263" t="s">
        <v>1165</v>
      </c>
      <c r="F588" s="271"/>
      <c r="G588" s="271"/>
      <c r="H588" s="271"/>
      <c r="I588" s="268" t="s">
        <v>918</v>
      </c>
      <c r="U588" s="268">
        <v>2000</v>
      </c>
      <c r="AB588" s="268" t="s">
        <v>4094</v>
      </c>
    </row>
    <row r="589" spans="1:28" ht="15" customHeight="1" x14ac:dyDescent="0.3">
      <c r="A589" s="263">
        <v>519190</v>
      </c>
      <c r="B589" s="263" t="s">
        <v>618</v>
      </c>
      <c r="C589" s="263" t="s">
        <v>1168</v>
      </c>
      <c r="D589" s="263" t="s">
        <v>1169</v>
      </c>
      <c r="F589" s="272"/>
      <c r="G589" s="272"/>
      <c r="H589" s="272"/>
      <c r="I589" s="268" t="s">
        <v>918</v>
      </c>
      <c r="U589" s="268">
        <v>2000</v>
      </c>
      <c r="AB589" s="268" t="s">
        <v>4094</v>
      </c>
    </row>
    <row r="590" spans="1:28" ht="15" customHeight="1" x14ac:dyDescent="0.3">
      <c r="A590" s="263">
        <v>519302</v>
      </c>
      <c r="B590" s="263" t="s">
        <v>1171</v>
      </c>
      <c r="C590" s="263" t="s">
        <v>1172</v>
      </c>
      <c r="D590" s="263" t="s">
        <v>1102</v>
      </c>
      <c r="F590" s="271"/>
      <c r="G590" s="271"/>
      <c r="H590" s="271"/>
      <c r="I590" s="268" t="s">
        <v>918</v>
      </c>
      <c r="U590" s="268">
        <v>2000</v>
      </c>
      <c r="AB590" s="268" t="s">
        <v>4094</v>
      </c>
    </row>
    <row r="591" spans="1:28" ht="15" customHeight="1" x14ac:dyDescent="0.3">
      <c r="A591" s="263">
        <v>519319</v>
      </c>
      <c r="B591" s="263" t="s">
        <v>1174</v>
      </c>
      <c r="C591" s="263" t="s">
        <v>301</v>
      </c>
      <c r="D591" s="263" t="s">
        <v>1175</v>
      </c>
      <c r="E591" s="271"/>
      <c r="F591" s="271"/>
      <c r="G591" s="271"/>
      <c r="H591" s="271"/>
      <c r="I591" s="268" t="s">
        <v>918</v>
      </c>
      <c r="U591" s="268">
        <v>2000</v>
      </c>
      <c r="AB591" s="268" t="s">
        <v>4094</v>
      </c>
    </row>
    <row r="592" spans="1:28" ht="15" customHeight="1" x14ac:dyDescent="0.3">
      <c r="A592" s="263">
        <v>519336</v>
      </c>
      <c r="B592" s="263" t="s">
        <v>1176</v>
      </c>
      <c r="C592" s="263" t="s">
        <v>70</v>
      </c>
      <c r="D592" s="263" t="s">
        <v>805</v>
      </c>
      <c r="F592" s="271"/>
      <c r="G592" s="271"/>
      <c r="H592" s="271"/>
      <c r="I592" s="268" t="s">
        <v>918</v>
      </c>
      <c r="U592" s="268">
        <v>2000</v>
      </c>
      <c r="AB592" s="268" t="s">
        <v>4094</v>
      </c>
    </row>
    <row r="593" spans="1:28" ht="15" customHeight="1" x14ac:dyDescent="0.3">
      <c r="A593" s="263">
        <v>519363</v>
      </c>
      <c r="B593" s="263" t="s">
        <v>1177</v>
      </c>
      <c r="C593" s="263" t="s">
        <v>388</v>
      </c>
      <c r="D593" s="263" t="s">
        <v>891</v>
      </c>
      <c r="F593" s="272"/>
      <c r="G593" s="272"/>
      <c r="H593" s="272"/>
      <c r="I593" s="268" t="s">
        <v>918</v>
      </c>
      <c r="U593" s="268">
        <v>2000</v>
      </c>
      <c r="AB593" s="268" t="s">
        <v>4094</v>
      </c>
    </row>
    <row r="594" spans="1:28" ht="15" customHeight="1" x14ac:dyDescent="0.3">
      <c r="A594" s="263">
        <v>519374</v>
      </c>
      <c r="B594" s="263" t="s">
        <v>622</v>
      </c>
      <c r="C594" s="263" t="s">
        <v>74</v>
      </c>
      <c r="D594" s="263" t="s">
        <v>1178</v>
      </c>
      <c r="F594" s="271"/>
      <c r="G594" s="271"/>
      <c r="H594" s="271"/>
      <c r="I594" s="268" t="s">
        <v>918</v>
      </c>
      <c r="U594" s="268">
        <v>2000</v>
      </c>
      <c r="AB594" s="268" t="s">
        <v>4094</v>
      </c>
    </row>
    <row r="595" spans="1:28" ht="15" customHeight="1" x14ac:dyDescent="0.3">
      <c r="A595" s="263">
        <v>519424</v>
      </c>
      <c r="B595" s="263" t="s">
        <v>623</v>
      </c>
      <c r="C595" s="263" t="s">
        <v>1179</v>
      </c>
      <c r="D595" s="263" t="s">
        <v>720</v>
      </c>
      <c r="F595" s="271"/>
      <c r="G595" s="271"/>
      <c r="H595" s="271"/>
      <c r="I595" s="268" t="s">
        <v>918</v>
      </c>
      <c r="U595" s="268">
        <v>2000</v>
      </c>
      <c r="AB595" s="268" t="s">
        <v>4094</v>
      </c>
    </row>
    <row r="596" spans="1:28" ht="15" customHeight="1" x14ac:dyDescent="0.3">
      <c r="A596" s="263">
        <v>519443</v>
      </c>
      <c r="B596" s="263" t="s">
        <v>1180</v>
      </c>
      <c r="C596" s="263" t="s">
        <v>1181</v>
      </c>
      <c r="D596" s="263" t="s">
        <v>805</v>
      </c>
      <c r="F596" s="271"/>
      <c r="G596" s="271"/>
      <c r="H596" s="271"/>
      <c r="I596" s="268" t="s">
        <v>918</v>
      </c>
      <c r="U596" s="268">
        <v>2000</v>
      </c>
      <c r="AB596" s="268" t="s">
        <v>4094</v>
      </c>
    </row>
    <row r="597" spans="1:28" ht="15" customHeight="1" x14ac:dyDescent="0.3">
      <c r="A597" s="263">
        <v>519448</v>
      </c>
      <c r="B597" s="263" t="s">
        <v>624</v>
      </c>
      <c r="C597" s="263" t="s">
        <v>503</v>
      </c>
      <c r="D597" s="263" t="s">
        <v>1182</v>
      </c>
      <c r="F597" s="271"/>
      <c r="G597" s="271"/>
      <c r="H597" s="271"/>
      <c r="I597" s="268" t="s">
        <v>918</v>
      </c>
      <c r="U597" s="268">
        <v>2000</v>
      </c>
      <c r="AB597" s="268" t="s">
        <v>4094</v>
      </c>
    </row>
    <row r="598" spans="1:28" ht="15" customHeight="1" x14ac:dyDescent="0.3">
      <c r="A598" s="263">
        <v>519490</v>
      </c>
      <c r="B598" s="263" t="s">
        <v>626</v>
      </c>
      <c r="C598" s="263" t="s">
        <v>627</v>
      </c>
      <c r="D598" s="263" t="s">
        <v>1183</v>
      </c>
      <c r="F598" s="272"/>
      <c r="G598" s="272"/>
      <c r="H598" s="272"/>
      <c r="I598" s="268" t="s">
        <v>918</v>
      </c>
      <c r="U598" s="268">
        <v>2000</v>
      </c>
      <c r="AB598" s="268" t="s">
        <v>4094</v>
      </c>
    </row>
    <row r="599" spans="1:28" ht="15" customHeight="1" x14ac:dyDescent="0.3">
      <c r="A599" s="263">
        <v>519525</v>
      </c>
      <c r="B599" s="263" t="s">
        <v>1186</v>
      </c>
      <c r="C599" s="263" t="s">
        <v>929</v>
      </c>
      <c r="D599" s="263" t="s">
        <v>768</v>
      </c>
      <c r="F599" s="272"/>
      <c r="G599" s="272"/>
      <c r="H599" s="272"/>
      <c r="I599" s="268" t="s">
        <v>918</v>
      </c>
      <c r="U599" s="268">
        <v>2000</v>
      </c>
      <c r="AB599" s="268" t="s">
        <v>4094</v>
      </c>
    </row>
    <row r="600" spans="1:28" ht="15" customHeight="1" x14ac:dyDescent="0.3">
      <c r="A600" s="263">
        <v>519575</v>
      </c>
      <c r="B600" s="263" t="s">
        <v>629</v>
      </c>
      <c r="C600" s="263" t="s">
        <v>70</v>
      </c>
      <c r="D600" s="263" t="s">
        <v>418</v>
      </c>
      <c r="F600" s="271"/>
      <c r="G600" s="271"/>
      <c r="H600" s="271"/>
      <c r="I600" s="268" t="s">
        <v>918</v>
      </c>
      <c r="U600" s="268">
        <v>2000</v>
      </c>
      <c r="AB600" s="268" t="s">
        <v>4094</v>
      </c>
    </row>
    <row r="601" spans="1:28" ht="15" customHeight="1" x14ac:dyDescent="0.3">
      <c r="A601" s="263">
        <v>519587</v>
      </c>
      <c r="B601" s="263" t="s">
        <v>630</v>
      </c>
      <c r="C601" s="263" t="s">
        <v>929</v>
      </c>
      <c r="D601" s="263" t="s">
        <v>861</v>
      </c>
      <c r="F601" s="271"/>
      <c r="G601" s="271"/>
      <c r="H601" s="271"/>
      <c r="I601" s="268" t="s">
        <v>918</v>
      </c>
      <c r="U601" s="268">
        <v>2000</v>
      </c>
      <c r="AB601" s="268" t="s">
        <v>4094</v>
      </c>
    </row>
    <row r="602" spans="1:28" ht="15" customHeight="1" x14ac:dyDescent="0.3">
      <c r="A602" s="263">
        <v>520404</v>
      </c>
      <c r="B602" s="263" t="s">
        <v>642</v>
      </c>
      <c r="C602" s="263" t="s">
        <v>316</v>
      </c>
      <c r="D602" s="263" t="s">
        <v>775</v>
      </c>
      <c r="E602" s="271"/>
      <c r="F602" s="271"/>
      <c r="G602" s="271"/>
      <c r="H602" s="271"/>
      <c r="I602" s="268" t="s">
        <v>918</v>
      </c>
      <c r="U602" s="268">
        <v>2000</v>
      </c>
      <c r="AB602" s="268" t="s">
        <v>4094</v>
      </c>
    </row>
    <row r="603" spans="1:28" ht="15" customHeight="1" x14ac:dyDescent="0.3">
      <c r="A603" s="263">
        <v>520557</v>
      </c>
      <c r="B603" s="263" t="s">
        <v>1229</v>
      </c>
      <c r="C603" s="263" t="s">
        <v>1203</v>
      </c>
      <c r="D603" s="263" t="s">
        <v>1091</v>
      </c>
      <c r="F603" s="271"/>
      <c r="G603" s="271"/>
      <c r="H603" s="271"/>
      <c r="I603" s="268" t="s">
        <v>918</v>
      </c>
      <c r="U603" s="268">
        <v>2000</v>
      </c>
      <c r="AB603" s="268" t="s">
        <v>4094</v>
      </c>
    </row>
    <row r="604" spans="1:28" ht="15" customHeight="1" x14ac:dyDescent="0.3">
      <c r="A604" s="263">
        <v>520703</v>
      </c>
      <c r="B604" s="263" t="s">
        <v>647</v>
      </c>
      <c r="C604" s="263" t="s">
        <v>67</v>
      </c>
      <c r="D604" s="263" t="s">
        <v>1235</v>
      </c>
      <c r="F604" s="272"/>
      <c r="G604" s="272"/>
      <c r="H604" s="272"/>
      <c r="I604" s="268" t="s">
        <v>918</v>
      </c>
      <c r="U604" s="268">
        <v>2000</v>
      </c>
      <c r="AB604" s="268" t="s">
        <v>4094</v>
      </c>
    </row>
    <row r="605" spans="1:28" ht="15" customHeight="1" x14ac:dyDescent="0.3">
      <c r="A605" s="263">
        <v>520947</v>
      </c>
      <c r="B605" s="263" t="s">
        <v>649</v>
      </c>
      <c r="C605" s="263" t="s">
        <v>251</v>
      </c>
      <c r="D605" s="263" t="s">
        <v>1247</v>
      </c>
      <c r="F605" s="271"/>
      <c r="G605" s="271"/>
      <c r="H605" s="271"/>
      <c r="I605" s="268" t="s">
        <v>918</v>
      </c>
      <c r="U605" s="268">
        <v>2000</v>
      </c>
      <c r="AB605" s="268" t="s">
        <v>4094</v>
      </c>
    </row>
    <row r="606" spans="1:28" ht="15" customHeight="1" x14ac:dyDescent="0.3">
      <c r="A606" s="263">
        <v>520998</v>
      </c>
      <c r="B606" s="263" t="s">
        <v>1251</v>
      </c>
      <c r="C606" s="263" t="s">
        <v>929</v>
      </c>
      <c r="D606" s="263" t="s">
        <v>418</v>
      </c>
      <c r="F606" s="271"/>
      <c r="G606" s="271"/>
      <c r="H606" s="271"/>
      <c r="I606" s="268" t="s">
        <v>918</v>
      </c>
      <c r="U606" s="268">
        <v>2000</v>
      </c>
      <c r="AB606" s="268" t="s">
        <v>4094</v>
      </c>
    </row>
    <row r="607" spans="1:28" ht="15" customHeight="1" x14ac:dyDescent="0.3">
      <c r="A607" s="263">
        <v>521069</v>
      </c>
      <c r="B607" s="263" t="s">
        <v>1253</v>
      </c>
      <c r="C607" s="263" t="s">
        <v>929</v>
      </c>
      <c r="D607" s="263" t="s">
        <v>756</v>
      </c>
      <c r="E607" s="271"/>
      <c r="F607" s="271"/>
      <c r="G607" s="271"/>
      <c r="H607" s="271"/>
      <c r="I607" s="268" t="s">
        <v>918</v>
      </c>
      <c r="U607" s="268">
        <v>2000</v>
      </c>
      <c r="AB607" s="268" t="s">
        <v>4094</v>
      </c>
    </row>
    <row r="608" spans="1:28" ht="15" customHeight="1" x14ac:dyDescent="0.3">
      <c r="A608" s="263">
        <v>521076</v>
      </c>
      <c r="B608" s="263" t="s">
        <v>536</v>
      </c>
      <c r="C608" s="263" t="s">
        <v>318</v>
      </c>
      <c r="D608" s="263" t="s">
        <v>1254</v>
      </c>
      <c r="F608" s="271"/>
      <c r="G608" s="271"/>
      <c r="H608" s="271"/>
      <c r="I608" s="268" t="s">
        <v>918</v>
      </c>
      <c r="U608" s="268">
        <v>2000</v>
      </c>
      <c r="AB608" s="268" t="s">
        <v>4094</v>
      </c>
    </row>
    <row r="609" spans="1:28" ht="15" customHeight="1" x14ac:dyDescent="0.3">
      <c r="A609" s="263">
        <v>521126</v>
      </c>
      <c r="B609" s="263" t="s">
        <v>1258</v>
      </c>
      <c r="C609" s="263" t="s">
        <v>1067</v>
      </c>
      <c r="D609" s="263" t="s">
        <v>419</v>
      </c>
      <c r="F609" s="271"/>
      <c r="G609" s="271"/>
      <c r="H609" s="271"/>
      <c r="I609" s="268" t="s">
        <v>918</v>
      </c>
      <c r="U609" s="268">
        <v>2000</v>
      </c>
      <c r="AB609" s="268" t="s">
        <v>4094</v>
      </c>
    </row>
    <row r="610" spans="1:28" ht="15" customHeight="1" x14ac:dyDescent="0.3">
      <c r="A610" s="263">
        <v>521129</v>
      </c>
      <c r="B610" s="263" t="s">
        <v>1259</v>
      </c>
      <c r="C610" s="263" t="s">
        <v>1260</v>
      </c>
      <c r="D610" s="263" t="s">
        <v>420</v>
      </c>
      <c r="F610" s="272"/>
      <c r="G610" s="272"/>
      <c r="H610" s="272"/>
      <c r="I610" s="268" t="s">
        <v>918</v>
      </c>
      <c r="U610" s="268">
        <v>2000</v>
      </c>
      <c r="AB610" s="268" t="s">
        <v>4094</v>
      </c>
    </row>
    <row r="611" spans="1:28" ht="15" customHeight="1" x14ac:dyDescent="0.3">
      <c r="A611" s="263">
        <v>521134</v>
      </c>
      <c r="B611" s="263" t="s">
        <v>1261</v>
      </c>
      <c r="C611" s="263" t="s">
        <v>1206</v>
      </c>
      <c r="D611" s="263" t="s">
        <v>814</v>
      </c>
      <c r="F611" s="272"/>
      <c r="G611" s="272"/>
      <c r="H611" s="272"/>
      <c r="I611" s="268" t="s">
        <v>918</v>
      </c>
      <c r="U611" s="268">
        <v>2000</v>
      </c>
      <c r="AB611" s="268" t="s">
        <v>4094</v>
      </c>
    </row>
    <row r="612" spans="1:28" ht="15" customHeight="1" x14ac:dyDescent="0.3">
      <c r="A612" s="263">
        <v>521184</v>
      </c>
      <c r="B612" s="263" t="s">
        <v>654</v>
      </c>
      <c r="C612" s="263" t="s">
        <v>509</v>
      </c>
      <c r="D612" s="263" t="s">
        <v>783</v>
      </c>
      <c r="F612" s="272"/>
      <c r="G612" s="272"/>
      <c r="H612" s="272"/>
      <c r="I612" s="268" t="s">
        <v>918</v>
      </c>
      <c r="U612" s="268">
        <v>2000</v>
      </c>
      <c r="AB612" s="268" t="s">
        <v>4094</v>
      </c>
    </row>
    <row r="613" spans="1:28" ht="15" customHeight="1" x14ac:dyDescent="0.3">
      <c r="A613" s="263">
        <v>521208</v>
      </c>
      <c r="B613" s="263" t="s">
        <v>1268</v>
      </c>
      <c r="C613" s="263" t="s">
        <v>1269</v>
      </c>
      <c r="F613" s="272"/>
      <c r="G613" s="272"/>
      <c r="H613" s="272"/>
      <c r="I613" s="268" t="s">
        <v>918</v>
      </c>
      <c r="U613" s="268">
        <v>2000</v>
      </c>
      <c r="AB613" s="268" t="s">
        <v>4094</v>
      </c>
    </row>
    <row r="614" spans="1:28" ht="15" customHeight="1" x14ac:dyDescent="0.3">
      <c r="A614" s="263">
        <v>521232</v>
      </c>
      <c r="B614" s="263" t="s">
        <v>1270</v>
      </c>
      <c r="C614" s="263" t="s">
        <v>954</v>
      </c>
      <c r="D614" s="263" t="s">
        <v>811</v>
      </c>
      <c r="F614" s="272"/>
      <c r="G614" s="272"/>
      <c r="H614" s="272"/>
      <c r="I614" s="268" t="s">
        <v>918</v>
      </c>
      <c r="U614" s="268">
        <v>2000</v>
      </c>
      <c r="AB614" s="268" t="s">
        <v>4094</v>
      </c>
    </row>
    <row r="615" spans="1:28" ht="15" customHeight="1" x14ac:dyDescent="0.3">
      <c r="A615" s="263">
        <v>521284</v>
      </c>
      <c r="B615" s="263" t="s">
        <v>1271</v>
      </c>
      <c r="C615" s="263" t="s">
        <v>928</v>
      </c>
      <c r="D615" s="263" t="s">
        <v>418</v>
      </c>
      <c r="F615" s="271"/>
      <c r="G615" s="271"/>
      <c r="H615" s="271"/>
      <c r="I615" s="268" t="s">
        <v>918</v>
      </c>
      <c r="U615" s="268">
        <v>2000</v>
      </c>
      <c r="AB615" s="268" t="s">
        <v>4094</v>
      </c>
    </row>
    <row r="616" spans="1:28" ht="15" customHeight="1" x14ac:dyDescent="0.3">
      <c r="A616" s="263">
        <v>521296</v>
      </c>
      <c r="B616" s="263" t="s">
        <v>655</v>
      </c>
      <c r="C616" s="263" t="s">
        <v>270</v>
      </c>
      <c r="D616" s="263" t="s">
        <v>729</v>
      </c>
      <c r="F616" s="272"/>
      <c r="G616" s="272"/>
      <c r="H616" s="272"/>
      <c r="I616" s="268" t="s">
        <v>918</v>
      </c>
      <c r="U616" s="268">
        <v>2000</v>
      </c>
      <c r="AB616" s="268" t="s">
        <v>4094</v>
      </c>
    </row>
    <row r="617" spans="1:28" ht="15" customHeight="1" x14ac:dyDescent="0.3">
      <c r="A617" s="263">
        <v>521339</v>
      </c>
      <c r="B617" s="263" t="s">
        <v>656</v>
      </c>
      <c r="C617" s="263" t="s">
        <v>66</v>
      </c>
      <c r="D617" s="263" t="s">
        <v>410</v>
      </c>
      <c r="F617" s="272"/>
      <c r="G617" s="272"/>
      <c r="H617" s="272"/>
      <c r="I617" s="268" t="s">
        <v>918</v>
      </c>
      <c r="U617" s="268">
        <v>2000</v>
      </c>
      <c r="AB617" s="268" t="s">
        <v>4094</v>
      </c>
    </row>
    <row r="618" spans="1:28" ht="15" customHeight="1" x14ac:dyDescent="0.3">
      <c r="A618" s="263">
        <v>521396</v>
      </c>
      <c r="B618" s="263" t="s">
        <v>658</v>
      </c>
      <c r="C618" s="263" t="s">
        <v>339</v>
      </c>
      <c r="D618" s="263" t="s">
        <v>422</v>
      </c>
      <c r="F618" s="271"/>
      <c r="G618" s="271"/>
      <c r="H618" s="271"/>
      <c r="I618" s="268" t="s">
        <v>918</v>
      </c>
      <c r="U618" s="268">
        <v>2000</v>
      </c>
      <c r="AB618" s="268" t="s">
        <v>4094</v>
      </c>
    </row>
    <row r="619" spans="1:28" ht="15" customHeight="1" x14ac:dyDescent="0.3">
      <c r="A619" s="263">
        <v>521435</v>
      </c>
      <c r="B619" s="263" t="s">
        <v>659</v>
      </c>
      <c r="C619" s="263" t="s">
        <v>106</v>
      </c>
      <c r="D619" s="263" t="s">
        <v>794</v>
      </c>
      <c r="I619" s="268" t="s">
        <v>918</v>
      </c>
      <c r="U619" s="268">
        <v>2000</v>
      </c>
      <c r="AB619" s="268" t="s">
        <v>4094</v>
      </c>
    </row>
    <row r="620" spans="1:28" ht="15" customHeight="1" x14ac:dyDescent="0.3">
      <c r="A620" s="263">
        <v>521516</v>
      </c>
      <c r="B620" s="263" t="s">
        <v>662</v>
      </c>
      <c r="C620" s="263" t="s">
        <v>663</v>
      </c>
      <c r="D620" s="263" t="s">
        <v>771</v>
      </c>
      <c r="F620" s="272"/>
      <c r="G620" s="272"/>
      <c r="H620" s="272"/>
      <c r="I620" s="268" t="s">
        <v>918</v>
      </c>
      <c r="U620" s="268">
        <v>2000</v>
      </c>
      <c r="AB620" s="268" t="s">
        <v>4094</v>
      </c>
    </row>
    <row r="621" spans="1:28" ht="15" customHeight="1" x14ac:dyDescent="0.3">
      <c r="A621" s="263">
        <v>522013</v>
      </c>
      <c r="B621" s="263" t="s">
        <v>676</v>
      </c>
      <c r="C621" s="263" t="s">
        <v>253</v>
      </c>
      <c r="D621" s="263" t="s">
        <v>817</v>
      </c>
      <c r="F621" s="271"/>
      <c r="G621" s="271"/>
      <c r="H621" s="271"/>
      <c r="I621" s="268" t="s">
        <v>918</v>
      </c>
      <c r="U621" s="268">
        <v>2000</v>
      </c>
      <c r="AB621" s="268" t="s">
        <v>4094</v>
      </c>
    </row>
    <row r="622" spans="1:28" ht="15" customHeight="1" x14ac:dyDescent="0.3">
      <c r="A622" s="263">
        <v>522022</v>
      </c>
      <c r="B622" s="263" t="s">
        <v>677</v>
      </c>
      <c r="C622" s="263" t="s">
        <v>70</v>
      </c>
      <c r="D622" s="263" t="s">
        <v>767</v>
      </c>
      <c r="F622" s="271"/>
      <c r="G622" s="271"/>
      <c r="H622" s="271"/>
      <c r="I622" s="268" t="s">
        <v>918</v>
      </c>
      <c r="U622" s="268">
        <v>2000</v>
      </c>
      <c r="AB622" s="268" t="s">
        <v>4094</v>
      </c>
    </row>
    <row r="623" spans="1:28" ht="15" customHeight="1" x14ac:dyDescent="0.3">
      <c r="A623" s="263">
        <v>522070</v>
      </c>
      <c r="B623" s="263" t="s">
        <v>678</v>
      </c>
      <c r="C623" s="263" t="s">
        <v>96</v>
      </c>
      <c r="D623" s="263" t="s">
        <v>1075</v>
      </c>
      <c r="F623" s="271"/>
      <c r="G623" s="271"/>
      <c r="H623" s="271"/>
      <c r="I623" s="268" t="s">
        <v>918</v>
      </c>
      <c r="U623" s="268">
        <v>2000</v>
      </c>
      <c r="AB623" s="268" t="s">
        <v>4094</v>
      </c>
    </row>
    <row r="624" spans="1:28" ht="15" customHeight="1" x14ac:dyDescent="0.3">
      <c r="A624" s="263">
        <v>522077</v>
      </c>
      <c r="B624" s="263" t="s">
        <v>679</v>
      </c>
      <c r="C624" s="263" t="s">
        <v>363</v>
      </c>
      <c r="D624" s="263" t="s">
        <v>748</v>
      </c>
      <c r="F624" s="271"/>
      <c r="G624" s="271"/>
      <c r="H624" s="271"/>
      <c r="I624" s="268" t="s">
        <v>918</v>
      </c>
      <c r="U624" s="268">
        <v>2000</v>
      </c>
      <c r="AB624" s="268" t="s">
        <v>4094</v>
      </c>
    </row>
    <row r="625" spans="1:28" ht="15" customHeight="1" x14ac:dyDescent="0.3">
      <c r="A625" s="263">
        <v>522257</v>
      </c>
      <c r="B625" s="263" t="s">
        <v>685</v>
      </c>
      <c r="C625" s="263" t="s">
        <v>236</v>
      </c>
      <c r="D625" s="263" t="s">
        <v>743</v>
      </c>
      <c r="F625" s="271"/>
      <c r="G625" s="271"/>
      <c r="H625" s="271"/>
      <c r="I625" s="268" t="s">
        <v>918</v>
      </c>
      <c r="U625" s="268">
        <v>2000</v>
      </c>
      <c r="AB625" s="268" t="s">
        <v>4094</v>
      </c>
    </row>
    <row r="626" spans="1:28" ht="15" customHeight="1" x14ac:dyDescent="0.3">
      <c r="A626" s="263">
        <v>522358</v>
      </c>
      <c r="B626" s="263" t="s">
        <v>686</v>
      </c>
      <c r="C626" s="263" t="s">
        <v>70</v>
      </c>
      <c r="D626" s="263" t="s">
        <v>813</v>
      </c>
      <c r="F626" s="272"/>
      <c r="G626" s="272"/>
      <c r="H626" s="272"/>
      <c r="I626" s="268" t="s">
        <v>918</v>
      </c>
      <c r="U626" s="268">
        <v>2000</v>
      </c>
      <c r="AB626" s="268" t="s">
        <v>4094</v>
      </c>
    </row>
    <row r="627" spans="1:28" ht="15" customHeight="1" x14ac:dyDescent="0.3">
      <c r="A627" s="263">
        <v>522407</v>
      </c>
      <c r="B627" s="263" t="s">
        <v>688</v>
      </c>
      <c r="C627" s="263" t="s">
        <v>689</v>
      </c>
      <c r="D627" s="263" t="s">
        <v>1280</v>
      </c>
      <c r="F627" s="271"/>
      <c r="G627" s="271"/>
      <c r="H627" s="271"/>
      <c r="I627" s="268" t="s">
        <v>918</v>
      </c>
      <c r="U627" s="268">
        <v>2000</v>
      </c>
      <c r="AB627" s="268" t="s">
        <v>4094</v>
      </c>
    </row>
    <row r="628" spans="1:28" ht="15" customHeight="1" x14ac:dyDescent="0.3">
      <c r="A628" s="263">
        <v>522428</v>
      </c>
      <c r="B628" s="263" t="s">
        <v>690</v>
      </c>
      <c r="C628" s="263" t="s">
        <v>318</v>
      </c>
      <c r="D628" s="263" t="s">
        <v>829</v>
      </c>
      <c r="F628" s="271"/>
      <c r="G628" s="271"/>
      <c r="H628" s="271"/>
      <c r="I628" s="268" t="s">
        <v>918</v>
      </c>
      <c r="U628" s="268">
        <v>2000</v>
      </c>
      <c r="AB628" s="268" t="s">
        <v>4094</v>
      </c>
    </row>
    <row r="629" spans="1:28" ht="15" customHeight="1" x14ac:dyDescent="0.3">
      <c r="A629" s="263">
        <v>513605</v>
      </c>
      <c r="B629" s="263" t="s">
        <v>2950</v>
      </c>
      <c r="C629" s="263" t="s">
        <v>1065</v>
      </c>
      <c r="D629" s="263" t="s">
        <v>727</v>
      </c>
      <c r="F629" s="272"/>
      <c r="G629" s="272"/>
      <c r="H629" s="272"/>
      <c r="I629" s="268" t="s">
        <v>918</v>
      </c>
      <c r="AB629" s="268" t="s">
        <v>4094</v>
      </c>
    </row>
    <row r="630" spans="1:28" ht="15" customHeight="1" x14ac:dyDescent="0.3">
      <c r="A630" s="263">
        <v>520384</v>
      </c>
      <c r="B630" s="263" t="s">
        <v>3099</v>
      </c>
      <c r="C630" s="263" t="s">
        <v>3100</v>
      </c>
      <c r="D630" s="263" t="s">
        <v>3101</v>
      </c>
      <c r="F630" s="271"/>
      <c r="G630" s="271"/>
      <c r="H630" s="271"/>
      <c r="I630" s="268" t="s">
        <v>918</v>
      </c>
      <c r="AB630" s="268" t="s">
        <v>4094</v>
      </c>
    </row>
    <row r="631" spans="1:28" ht="15" customHeight="1" x14ac:dyDescent="0.3">
      <c r="A631" s="263">
        <v>522499</v>
      </c>
      <c r="B631" s="263" t="s">
        <v>3312</v>
      </c>
      <c r="C631" s="263" t="s">
        <v>87</v>
      </c>
      <c r="D631" s="263" t="s">
        <v>1335</v>
      </c>
      <c r="F631" s="272"/>
      <c r="G631" s="272"/>
      <c r="H631" s="272"/>
      <c r="I631" s="268" t="s">
        <v>918</v>
      </c>
      <c r="AB631" s="268" t="s">
        <v>4094</v>
      </c>
    </row>
    <row r="632" spans="1:28" ht="15" customHeight="1" x14ac:dyDescent="0.3">
      <c r="A632" s="263">
        <v>519954</v>
      </c>
      <c r="B632" s="263" t="s">
        <v>2490</v>
      </c>
      <c r="C632" s="263" t="s">
        <v>1606</v>
      </c>
      <c r="D632" s="263" t="s">
        <v>419</v>
      </c>
      <c r="F632" s="271"/>
      <c r="G632" s="271"/>
      <c r="H632" s="271"/>
      <c r="I632" s="268" t="s">
        <v>918</v>
      </c>
      <c r="U632" s="268">
        <v>2000</v>
      </c>
      <c r="V632" s="268" t="s">
        <v>927</v>
      </c>
      <c r="W632" s="268" t="s">
        <v>927</v>
      </c>
      <c r="X632" s="268" t="s">
        <v>927</v>
      </c>
      <c r="Y632" s="268" t="s">
        <v>927</v>
      </c>
      <c r="Z632" s="268" t="s">
        <v>927</v>
      </c>
      <c r="AA632" s="268" t="s">
        <v>927</v>
      </c>
    </row>
    <row r="633" spans="1:28" ht="15" customHeight="1" x14ac:dyDescent="0.3">
      <c r="A633" s="263">
        <v>521595</v>
      </c>
      <c r="B633" s="263" t="s">
        <v>2564</v>
      </c>
      <c r="C633" s="263" t="s">
        <v>70</v>
      </c>
      <c r="D633" s="263" t="s">
        <v>1684</v>
      </c>
      <c r="F633" s="271"/>
      <c r="G633" s="271"/>
      <c r="H633" s="271"/>
      <c r="I633" s="268" t="s">
        <v>918</v>
      </c>
      <c r="U633" s="268">
        <v>2000</v>
      </c>
      <c r="V633" s="268" t="s">
        <v>927</v>
      </c>
      <c r="W633" s="268" t="s">
        <v>927</v>
      </c>
      <c r="X633" s="268" t="s">
        <v>927</v>
      </c>
      <c r="Y633" s="268" t="s">
        <v>927</v>
      </c>
      <c r="Z633" s="268" t="s">
        <v>927</v>
      </c>
      <c r="AA633" s="268" t="s">
        <v>927</v>
      </c>
    </row>
    <row r="634" spans="1:28" ht="15" customHeight="1" x14ac:dyDescent="0.3">
      <c r="A634" s="263">
        <v>522805</v>
      </c>
      <c r="B634" s="263" t="s">
        <v>2641</v>
      </c>
      <c r="C634" s="263" t="s">
        <v>1531</v>
      </c>
      <c r="D634" s="263" t="s">
        <v>797</v>
      </c>
      <c r="F634" s="271"/>
      <c r="G634" s="271"/>
      <c r="H634" s="271"/>
      <c r="I634" s="268" t="s">
        <v>918</v>
      </c>
      <c r="U634" s="268">
        <v>2000</v>
      </c>
      <c r="V634" s="268" t="s">
        <v>927</v>
      </c>
      <c r="W634" s="268" t="s">
        <v>927</v>
      </c>
      <c r="X634" s="268" t="s">
        <v>927</v>
      </c>
      <c r="Y634" s="268" t="s">
        <v>927</v>
      </c>
      <c r="Z634" s="268" t="s">
        <v>927</v>
      </c>
      <c r="AA634" s="268" t="s">
        <v>927</v>
      </c>
    </row>
    <row r="635" spans="1:28" ht="15" customHeight="1" x14ac:dyDescent="0.3">
      <c r="A635" s="263">
        <v>521123</v>
      </c>
      <c r="B635" s="263" t="s">
        <v>1255</v>
      </c>
      <c r="C635" s="263" t="s">
        <v>1256</v>
      </c>
      <c r="D635" s="263" t="s">
        <v>1257</v>
      </c>
      <c r="F635" s="271"/>
      <c r="G635" s="271"/>
      <c r="H635" s="271"/>
      <c r="I635" s="268" t="s">
        <v>918</v>
      </c>
      <c r="U635" s="268">
        <v>2000</v>
      </c>
      <c r="V635" s="268" t="s">
        <v>927</v>
      </c>
      <c r="W635" s="268" t="s">
        <v>927</v>
      </c>
      <c r="X635" s="268" t="s">
        <v>927</v>
      </c>
      <c r="Y635" s="268" t="s">
        <v>927</v>
      </c>
      <c r="Z635" s="268" t="s">
        <v>927</v>
      </c>
      <c r="AA635" s="268" t="s">
        <v>927</v>
      </c>
    </row>
    <row r="636" spans="1:28" ht="15" customHeight="1" x14ac:dyDescent="0.3">
      <c r="A636" s="263">
        <v>504769</v>
      </c>
      <c r="B636" s="263" t="s">
        <v>2216</v>
      </c>
      <c r="C636" s="263" t="s">
        <v>302</v>
      </c>
      <c r="D636" s="263" t="s">
        <v>2217</v>
      </c>
      <c r="F636" s="271"/>
      <c r="G636" s="271"/>
      <c r="H636" s="271"/>
      <c r="I636" s="268" t="s">
        <v>918</v>
      </c>
      <c r="U636" s="268">
        <v>2000</v>
      </c>
      <c r="W636" s="268" t="s">
        <v>927</v>
      </c>
      <c r="X636" s="268" t="s">
        <v>927</v>
      </c>
      <c r="Y636" s="268" t="s">
        <v>927</v>
      </c>
      <c r="Z636" s="268" t="s">
        <v>927</v>
      </c>
      <c r="AA636" s="268" t="s">
        <v>927</v>
      </c>
    </row>
    <row r="637" spans="1:28" ht="15" customHeight="1" x14ac:dyDescent="0.3">
      <c r="A637" s="263">
        <v>518349</v>
      </c>
      <c r="B637" s="263" t="s">
        <v>2402</v>
      </c>
      <c r="C637" s="263" t="s">
        <v>2403</v>
      </c>
      <c r="D637" s="263" t="s">
        <v>1077</v>
      </c>
      <c r="F637" s="272"/>
      <c r="G637" s="272"/>
      <c r="H637" s="272"/>
      <c r="I637" s="268" t="s">
        <v>918</v>
      </c>
      <c r="U637" s="268">
        <v>2000</v>
      </c>
      <c r="W637" s="268" t="s">
        <v>927</v>
      </c>
      <c r="X637" s="268" t="s">
        <v>927</v>
      </c>
      <c r="Y637" s="268" t="s">
        <v>927</v>
      </c>
      <c r="Z637" s="268" t="s">
        <v>927</v>
      </c>
      <c r="AA637" s="268" t="s">
        <v>927</v>
      </c>
    </row>
    <row r="638" spans="1:28" ht="15" customHeight="1" x14ac:dyDescent="0.3">
      <c r="A638" s="263">
        <v>521638</v>
      </c>
      <c r="B638" s="263" t="s">
        <v>2569</v>
      </c>
      <c r="C638" s="263" t="s">
        <v>254</v>
      </c>
      <c r="D638" s="263" t="s">
        <v>1322</v>
      </c>
      <c r="F638" s="271"/>
      <c r="G638" s="271"/>
      <c r="H638" s="271"/>
      <c r="I638" s="268" t="s">
        <v>918</v>
      </c>
      <c r="U638" s="268">
        <v>2000</v>
      </c>
      <c r="W638" s="268" t="s">
        <v>927</v>
      </c>
      <c r="X638" s="268" t="s">
        <v>927</v>
      </c>
      <c r="Y638" s="268" t="s">
        <v>927</v>
      </c>
      <c r="Z638" s="268" t="s">
        <v>927</v>
      </c>
      <c r="AA638" s="268" t="s">
        <v>927</v>
      </c>
    </row>
    <row r="639" spans="1:28" ht="15" customHeight="1" x14ac:dyDescent="0.3">
      <c r="A639" s="263">
        <v>521708</v>
      </c>
      <c r="B639" s="263" t="s">
        <v>2575</v>
      </c>
      <c r="C639" s="263" t="s">
        <v>1601</v>
      </c>
      <c r="D639" s="263" t="s">
        <v>1298</v>
      </c>
      <c r="F639" s="271"/>
      <c r="G639" s="271"/>
      <c r="H639" s="271"/>
      <c r="I639" s="268" t="s">
        <v>918</v>
      </c>
      <c r="U639" s="268">
        <v>2000</v>
      </c>
      <c r="W639" s="268" t="s">
        <v>927</v>
      </c>
      <c r="X639" s="268" t="s">
        <v>927</v>
      </c>
      <c r="Y639" s="268" t="s">
        <v>927</v>
      </c>
      <c r="Z639" s="268" t="s">
        <v>927</v>
      </c>
      <c r="AA639" s="268" t="s">
        <v>927</v>
      </c>
    </row>
    <row r="640" spans="1:28" ht="15" customHeight="1" x14ac:dyDescent="0.3">
      <c r="A640" s="263">
        <v>522569</v>
      </c>
      <c r="B640" s="263" t="s">
        <v>2627</v>
      </c>
      <c r="C640" s="263" t="s">
        <v>88</v>
      </c>
      <c r="D640" s="263" t="s">
        <v>408</v>
      </c>
      <c r="F640" s="272"/>
      <c r="G640" s="272"/>
      <c r="H640" s="272"/>
      <c r="I640" s="268" t="s">
        <v>918</v>
      </c>
      <c r="U640" s="268">
        <v>2000</v>
      </c>
      <c r="W640" s="268" t="s">
        <v>927</v>
      </c>
      <c r="X640" s="268" t="s">
        <v>927</v>
      </c>
      <c r="Y640" s="268" t="s">
        <v>927</v>
      </c>
      <c r="Z640" s="268" t="s">
        <v>927</v>
      </c>
      <c r="AA640" s="268" t="s">
        <v>927</v>
      </c>
    </row>
    <row r="641" spans="1:27" ht="15" customHeight="1" x14ac:dyDescent="0.3">
      <c r="A641" s="263">
        <v>522629</v>
      </c>
      <c r="B641" s="263" t="s">
        <v>2634</v>
      </c>
      <c r="C641" s="263" t="s">
        <v>92</v>
      </c>
      <c r="D641" s="263" t="s">
        <v>809</v>
      </c>
      <c r="F641" s="272"/>
      <c r="G641" s="272"/>
      <c r="H641" s="272"/>
      <c r="I641" s="268" t="s">
        <v>918</v>
      </c>
      <c r="U641" s="268">
        <v>2000</v>
      </c>
      <c r="W641" s="268" t="s">
        <v>927</v>
      </c>
      <c r="X641" s="268" t="s">
        <v>927</v>
      </c>
      <c r="Y641" s="268" t="s">
        <v>927</v>
      </c>
      <c r="Z641" s="268" t="s">
        <v>927</v>
      </c>
      <c r="AA641" s="268" t="s">
        <v>927</v>
      </c>
    </row>
    <row r="642" spans="1:27" ht="15" customHeight="1" x14ac:dyDescent="0.3">
      <c r="A642" s="263">
        <v>522735</v>
      </c>
      <c r="B642" s="263" t="s">
        <v>2182</v>
      </c>
      <c r="C642" s="263" t="s">
        <v>459</v>
      </c>
      <c r="D642" s="263" t="s">
        <v>815</v>
      </c>
      <c r="F642" s="272"/>
      <c r="G642" s="272"/>
      <c r="H642" s="272"/>
      <c r="I642" s="268" t="s">
        <v>918</v>
      </c>
      <c r="U642" s="268">
        <v>2000</v>
      </c>
      <c r="W642" s="268" t="s">
        <v>927</v>
      </c>
      <c r="X642" s="268" t="s">
        <v>927</v>
      </c>
      <c r="Y642" s="268" t="s">
        <v>927</v>
      </c>
      <c r="Z642" s="268" t="s">
        <v>927</v>
      </c>
      <c r="AA642" s="268" t="s">
        <v>927</v>
      </c>
    </row>
    <row r="643" spans="1:27" ht="15" customHeight="1" x14ac:dyDescent="0.3">
      <c r="A643" s="263">
        <v>522768</v>
      </c>
      <c r="B643" s="263" t="s">
        <v>2640</v>
      </c>
      <c r="C643" s="263" t="s">
        <v>72</v>
      </c>
      <c r="D643" s="263" t="s">
        <v>902</v>
      </c>
      <c r="F643" s="272"/>
      <c r="G643" s="272"/>
      <c r="H643" s="272"/>
      <c r="I643" s="268" t="s">
        <v>918</v>
      </c>
      <c r="U643" s="268">
        <v>2000</v>
      </c>
      <c r="W643" s="268" t="s">
        <v>927</v>
      </c>
      <c r="X643" s="268" t="s">
        <v>927</v>
      </c>
      <c r="Y643" s="268" t="s">
        <v>927</v>
      </c>
      <c r="Z643" s="268" t="s">
        <v>927</v>
      </c>
      <c r="AA643" s="268" t="s">
        <v>927</v>
      </c>
    </row>
    <row r="644" spans="1:27" ht="15" customHeight="1" x14ac:dyDescent="0.3">
      <c r="A644" s="263">
        <v>523603</v>
      </c>
      <c r="B644" s="263" t="s">
        <v>2678</v>
      </c>
      <c r="C644" s="263" t="s">
        <v>250</v>
      </c>
      <c r="D644" s="263" t="s">
        <v>2679</v>
      </c>
      <c r="F644" s="271"/>
      <c r="G644" s="271"/>
      <c r="H644" s="271"/>
      <c r="I644" s="268" t="s">
        <v>918</v>
      </c>
      <c r="U644" s="268">
        <v>2000</v>
      </c>
      <c r="W644" s="268" t="s">
        <v>927</v>
      </c>
      <c r="X644" s="268" t="s">
        <v>927</v>
      </c>
      <c r="Y644" s="268" t="s">
        <v>927</v>
      </c>
      <c r="Z644" s="268" t="s">
        <v>927</v>
      </c>
      <c r="AA644" s="268" t="s">
        <v>927</v>
      </c>
    </row>
    <row r="645" spans="1:27" ht="15" customHeight="1" x14ac:dyDescent="0.3">
      <c r="A645" s="263">
        <v>524031</v>
      </c>
      <c r="B645" s="263" t="s">
        <v>2711</v>
      </c>
      <c r="C645" s="263" t="s">
        <v>74</v>
      </c>
      <c r="D645" s="263" t="s">
        <v>1654</v>
      </c>
      <c r="F645" s="272"/>
      <c r="G645" s="272"/>
      <c r="H645" s="272"/>
      <c r="I645" s="268" t="s">
        <v>918</v>
      </c>
      <c r="U645" s="268">
        <v>2000</v>
      </c>
      <c r="W645" s="268" t="s">
        <v>927</v>
      </c>
      <c r="X645" s="268" t="s">
        <v>927</v>
      </c>
      <c r="Y645" s="268" t="s">
        <v>927</v>
      </c>
      <c r="Z645" s="268" t="s">
        <v>927</v>
      </c>
      <c r="AA645" s="268" t="s">
        <v>927</v>
      </c>
    </row>
    <row r="646" spans="1:27" ht="15" customHeight="1" x14ac:dyDescent="0.3">
      <c r="A646" s="263">
        <v>524034</v>
      </c>
      <c r="B646" s="263" t="s">
        <v>2713</v>
      </c>
      <c r="C646" s="263" t="s">
        <v>253</v>
      </c>
      <c r="D646" s="263" t="s">
        <v>1508</v>
      </c>
      <c r="F646" s="271"/>
      <c r="G646" s="271"/>
      <c r="H646" s="271"/>
      <c r="I646" s="268" t="s">
        <v>918</v>
      </c>
      <c r="U646" s="268">
        <v>2000</v>
      </c>
      <c r="W646" s="268" t="s">
        <v>927</v>
      </c>
      <c r="X646" s="268" t="s">
        <v>927</v>
      </c>
      <c r="Y646" s="268" t="s">
        <v>927</v>
      </c>
      <c r="Z646" s="268" t="s">
        <v>927</v>
      </c>
      <c r="AA646" s="268" t="s">
        <v>927</v>
      </c>
    </row>
    <row r="647" spans="1:27" ht="15" customHeight="1" x14ac:dyDescent="0.3">
      <c r="A647" s="263">
        <v>514833</v>
      </c>
      <c r="B647" s="263" t="s">
        <v>2281</v>
      </c>
      <c r="C647" s="263" t="s">
        <v>2282</v>
      </c>
      <c r="D647" s="263" t="s">
        <v>414</v>
      </c>
      <c r="F647" s="272"/>
      <c r="G647" s="272"/>
      <c r="H647" s="272"/>
      <c r="I647" s="268" t="s">
        <v>918</v>
      </c>
      <c r="U647" s="268">
        <v>2000</v>
      </c>
      <c r="X647" s="268" t="s">
        <v>927</v>
      </c>
      <c r="Y647" s="268" t="s">
        <v>927</v>
      </c>
      <c r="Z647" s="268" t="s">
        <v>927</v>
      </c>
      <c r="AA647" s="268" t="s">
        <v>927</v>
      </c>
    </row>
    <row r="648" spans="1:27" ht="15" customHeight="1" x14ac:dyDescent="0.3">
      <c r="A648" s="263">
        <v>516790</v>
      </c>
      <c r="B648" s="263" t="s">
        <v>2327</v>
      </c>
      <c r="C648" s="263" t="s">
        <v>247</v>
      </c>
      <c r="D648" s="263" t="s">
        <v>819</v>
      </c>
      <c r="F648" s="273"/>
      <c r="G648" s="273"/>
      <c r="H648" s="274"/>
      <c r="I648" s="268" t="s">
        <v>918</v>
      </c>
      <c r="U648" s="268">
        <v>2000</v>
      </c>
      <c r="X648" s="268" t="s">
        <v>927</v>
      </c>
      <c r="Y648" s="268" t="s">
        <v>927</v>
      </c>
      <c r="Z648" s="268" t="s">
        <v>927</v>
      </c>
      <c r="AA648" s="268" t="s">
        <v>927</v>
      </c>
    </row>
    <row r="649" spans="1:27" ht="15" customHeight="1" x14ac:dyDescent="0.3">
      <c r="A649" s="263">
        <v>517964</v>
      </c>
      <c r="B649" s="263" t="s">
        <v>2383</v>
      </c>
      <c r="C649" s="263" t="s">
        <v>1249</v>
      </c>
      <c r="D649" s="263" t="s">
        <v>757</v>
      </c>
      <c r="F649" s="271"/>
      <c r="G649" s="271"/>
      <c r="H649" s="271"/>
      <c r="I649" s="268" t="s">
        <v>918</v>
      </c>
      <c r="U649" s="268">
        <v>2000</v>
      </c>
      <c r="X649" s="268" t="s">
        <v>927</v>
      </c>
      <c r="Y649" s="268" t="s">
        <v>927</v>
      </c>
      <c r="Z649" s="268" t="s">
        <v>927</v>
      </c>
      <c r="AA649" s="268" t="s">
        <v>927</v>
      </c>
    </row>
    <row r="650" spans="1:27" ht="15" customHeight="1" x14ac:dyDescent="0.3">
      <c r="A650" s="263">
        <v>518018</v>
      </c>
      <c r="B650" s="263" t="s">
        <v>2384</v>
      </c>
      <c r="C650" s="263" t="s">
        <v>1628</v>
      </c>
      <c r="D650" s="263" t="s">
        <v>891</v>
      </c>
      <c r="F650" s="271"/>
      <c r="G650" s="271"/>
      <c r="H650" s="271"/>
      <c r="I650" s="268" t="s">
        <v>918</v>
      </c>
      <c r="U650" s="268">
        <v>2000</v>
      </c>
      <c r="X650" s="268" t="s">
        <v>927</v>
      </c>
      <c r="Y650" s="268" t="s">
        <v>927</v>
      </c>
      <c r="Z650" s="268" t="s">
        <v>927</v>
      </c>
      <c r="AA650" s="268" t="s">
        <v>927</v>
      </c>
    </row>
    <row r="651" spans="1:27" ht="15" customHeight="1" x14ac:dyDescent="0.3">
      <c r="A651" s="263">
        <v>518239</v>
      </c>
      <c r="B651" s="263" t="s">
        <v>2396</v>
      </c>
      <c r="C651" s="263" t="s">
        <v>72</v>
      </c>
      <c r="D651" s="263" t="s">
        <v>2397</v>
      </c>
      <c r="F651" s="271"/>
      <c r="G651" s="271"/>
      <c r="H651" s="271"/>
      <c r="I651" s="268" t="s">
        <v>918</v>
      </c>
      <c r="U651" s="268">
        <v>2000</v>
      </c>
      <c r="X651" s="268" t="s">
        <v>927</v>
      </c>
      <c r="Y651" s="268" t="s">
        <v>927</v>
      </c>
      <c r="Z651" s="268" t="s">
        <v>927</v>
      </c>
      <c r="AA651" s="268" t="s">
        <v>927</v>
      </c>
    </row>
    <row r="652" spans="1:27" ht="15" customHeight="1" x14ac:dyDescent="0.3">
      <c r="A652" s="263">
        <v>518780</v>
      </c>
      <c r="B652" s="263" t="s">
        <v>2432</v>
      </c>
      <c r="C652" s="263" t="s">
        <v>1188</v>
      </c>
      <c r="D652" s="263" t="s">
        <v>734</v>
      </c>
      <c r="F652" s="271"/>
      <c r="G652" s="271"/>
      <c r="H652" s="271"/>
      <c r="I652" s="268" t="s">
        <v>918</v>
      </c>
      <c r="U652" s="268">
        <v>2000</v>
      </c>
      <c r="X652" s="268" t="s">
        <v>927</v>
      </c>
      <c r="Y652" s="268" t="s">
        <v>927</v>
      </c>
      <c r="Z652" s="268" t="s">
        <v>927</v>
      </c>
      <c r="AA652" s="268" t="s">
        <v>927</v>
      </c>
    </row>
    <row r="653" spans="1:27" ht="15" customHeight="1" x14ac:dyDescent="0.3">
      <c r="A653" s="263">
        <v>518921</v>
      </c>
      <c r="B653" s="263" t="s">
        <v>2439</v>
      </c>
      <c r="C653" s="263" t="s">
        <v>1152</v>
      </c>
      <c r="D653" s="263" t="s">
        <v>749</v>
      </c>
      <c r="F653" s="271"/>
      <c r="G653" s="271"/>
      <c r="H653" s="271"/>
      <c r="I653" s="268" t="s">
        <v>918</v>
      </c>
      <c r="U653" s="268">
        <v>2000</v>
      </c>
      <c r="X653" s="268" t="s">
        <v>927</v>
      </c>
      <c r="Y653" s="268" t="s">
        <v>927</v>
      </c>
      <c r="Z653" s="268" t="s">
        <v>927</v>
      </c>
      <c r="AA653" s="268" t="s">
        <v>927</v>
      </c>
    </row>
    <row r="654" spans="1:27" ht="15" customHeight="1" x14ac:dyDescent="0.3">
      <c r="A654" s="263">
        <v>519316</v>
      </c>
      <c r="B654" s="263" t="s">
        <v>2460</v>
      </c>
      <c r="C654" s="263" t="s">
        <v>2461</v>
      </c>
      <c r="D654" s="263" t="s">
        <v>1071</v>
      </c>
      <c r="F654" s="271"/>
      <c r="G654" s="271"/>
      <c r="H654" s="271"/>
      <c r="I654" s="268" t="s">
        <v>918</v>
      </c>
      <c r="U654" s="268">
        <v>2000</v>
      </c>
      <c r="X654" s="268" t="s">
        <v>927</v>
      </c>
      <c r="Y654" s="268" t="s">
        <v>927</v>
      </c>
      <c r="Z654" s="268" t="s">
        <v>927</v>
      </c>
      <c r="AA654" s="268" t="s">
        <v>927</v>
      </c>
    </row>
    <row r="655" spans="1:27" ht="15" customHeight="1" x14ac:dyDescent="0.3">
      <c r="A655" s="263">
        <v>519512</v>
      </c>
      <c r="B655" s="263" t="s">
        <v>2474</v>
      </c>
      <c r="C655" s="263" t="s">
        <v>1249</v>
      </c>
      <c r="D655" s="263" t="s">
        <v>832</v>
      </c>
      <c r="F655" s="271"/>
      <c r="G655" s="271"/>
      <c r="H655" s="271"/>
      <c r="I655" s="268" t="s">
        <v>918</v>
      </c>
      <c r="U655" s="268">
        <v>2000</v>
      </c>
      <c r="X655" s="268" t="s">
        <v>927</v>
      </c>
      <c r="Y655" s="268" t="s">
        <v>927</v>
      </c>
      <c r="Z655" s="268" t="s">
        <v>927</v>
      </c>
      <c r="AA655" s="268" t="s">
        <v>927</v>
      </c>
    </row>
    <row r="656" spans="1:27" ht="15" customHeight="1" x14ac:dyDescent="0.3">
      <c r="A656" s="263">
        <v>520955</v>
      </c>
      <c r="B656" s="263" t="s">
        <v>2528</v>
      </c>
      <c r="C656" s="263" t="s">
        <v>313</v>
      </c>
      <c r="D656" s="263" t="s">
        <v>750</v>
      </c>
      <c r="F656" s="271"/>
      <c r="G656" s="271"/>
      <c r="H656" s="271"/>
      <c r="I656" s="268" t="s">
        <v>918</v>
      </c>
      <c r="U656" s="268">
        <v>2000</v>
      </c>
      <c r="X656" s="268" t="s">
        <v>927</v>
      </c>
      <c r="Y656" s="268" t="s">
        <v>927</v>
      </c>
      <c r="Z656" s="268" t="s">
        <v>927</v>
      </c>
      <c r="AA656" s="268" t="s">
        <v>927</v>
      </c>
    </row>
    <row r="657" spans="1:27" ht="15" customHeight="1" x14ac:dyDescent="0.3">
      <c r="A657" s="263">
        <v>520970</v>
      </c>
      <c r="B657" s="263" t="s">
        <v>2208</v>
      </c>
      <c r="C657" s="263" t="s">
        <v>1192</v>
      </c>
      <c r="D657" s="263" t="s">
        <v>821</v>
      </c>
      <c r="F657" s="272"/>
      <c r="G657" s="272"/>
      <c r="H657" s="272"/>
      <c r="I657" s="268" t="s">
        <v>918</v>
      </c>
      <c r="U657" s="268">
        <v>2000</v>
      </c>
      <c r="X657" s="268" t="s">
        <v>927</v>
      </c>
      <c r="Y657" s="268" t="s">
        <v>927</v>
      </c>
      <c r="Z657" s="268" t="s">
        <v>927</v>
      </c>
      <c r="AA657" s="268" t="s">
        <v>927</v>
      </c>
    </row>
    <row r="658" spans="1:27" ht="15" customHeight="1" x14ac:dyDescent="0.3">
      <c r="A658" s="263">
        <v>521984</v>
      </c>
      <c r="B658" s="263" t="s">
        <v>2588</v>
      </c>
      <c r="C658" s="263" t="s">
        <v>1724</v>
      </c>
      <c r="D658" s="263" t="s">
        <v>2589</v>
      </c>
      <c r="F658" s="271"/>
      <c r="G658" s="271"/>
      <c r="H658" s="271"/>
      <c r="I658" s="268" t="s">
        <v>918</v>
      </c>
      <c r="U658" s="268">
        <v>2000</v>
      </c>
      <c r="X658" s="268" t="s">
        <v>927</v>
      </c>
      <c r="Y658" s="268" t="s">
        <v>927</v>
      </c>
      <c r="Z658" s="268" t="s">
        <v>927</v>
      </c>
      <c r="AA658" s="268" t="s">
        <v>927</v>
      </c>
    </row>
    <row r="659" spans="1:27" ht="15" customHeight="1" x14ac:dyDescent="0.3">
      <c r="A659" s="263">
        <v>522066</v>
      </c>
      <c r="B659" s="263" t="s">
        <v>2591</v>
      </c>
      <c r="C659" s="263" t="s">
        <v>2592</v>
      </c>
      <c r="D659" s="263" t="s">
        <v>419</v>
      </c>
      <c r="F659" s="272"/>
      <c r="G659" s="272"/>
      <c r="H659" s="272"/>
      <c r="I659" s="268" t="s">
        <v>918</v>
      </c>
      <c r="U659" s="268">
        <v>2000</v>
      </c>
      <c r="X659" s="268" t="s">
        <v>927</v>
      </c>
      <c r="Y659" s="268" t="s">
        <v>927</v>
      </c>
      <c r="Z659" s="268" t="s">
        <v>927</v>
      </c>
      <c r="AA659" s="268" t="s">
        <v>927</v>
      </c>
    </row>
    <row r="660" spans="1:27" ht="15" customHeight="1" x14ac:dyDescent="0.3">
      <c r="A660" s="263">
        <v>522068</v>
      </c>
      <c r="B660" s="263" t="s">
        <v>2593</v>
      </c>
      <c r="C660" s="263" t="s">
        <v>2594</v>
      </c>
      <c r="D660" s="263" t="s">
        <v>1114</v>
      </c>
      <c r="F660" s="271"/>
      <c r="G660" s="271"/>
      <c r="H660" s="271"/>
      <c r="I660" s="268" t="s">
        <v>918</v>
      </c>
      <c r="U660" s="268">
        <v>2000</v>
      </c>
      <c r="X660" s="268" t="s">
        <v>927</v>
      </c>
      <c r="Y660" s="268" t="s">
        <v>927</v>
      </c>
      <c r="Z660" s="268" t="s">
        <v>927</v>
      </c>
      <c r="AA660" s="268" t="s">
        <v>927</v>
      </c>
    </row>
    <row r="661" spans="1:27" ht="15" customHeight="1" x14ac:dyDescent="0.3">
      <c r="A661" s="263">
        <v>522181</v>
      </c>
      <c r="B661" s="263" t="s">
        <v>2596</v>
      </c>
      <c r="C661" s="263" t="s">
        <v>73</v>
      </c>
      <c r="D661" s="263" t="s">
        <v>876</v>
      </c>
      <c r="F661" s="272"/>
      <c r="G661" s="272"/>
      <c r="H661" s="272"/>
      <c r="I661" s="268" t="s">
        <v>918</v>
      </c>
      <c r="U661" s="268">
        <v>2000</v>
      </c>
      <c r="X661" s="268" t="s">
        <v>927</v>
      </c>
      <c r="Y661" s="268" t="s">
        <v>927</v>
      </c>
      <c r="Z661" s="268" t="s">
        <v>927</v>
      </c>
      <c r="AA661" s="268" t="s">
        <v>927</v>
      </c>
    </row>
    <row r="662" spans="1:27" ht="15" customHeight="1" x14ac:dyDescent="0.3">
      <c r="A662" s="263">
        <v>522226</v>
      </c>
      <c r="B662" s="263" t="s">
        <v>2602</v>
      </c>
      <c r="C662" s="263" t="s">
        <v>313</v>
      </c>
      <c r="D662" s="263" t="s">
        <v>2603</v>
      </c>
      <c r="F662" s="272"/>
      <c r="G662" s="272"/>
      <c r="H662" s="272"/>
      <c r="I662" s="268" t="s">
        <v>918</v>
      </c>
      <c r="U662" s="268">
        <v>2000</v>
      </c>
      <c r="X662" s="268" t="s">
        <v>927</v>
      </c>
      <c r="Y662" s="268" t="s">
        <v>927</v>
      </c>
      <c r="Z662" s="268" t="s">
        <v>927</v>
      </c>
      <c r="AA662" s="268" t="s">
        <v>927</v>
      </c>
    </row>
    <row r="663" spans="1:27" ht="15" customHeight="1" x14ac:dyDescent="0.3">
      <c r="A663" s="263">
        <v>522277</v>
      </c>
      <c r="B663" s="263" t="s">
        <v>2606</v>
      </c>
      <c r="C663" s="263" t="s">
        <v>70</v>
      </c>
      <c r="F663" s="272"/>
      <c r="G663" s="272"/>
      <c r="H663" s="272"/>
      <c r="I663" s="268" t="s">
        <v>918</v>
      </c>
      <c r="U663" s="268">
        <v>2000</v>
      </c>
      <c r="X663" s="268" t="s">
        <v>927</v>
      </c>
      <c r="Y663" s="268" t="s">
        <v>927</v>
      </c>
      <c r="Z663" s="268" t="s">
        <v>927</v>
      </c>
      <c r="AA663" s="268" t="s">
        <v>927</v>
      </c>
    </row>
    <row r="664" spans="1:27" ht="15" customHeight="1" x14ac:dyDescent="0.3">
      <c r="A664" s="263">
        <v>522333</v>
      </c>
      <c r="B664" s="263" t="s">
        <v>2611</v>
      </c>
      <c r="C664" s="263" t="s">
        <v>74</v>
      </c>
      <c r="D664" s="263" t="s">
        <v>1076</v>
      </c>
      <c r="F664" s="272"/>
      <c r="G664" s="272"/>
      <c r="H664" s="272"/>
      <c r="I664" s="268" t="s">
        <v>918</v>
      </c>
      <c r="U664" s="268">
        <v>2000</v>
      </c>
      <c r="X664" s="268" t="s">
        <v>927</v>
      </c>
      <c r="Y664" s="268" t="s">
        <v>927</v>
      </c>
      <c r="Z664" s="268" t="s">
        <v>927</v>
      </c>
      <c r="AA664" s="268" t="s">
        <v>927</v>
      </c>
    </row>
    <row r="665" spans="1:27" ht="15" customHeight="1" x14ac:dyDescent="0.3">
      <c r="A665" s="263">
        <v>522593</v>
      </c>
      <c r="B665" s="263" t="s">
        <v>2631</v>
      </c>
      <c r="C665" s="263" t="s">
        <v>2632</v>
      </c>
      <c r="D665" s="263" t="s">
        <v>2633</v>
      </c>
      <c r="F665" s="271"/>
      <c r="G665" s="271"/>
      <c r="H665" s="271"/>
      <c r="I665" s="268" t="s">
        <v>918</v>
      </c>
      <c r="U665" s="268">
        <v>2000</v>
      </c>
      <c r="X665" s="268" t="s">
        <v>927</v>
      </c>
      <c r="Y665" s="268" t="s">
        <v>927</v>
      </c>
      <c r="Z665" s="268" t="s">
        <v>927</v>
      </c>
      <c r="AA665" s="268" t="s">
        <v>927</v>
      </c>
    </row>
    <row r="666" spans="1:27" ht="15" customHeight="1" x14ac:dyDescent="0.3">
      <c r="A666" s="263">
        <v>522948</v>
      </c>
      <c r="B666" s="263" t="s">
        <v>2646</v>
      </c>
      <c r="C666" s="263" t="s">
        <v>426</v>
      </c>
      <c r="D666" s="263" t="s">
        <v>800</v>
      </c>
      <c r="F666" s="271"/>
      <c r="G666" s="271"/>
      <c r="H666" s="271"/>
      <c r="I666" s="268" t="s">
        <v>918</v>
      </c>
      <c r="U666" s="268">
        <v>2000</v>
      </c>
      <c r="X666" s="268" t="s">
        <v>927</v>
      </c>
      <c r="Y666" s="268" t="s">
        <v>927</v>
      </c>
      <c r="Z666" s="268" t="s">
        <v>927</v>
      </c>
      <c r="AA666" s="268" t="s">
        <v>927</v>
      </c>
    </row>
    <row r="667" spans="1:27" ht="15" customHeight="1" x14ac:dyDescent="0.3">
      <c r="A667" s="263">
        <v>522976</v>
      </c>
      <c r="B667" s="263" t="s">
        <v>2185</v>
      </c>
      <c r="C667" s="263" t="s">
        <v>1545</v>
      </c>
      <c r="D667" s="263" t="s">
        <v>1183</v>
      </c>
      <c r="I667" s="268" t="s">
        <v>918</v>
      </c>
      <c r="U667" s="268">
        <v>2000</v>
      </c>
      <c r="X667" s="268" t="s">
        <v>927</v>
      </c>
      <c r="Y667" s="268" t="s">
        <v>927</v>
      </c>
      <c r="Z667" s="268" t="s">
        <v>927</v>
      </c>
      <c r="AA667" s="268" t="s">
        <v>927</v>
      </c>
    </row>
    <row r="668" spans="1:27" ht="15" customHeight="1" x14ac:dyDescent="0.3">
      <c r="A668" s="263">
        <v>523121</v>
      </c>
      <c r="B668" s="263" t="s">
        <v>2653</v>
      </c>
      <c r="C668" s="263" t="s">
        <v>1610</v>
      </c>
      <c r="D668" s="263" t="s">
        <v>766</v>
      </c>
      <c r="E668" s="271"/>
      <c r="F668" s="271"/>
      <c r="G668" s="271"/>
      <c r="H668" s="271"/>
      <c r="I668" s="268" t="s">
        <v>918</v>
      </c>
      <c r="U668" s="268">
        <v>2000</v>
      </c>
      <c r="X668" s="268" t="s">
        <v>927</v>
      </c>
      <c r="Y668" s="268" t="s">
        <v>927</v>
      </c>
      <c r="Z668" s="268" t="s">
        <v>927</v>
      </c>
      <c r="AA668" s="268" t="s">
        <v>927</v>
      </c>
    </row>
    <row r="669" spans="1:27" ht="15" customHeight="1" x14ac:dyDescent="0.3">
      <c r="A669" s="263">
        <v>523162</v>
      </c>
      <c r="B669" s="263" t="s">
        <v>2656</v>
      </c>
      <c r="C669" s="263" t="s">
        <v>81</v>
      </c>
      <c r="D669" s="263" t="s">
        <v>794</v>
      </c>
      <c r="F669" s="271"/>
      <c r="G669" s="271"/>
      <c r="H669" s="271"/>
      <c r="I669" s="268" t="s">
        <v>918</v>
      </c>
      <c r="U669" s="268">
        <v>2000</v>
      </c>
      <c r="X669" s="268" t="s">
        <v>927</v>
      </c>
      <c r="Y669" s="268" t="s">
        <v>927</v>
      </c>
      <c r="Z669" s="268" t="s">
        <v>927</v>
      </c>
      <c r="AA669" s="268" t="s">
        <v>927</v>
      </c>
    </row>
    <row r="670" spans="1:27" ht="15" customHeight="1" x14ac:dyDescent="0.3">
      <c r="A670" s="263">
        <v>523251</v>
      </c>
      <c r="B670" s="263" t="s">
        <v>2663</v>
      </c>
      <c r="C670" s="263" t="s">
        <v>70</v>
      </c>
      <c r="D670" s="263" t="s">
        <v>768</v>
      </c>
      <c r="E670" s="271"/>
      <c r="F670" s="271"/>
      <c r="G670" s="271"/>
      <c r="H670" s="271"/>
      <c r="I670" s="268" t="s">
        <v>918</v>
      </c>
      <c r="U670" s="268">
        <v>2000</v>
      </c>
      <c r="X670" s="268" t="s">
        <v>927</v>
      </c>
      <c r="Y670" s="268" t="s">
        <v>927</v>
      </c>
      <c r="Z670" s="268" t="s">
        <v>927</v>
      </c>
      <c r="AA670" s="268" t="s">
        <v>927</v>
      </c>
    </row>
    <row r="671" spans="1:27" ht="15" customHeight="1" x14ac:dyDescent="0.3">
      <c r="A671" s="263">
        <v>523310</v>
      </c>
      <c r="B671" s="263" t="s">
        <v>2664</v>
      </c>
      <c r="C671" s="263" t="s">
        <v>73</v>
      </c>
      <c r="D671" s="263" t="s">
        <v>744</v>
      </c>
      <c r="F671" s="271"/>
      <c r="G671" s="271"/>
      <c r="H671" s="271"/>
      <c r="I671" s="268" t="s">
        <v>918</v>
      </c>
      <c r="U671" s="268">
        <v>2000</v>
      </c>
      <c r="X671" s="268" t="s">
        <v>927</v>
      </c>
      <c r="Y671" s="268" t="s">
        <v>927</v>
      </c>
      <c r="Z671" s="268" t="s">
        <v>927</v>
      </c>
      <c r="AA671" s="268" t="s">
        <v>927</v>
      </c>
    </row>
    <row r="672" spans="1:27" ht="15" customHeight="1" x14ac:dyDescent="0.3">
      <c r="A672" s="263">
        <v>523358</v>
      </c>
      <c r="B672" s="263" t="s">
        <v>511</v>
      </c>
      <c r="C672" s="263" t="s">
        <v>69</v>
      </c>
      <c r="D672" s="263" t="s">
        <v>877</v>
      </c>
      <c r="F672" s="272"/>
      <c r="G672" s="272"/>
      <c r="H672" s="272"/>
      <c r="I672" s="268" t="s">
        <v>918</v>
      </c>
      <c r="U672" s="268">
        <v>2000</v>
      </c>
      <c r="X672" s="268" t="s">
        <v>927</v>
      </c>
      <c r="Y672" s="268" t="s">
        <v>927</v>
      </c>
      <c r="Z672" s="268" t="s">
        <v>927</v>
      </c>
      <c r="AA672" s="268" t="s">
        <v>927</v>
      </c>
    </row>
    <row r="673" spans="1:27" ht="15" customHeight="1" x14ac:dyDescent="0.3">
      <c r="A673" s="263">
        <v>523378</v>
      </c>
      <c r="B673" s="263" t="s">
        <v>2666</v>
      </c>
      <c r="C673" s="263" t="s">
        <v>102</v>
      </c>
      <c r="D673" s="263" t="s">
        <v>405</v>
      </c>
      <c r="F673" s="271"/>
      <c r="G673" s="271"/>
      <c r="H673" s="271"/>
      <c r="I673" s="268" t="s">
        <v>918</v>
      </c>
      <c r="U673" s="268">
        <v>2000</v>
      </c>
      <c r="X673" s="268" t="s">
        <v>927</v>
      </c>
      <c r="Y673" s="268" t="s">
        <v>927</v>
      </c>
      <c r="Z673" s="268" t="s">
        <v>927</v>
      </c>
      <c r="AA673" s="268" t="s">
        <v>927</v>
      </c>
    </row>
    <row r="674" spans="1:27" ht="15" customHeight="1" x14ac:dyDescent="0.3">
      <c r="A674" s="263">
        <v>523384</v>
      </c>
      <c r="B674" s="263" t="s">
        <v>2667</v>
      </c>
      <c r="C674" s="263" t="s">
        <v>75</v>
      </c>
      <c r="D674" s="263" t="s">
        <v>771</v>
      </c>
      <c r="F674" s="272"/>
      <c r="G674" s="272"/>
      <c r="H674" s="272"/>
      <c r="I674" s="268" t="s">
        <v>918</v>
      </c>
      <c r="U674" s="268">
        <v>2000</v>
      </c>
      <c r="X674" s="268" t="s">
        <v>927</v>
      </c>
      <c r="Y674" s="268" t="s">
        <v>927</v>
      </c>
      <c r="Z674" s="268" t="s">
        <v>927</v>
      </c>
      <c r="AA674" s="268" t="s">
        <v>927</v>
      </c>
    </row>
    <row r="675" spans="1:27" ht="15" customHeight="1" x14ac:dyDescent="0.3">
      <c r="A675" s="263">
        <v>523520</v>
      </c>
      <c r="B675" s="263" t="s">
        <v>2676</v>
      </c>
      <c r="C675" s="263" t="s">
        <v>69</v>
      </c>
      <c r="D675" s="263" t="s">
        <v>405</v>
      </c>
      <c r="F675" s="271"/>
      <c r="G675" s="271"/>
      <c r="H675" s="271"/>
      <c r="I675" s="268" t="s">
        <v>918</v>
      </c>
      <c r="U675" s="268">
        <v>2000</v>
      </c>
      <c r="X675" s="268" t="s">
        <v>927</v>
      </c>
      <c r="Y675" s="268" t="s">
        <v>927</v>
      </c>
      <c r="Z675" s="268" t="s">
        <v>927</v>
      </c>
      <c r="AA675" s="268" t="s">
        <v>927</v>
      </c>
    </row>
    <row r="676" spans="1:27" ht="15" customHeight="1" x14ac:dyDescent="0.3">
      <c r="A676" s="263">
        <v>523531</v>
      </c>
      <c r="B676" s="263" t="s">
        <v>2677</v>
      </c>
      <c r="C676" s="263" t="s">
        <v>356</v>
      </c>
      <c r="D676" s="263" t="s">
        <v>414</v>
      </c>
      <c r="F676" s="271"/>
      <c r="G676" s="271"/>
      <c r="H676" s="271"/>
      <c r="I676" s="268" t="s">
        <v>918</v>
      </c>
      <c r="U676" s="268">
        <v>2000</v>
      </c>
      <c r="X676" s="268" t="s">
        <v>927</v>
      </c>
      <c r="Y676" s="268" t="s">
        <v>927</v>
      </c>
      <c r="Z676" s="268" t="s">
        <v>927</v>
      </c>
      <c r="AA676" s="268" t="s">
        <v>927</v>
      </c>
    </row>
    <row r="677" spans="1:27" ht="15" customHeight="1" x14ac:dyDescent="0.3">
      <c r="A677" s="263">
        <v>523673</v>
      </c>
      <c r="B677" s="263" t="s">
        <v>2682</v>
      </c>
      <c r="C677" s="263" t="s">
        <v>244</v>
      </c>
      <c r="D677" s="263" t="s">
        <v>710</v>
      </c>
      <c r="F677" s="272"/>
      <c r="G677" s="272"/>
      <c r="H677" s="272"/>
      <c r="I677" s="268" t="s">
        <v>918</v>
      </c>
      <c r="U677" s="268">
        <v>2000</v>
      </c>
      <c r="X677" s="268" t="s">
        <v>927</v>
      </c>
      <c r="Y677" s="268" t="s">
        <v>927</v>
      </c>
      <c r="Z677" s="268" t="s">
        <v>927</v>
      </c>
      <c r="AA677" s="268" t="s">
        <v>927</v>
      </c>
    </row>
    <row r="678" spans="1:27" ht="15" customHeight="1" x14ac:dyDescent="0.3">
      <c r="A678" s="263">
        <v>523764</v>
      </c>
      <c r="B678" s="263" t="s">
        <v>2191</v>
      </c>
      <c r="C678" s="263" t="s">
        <v>81</v>
      </c>
      <c r="D678" s="263" t="s">
        <v>787</v>
      </c>
      <c r="F678" s="271"/>
      <c r="G678" s="271"/>
      <c r="H678" s="271"/>
      <c r="I678" s="268" t="s">
        <v>918</v>
      </c>
      <c r="U678" s="268">
        <v>2000</v>
      </c>
      <c r="X678" s="268" t="s">
        <v>927</v>
      </c>
      <c r="Y678" s="268" t="s">
        <v>927</v>
      </c>
      <c r="Z678" s="268" t="s">
        <v>927</v>
      </c>
      <c r="AA678" s="268" t="s">
        <v>927</v>
      </c>
    </row>
    <row r="679" spans="1:27" ht="15" customHeight="1" x14ac:dyDescent="0.3">
      <c r="A679" s="263">
        <v>523830</v>
      </c>
      <c r="B679" s="263" t="s">
        <v>2192</v>
      </c>
      <c r="C679" s="263" t="s">
        <v>69</v>
      </c>
      <c r="D679" s="263" t="s">
        <v>2193</v>
      </c>
      <c r="I679" s="268" t="s">
        <v>918</v>
      </c>
      <c r="U679" s="268">
        <v>2000</v>
      </c>
      <c r="X679" s="268" t="s">
        <v>927</v>
      </c>
      <c r="Y679" s="268" t="s">
        <v>927</v>
      </c>
      <c r="Z679" s="268" t="s">
        <v>927</v>
      </c>
      <c r="AA679" s="268" t="s">
        <v>927</v>
      </c>
    </row>
    <row r="680" spans="1:27" ht="15" customHeight="1" x14ac:dyDescent="0.3">
      <c r="A680" s="263">
        <v>523857</v>
      </c>
      <c r="B680" s="263" t="s">
        <v>2194</v>
      </c>
      <c r="C680" s="263" t="s">
        <v>109</v>
      </c>
      <c r="D680" s="263" t="s">
        <v>876</v>
      </c>
      <c r="F680" s="272"/>
      <c r="G680" s="272"/>
      <c r="H680" s="272"/>
      <c r="I680" s="268" t="s">
        <v>918</v>
      </c>
      <c r="U680" s="268">
        <v>2000</v>
      </c>
      <c r="X680" s="268" t="s">
        <v>927</v>
      </c>
      <c r="Y680" s="268" t="s">
        <v>927</v>
      </c>
      <c r="Z680" s="268" t="s">
        <v>927</v>
      </c>
      <c r="AA680" s="268" t="s">
        <v>927</v>
      </c>
    </row>
    <row r="681" spans="1:27" ht="15" customHeight="1" x14ac:dyDescent="0.3">
      <c r="A681" s="263">
        <v>523966</v>
      </c>
      <c r="B681" s="263" t="s">
        <v>2705</v>
      </c>
      <c r="C681" s="263" t="s">
        <v>107</v>
      </c>
      <c r="D681" s="263" t="s">
        <v>2706</v>
      </c>
      <c r="F681" s="271"/>
      <c r="G681" s="271"/>
      <c r="H681" s="271"/>
      <c r="I681" s="268" t="s">
        <v>918</v>
      </c>
      <c r="U681" s="268">
        <v>2000</v>
      </c>
      <c r="X681" s="268" t="s">
        <v>927</v>
      </c>
      <c r="Y681" s="268" t="s">
        <v>927</v>
      </c>
      <c r="Z681" s="268" t="s">
        <v>927</v>
      </c>
      <c r="AA681" s="268" t="s">
        <v>927</v>
      </c>
    </row>
    <row r="682" spans="1:27" ht="15" customHeight="1" x14ac:dyDescent="0.3">
      <c r="A682" s="263">
        <v>524019</v>
      </c>
      <c r="B682" s="263" t="s">
        <v>2707</v>
      </c>
      <c r="C682" s="263" t="s">
        <v>2708</v>
      </c>
      <c r="D682" s="263" t="s">
        <v>407</v>
      </c>
      <c r="F682" s="271"/>
      <c r="G682" s="271"/>
      <c r="H682" s="271"/>
      <c r="I682" s="268" t="s">
        <v>918</v>
      </c>
      <c r="U682" s="268">
        <v>2000</v>
      </c>
      <c r="X682" s="268" t="s">
        <v>927</v>
      </c>
      <c r="Y682" s="268" t="s">
        <v>927</v>
      </c>
      <c r="Z682" s="268" t="s">
        <v>927</v>
      </c>
      <c r="AA682" s="268" t="s">
        <v>927</v>
      </c>
    </row>
    <row r="683" spans="1:27" ht="15" customHeight="1" x14ac:dyDescent="0.3">
      <c r="A683" s="263">
        <v>516293</v>
      </c>
      <c r="B683" s="263" t="s">
        <v>2310</v>
      </c>
      <c r="C683" s="263" t="s">
        <v>1527</v>
      </c>
      <c r="D683" s="263" t="s">
        <v>407</v>
      </c>
      <c r="F683" s="271"/>
      <c r="G683" s="271"/>
      <c r="H683" s="271"/>
      <c r="I683" s="268" t="s">
        <v>918</v>
      </c>
      <c r="U683" s="268">
        <v>2000</v>
      </c>
      <c r="V683" s="268" t="s">
        <v>927</v>
      </c>
      <c r="W683" s="268" t="s">
        <v>927</v>
      </c>
      <c r="Y683" s="268" t="s">
        <v>927</v>
      </c>
      <c r="Z683" s="268" t="s">
        <v>927</v>
      </c>
      <c r="AA683" s="268" t="s">
        <v>927</v>
      </c>
    </row>
    <row r="684" spans="1:27" ht="15" customHeight="1" x14ac:dyDescent="0.3">
      <c r="A684" s="263">
        <v>517859</v>
      </c>
      <c r="B684" s="263" t="s">
        <v>2375</v>
      </c>
      <c r="C684" s="263" t="s">
        <v>70</v>
      </c>
      <c r="D684" s="263" t="s">
        <v>768</v>
      </c>
      <c r="F684" s="272"/>
      <c r="G684" s="272"/>
      <c r="H684" s="272"/>
      <c r="I684" s="268" t="s">
        <v>918</v>
      </c>
      <c r="U684" s="268">
        <v>2000</v>
      </c>
      <c r="V684" s="268" t="s">
        <v>927</v>
      </c>
      <c r="W684" s="268" t="s">
        <v>927</v>
      </c>
      <c r="Y684" s="268" t="s">
        <v>927</v>
      </c>
      <c r="Z684" s="268" t="s">
        <v>927</v>
      </c>
      <c r="AA684" s="268" t="s">
        <v>927</v>
      </c>
    </row>
    <row r="685" spans="1:27" ht="15" customHeight="1" x14ac:dyDescent="0.3">
      <c r="A685" s="263">
        <v>518669</v>
      </c>
      <c r="B685" s="263" t="s">
        <v>2425</v>
      </c>
      <c r="C685" s="263" t="s">
        <v>318</v>
      </c>
      <c r="D685" s="263" t="s">
        <v>811</v>
      </c>
      <c r="F685" s="271"/>
      <c r="G685" s="271"/>
      <c r="H685" s="271"/>
      <c r="I685" s="268" t="s">
        <v>918</v>
      </c>
      <c r="U685" s="268">
        <v>2000</v>
      </c>
      <c r="V685" s="268" t="s">
        <v>927</v>
      </c>
      <c r="W685" s="268" t="s">
        <v>927</v>
      </c>
      <c r="Y685" s="268" t="s">
        <v>927</v>
      </c>
      <c r="Z685" s="268" t="s">
        <v>927</v>
      </c>
      <c r="AA685" s="268" t="s">
        <v>927</v>
      </c>
    </row>
    <row r="686" spans="1:27" ht="15" customHeight="1" x14ac:dyDescent="0.3">
      <c r="A686" s="263">
        <v>521269</v>
      </c>
      <c r="B686" s="263" t="s">
        <v>1184</v>
      </c>
      <c r="C686" s="263" t="s">
        <v>1537</v>
      </c>
      <c r="F686" s="271"/>
      <c r="G686" s="271"/>
      <c r="H686" s="271"/>
      <c r="I686" s="268" t="s">
        <v>918</v>
      </c>
      <c r="U686" s="268">
        <v>2000</v>
      </c>
      <c r="V686" s="268" t="s">
        <v>927</v>
      </c>
      <c r="W686" s="268" t="s">
        <v>927</v>
      </c>
      <c r="Y686" s="268" t="s">
        <v>927</v>
      </c>
      <c r="Z686" s="268" t="s">
        <v>927</v>
      </c>
      <c r="AA686" s="268" t="s">
        <v>927</v>
      </c>
    </row>
    <row r="687" spans="1:27" ht="15" customHeight="1" x14ac:dyDescent="0.3">
      <c r="A687" s="263">
        <v>521837</v>
      </c>
      <c r="B687" s="263" t="s">
        <v>2583</v>
      </c>
      <c r="C687" s="263" t="s">
        <v>332</v>
      </c>
      <c r="D687" s="263" t="s">
        <v>748</v>
      </c>
      <c r="F687" s="271"/>
      <c r="G687" s="271"/>
      <c r="H687" s="271"/>
      <c r="I687" s="268" t="s">
        <v>918</v>
      </c>
      <c r="U687" s="268">
        <v>2000</v>
      </c>
      <c r="V687" s="268" t="s">
        <v>927</v>
      </c>
      <c r="W687" s="268" t="s">
        <v>927</v>
      </c>
      <c r="Y687" s="268" t="s">
        <v>927</v>
      </c>
      <c r="Z687" s="268" t="s">
        <v>927</v>
      </c>
      <c r="AA687" s="268" t="s">
        <v>927</v>
      </c>
    </row>
    <row r="688" spans="1:27" ht="15" customHeight="1" x14ac:dyDescent="0.3">
      <c r="A688" s="263">
        <v>522747</v>
      </c>
      <c r="B688" s="263" t="s">
        <v>2183</v>
      </c>
      <c r="C688" s="263" t="s">
        <v>70</v>
      </c>
      <c r="D688" s="263" t="s">
        <v>747</v>
      </c>
      <c r="F688" s="272"/>
      <c r="G688" s="272"/>
      <c r="H688" s="272"/>
      <c r="I688" s="268" t="s">
        <v>918</v>
      </c>
      <c r="U688" s="268">
        <v>2000</v>
      </c>
      <c r="V688" s="268" t="s">
        <v>927</v>
      </c>
      <c r="W688" s="268" t="s">
        <v>927</v>
      </c>
      <c r="Y688" s="268" t="s">
        <v>927</v>
      </c>
      <c r="Z688" s="268" t="s">
        <v>927</v>
      </c>
      <c r="AA688" s="268" t="s">
        <v>927</v>
      </c>
    </row>
    <row r="689" spans="1:27" ht="15" customHeight="1" x14ac:dyDescent="0.3">
      <c r="A689" s="263">
        <v>521885</v>
      </c>
      <c r="B689" s="263" t="s">
        <v>670</v>
      </c>
      <c r="C689" s="263" t="s">
        <v>88</v>
      </c>
      <c r="D689" s="263" t="s">
        <v>736</v>
      </c>
      <c r="F689" s="272"/>
      <c r="G689" s="272"/>
      <c r="H689" s="272"/>
      <c r="I689" s="268" t="s">
        <v>918</v>
      </c>
      <c r="U689" s="268">
        <v>2000</v>
      </c>
      <c r="V689" s="268" t="s">
        <v>927</v>
      </c>
      <c r="W689" s="268" t="s">
        <v>927</v>
      </c>
      <c r="Y689" s="268" t="s">
        <v>927</v>
      </c>
      <c r="Z689" s="268" t="s">
        <v>927</v>
      </c>
      <c r="AA689" s="268" t="s">
        <v>927</v>
      </c>
    </row>
    <row r="690" spans="1:27" ht="15" customHeight="1" x14ac:dyDescent="0.3">
      <c r="A690" s="263">
        <v>510240</v>
      </c>
      <c r="B690" s="263" t="s">
        <v>2237</v>
      </c>
      <c r="C690" s="263" t="s">
        <v>2238</v>
      </c>
      <c r="D690" s="263" t="s">
        <v>1530</v>
      </c>
      <c r="F690" s="271"/>
      <c r="G690" s="271"/>
      <c r="H690" s="271"/>
      <c r="I690" s="268" t="s">
        <v>918</v>
      </c>
      <c r="U690" s="268">
        <v>2000</v>
      </c>
      <c r="W690" s="268" t="s">
        <v>927</v>
      </c>
      <c r="Y690" s="268" t="s">
        <v>927</v>
      </c>
      <c r="Z690" s="268" t="s">
        <v>927</v>
      </c>
      <c r="AA690" s="268" t="s">
        <v>927</v>
      </c>
    </row>
    <row r="691" spans="1:27" ht="15" customHeight="1" x14ac:dyDescent="0.3">
      <c r="A691" s="263">
        <v>514275</v>
      </c>
      <c r="B691" s="263" t="s">
        <v>2272</v>
      </c>
      <c r="C691" s="263" t="s">
        <v>88</v>
      </c>
      <c r="D691" s="263" t="s">
        <v>2273</v>
      </c>
      <c r="F691" s="271"/>
      <c r="G691" s="271"/>
      <c r="H691" s="271"/>
      <c r="I691" s="268" t="s">
        <v>918</v>
      </c>
      <c r="U691" s="268">
        <v>2000</v>
      </c>
      <c r="W691" s="268" t="s">
        <v>927</v>
      </c>
      <c r="Y691" s="268" t="s">
        <v>927</v>
      </c>
      <c r="Z691" s="268" t="s">
        <v>927</v>
      </c>
      <c r="AA691" s="268" t="s">
        <v>927</v>
      </c>
    </row>
    <row r="692" spans="1:27" ht="15" customHeight="1" x14ac:dyDescent="0.3">
      <c r="A692" s="263">
        <v>517519</v>
      </c>
      <c r="B692" s="263" t="s">
        <v>2365</v>
      </c>
      <c r="C692" s="263" t="s">
        <v>274</v>
      </c>
      <c r="D692" s="263" t="s">
        <v>405</v>
      </c>
      <c r="F692" s="272"/>
      <c r="G692" s="272"/>
      <c r="H692" s="272"/>
      <c r="I692" s="268" t="s">
        <v>918</v>
      </c>
      <c r="U692" s="268">
        <v>2000</v>
      </c>
      <c r="W692" s="268" t="s">
        <v>927</v>
      </c>
      <c r="Y692" s="268" t="s">
        <v>927</v>
      </c>
      <c r="Z692" s="268" t="s">
        <v>927</v>
      </c>
      <c r="AA692" s="268" t="s">
        <v>927</v>
      </c>
    </row>
    <row r="693" spans="1:27" ht="15" customHeight="1" x14ac:dyDescent="0.3">
      <c r="A693" s="263">
        <v>517529</v>
      </c>
      <c r="B693" s="263" t="s">
        <v>2366</v>
      </c>
      <c r="C693" s="263" t="s">
        <v>2162</v>
      </c>
      <c r="D693" s="263" t="s">
        <v>820</v>
      </c>
      <c r="F693" s="271"/>
      <c r="G693" s="271"/>
      <c r="H693" s="271"/>
      <c r="I693" s="268" t="s">
        <v>918</v>
      </c>
      <c r="U693" s="268">
        <v>2000</v>
      </c>
      <c r="W693" s="268" t="s">
        <v>927</v>
      </c>
      <c r="Y693" s="268" t="s">
        <v>927</v>
      </c>
      <c r="Z693" s="268" t="s">
        <v>927</v>
      </c>
      <c r="AA693" s="268" t="s">
        <v>927</v>
      </c>
    </row>
    <row r="694" spans="1:27" ht="15" customHeight="1" x14ac:dyDescent="0.3">
      <c r="A694" s="263">
        <v>518351</v>
      </c>
      <c r="B694" s="263" t="s">
        <v>2404</v>
      </c>
      <c r="C694" s="263" t="s">
        <v>2405</v>
      </c>
      <c r="D694" s="263" t="s">
        <v>748</v>
      </c>
      <c r="F694" s="271"/>
      <c r="G694" s="271"/>
      <c r="H694" s="271"/>
      <c r="I694" s="268" t="s">
        <v>918</v>
      </c>
      <c r="U694" s="268">
        <v>2000</v>
      </c>
      <c r="W694" s="268" t="s">
        <v>927</v>
      </c>
      <c r="Y694" s="268" t="s">
        <v>927</v>
      </c>
      <c r="Z694" s="268" t="s">
        <v>927</v>
      </c>
      <c r="AA694" s="268" t="s">
        <v>927</v>
      </c>
    </row>
    <row r="695" spans="1:27" ht="15" customHeight="1" x14ac:dyDescent="0.3">
      <c r="A695" s="263">
        <v>518533</v>
      </c>
      <c r="B695" s="263" t="s">
        <v>2412</v>
      </c>
      <c r="C695" s="263" t="s">
        <v>69</v>
      </c>
      <c r="D695" s="263" t="s">
        <v>748</v>
      </c>
      <c r="F695" s="271"/>
      <c r="G695" s="271"/>
      <c r="H695" s="271"/>
      <c r="I695" s="268" t="s">
        <v>918</v>
      </c>
      <c r="U695" s="268">
        <v>2000</v>
      </c>
      <c r="W695" s="268" t="s">
        <v>927</v>
      </c>
      <c r="Y695" s="268" t="s">
        <v>927</v>
      </c>
      <c r="Z695" s="268" t="s">
        <v>927</v>
      </c>
      <c r="AA695" s="268" t="s">
        <v>927</v>
      </c>
    </row>
    <row r="696" spans="1:27" ht="15" customHeight="1" x14ac:dyDescent="0.3">
      <c r="A696" s="263">
        <v>520813</v>
      </c>
      <c r="B696" s="263" t="s">
        <v>2522</v>
      </c>
      <c r="C696" s="263" t="s">
        <v>928</v>
      </c>
      <c r="D696" s="263" t="s">
        <v>1366</v>
      </c>
      <c r="F696" s="272"/>
      <c r="G696" s="272"/>
      <c r="H696" s="272"/>
      <c r="I696" s="268" t="s">
        <v>918</v>
      </c>
      <c r="U696" s="268">
        <v>2000</v>
      </c>
      <c r="W696" s="268" t="s">
        <v>927</v>
      </c>
      <c r="Y696" s="268" t="s">
        <v>927</v>
      </c>
      <c r="Z696" s="268" t="s">
        <v>927</v>
      </c>
      <c r="AA696" s="268" t="s">
        <v>927</v>
      </c>
    </row>
    <row r="697" spans="1:27" ht="15" customHeight="1" x14ac:dyDescent="0.3">
      <c r="A697" s="263">
        <v>521228</v>
      </c>
      <c r="B697" s="263" t="s">
        <v>2173</v>
      </c>
      <c r="C697" s="263" t="s">
        <v>81</v>
      </c>
      <c r="D697" s="263" t="s">
        <v>827</v>
      </c>
      <c r="F697" s="271"/>
      <c r="G697" s="271"/>
      <c r="H697" s="271"/>
      <c r="I697" s="268" t="s">
        <v>918</v>
      </c>
      <c r="U697" s="268">
        <v>2000</v>
      </c>
      <c r="W697" s="268" t="s">
        <v>927</v>
      </c>
      <c r="Y697" s="268" t="s">
        <v>927</v>
      </c>
      <c r="Z697" s="268" t="s">
        <v>927</v>
      </c>
      <c r="AA697" s="268" t="s">
        <v>927</v>
      </c>
    </row>
    <row r="698" spans="1:27" ht="15" customHeight="1" x14ac:dyDescent="0.3">
      <c r="A698" s="263">
        <v>521938</v>
      </c>
      <c r="B698" s="263" t="s">
        <v>2176</v>
      </c>
      <c r="C698" s="263" t="s">
        <v>249</v>
      </c>
      <c r="D698" s="263" t="s">
        <v>756</v>
      </c>
      <c r="F698" s="271"/>
      <c r="G698" s="271"/>
      <c r="H698" s="271"/>
      <c r="I698" s="268" t="s">
        <v>918</v>
      </c>
      <c r="U698" s="268">
        <v>2000</v>
      </c>
      <c r="W698" s="268" t="s">
        <v>927</v>
      </c>
      <c r="Y698" s="268" t="s">
        <v>927</v>
      </c>
      <c r="Z698" s="268" t="s">
        <v>927</v>
      </c>
      <c r="AA698" s="268" t="s">
        <v>927</v>
      </c>
    </row>
    <row r="699" spans="1:27" ht="15" customHeight="1" x14ac:dyDescent="0.3">
      <c r="A699" s="263">
        <v>522231</v>
      </c>
      <c r="B699" s="263" t="s">
        <v>2605</v>
      </c>
      <c r="C699" s="263" t="s">
        <v>91</v>
      </c>
      <c r="D699" s="263" t="s">
        <v>1528</v>
      </c>
      <c r="F699" s="272"/>
      <c r="G699" s="272"/>
      <c r="H699" s="272"/>
      <c r="I699" s="268" t="s">
        <v>918</v>
      </c>
      <c r="U699" s="268">
        <v>2000</v>
      </c>
      <c r="W699" s="268" t="s">
        <v>927</v>
      </c>
      <c r="Y699" s="268" t="s">
        <v>927</v>
      </c>
      <c r="Z699" s="268" t="s">
        <v>927</v>
      </c>
      <c r="AA699" s="268" t="s">
        <v>927</v>
      </c>
    </row>
    <row r="700" spans="1:27" ht="15" customHeight="1" x14ac:dyDescent="0.3">
      <c r="A700" s="263">
        <v>522413</v>
      </c>
      <c r="B700" s="263" t="s">
        <v>2613</v>
      </c>
      <c r="C700" s="263" t="s">
        <v>70</v>
      </c>
      <c r="F700" s="271"/>
      <c r="G700" s="271"/>
      <c r="H700" s="271"/>
      <c r="I700" s="268" t="s">
        <v>918</v>
      </c>
      <c r="U700" s="268">
        <v>2000</v>
      </c>
      <c r="W700" s="268" t="s">
        <v>927</v>
      </c>
      <c r="Y700" s="268" t="s">
        <v>927</v>
      </c>
      <c r="Z700" s="268" t="s">
        <v>927</v>
      </c>
      <c r="AA700" s="268" t="s">
        <v>927</v>
      </c>
    </row>
    <row r="701" spans="1:27" ht="15" customHeight="1" x14ac:dyDescent="0.3">
      <c r="A701" s="263">
        <v>522502</v>
      </c>
      <c r="B701" s="263" t="s">
        <v>2623</v>
      </c>
      <c r="C701" s="263" t="s">
        <v>375</v>
      </c>
      <c r="D701" s="263" t="s">
        <v>713</v>
      </c>
      <c r="F701" s="272"/>
      <c r="G701" s="272"/>
      <c r="H701" s="272"/>
      <c r="I701" s="268" t="s">
        <v>918</v>
      </c>
      <c r="U701" s="268">
        <v>2000</v>
      </c>
      <c r="W701" s="268" t="s">
        <v>927</v>
      </c>
      <c r="Y701" s="268" t="s">
        <v>927</v>
      </c>
      <c r="Z701" s="268" t="s">
        <v>927</v>
      </c>
      <c r="AA701" s="268" t="s">
        <v>927</v>
      </c>
    </row>
    <row r="702" spans="1:27" ht="15" customHeight="1" x14ac:dyDescent="0.3">
      <c r="A702" s="263">
        <v>523477</v>
      </c>
      <c r="B702" s="263" t="s">
        <v>2672</v>
      </c>
      <c r="C702" s="263" t="s">
        <v>248</v>
      </c>
      <c r="D702" s="263" t="s">
        <v>413</v>
      </c>
      <c r="F702" s="272"/>
      <c r="G702" s="272"/>
      <c r="H702" s="272"/>
      <c r="I702" s="268" t="s">
        <v>918</v>
      </c>
      <c r="U702" s="268">
        <v>2000</v>
      </c>
      <c r="W702" s="268" t="s">
        <v>927</v>
      </c>
      <c r="Y702" s="268" t="s">
        <v>927</v>
      </c>
      <c r="Z702" s="268" t="s">
        <v>927</v>
      </c>
      <c r="AA702" s="268" t="s">
        <v>927</v>
      </c>
    </row>
    <row r="703" spans="1:27" ht="15" customHeight="1" x14ac:dyDescent="0.3">
      <c r="A703" s="263">
        <v>518267</v>
      </c>
      <c r="B703" s="263" t="s">
        <v>2398</v>
      </c>
      <c r="C703" s="263" t="s">
        <v>247</v>
      </c>
      <c r="D703" s="263" t="s">
        <v>868</v>
      </c>
      <c r="F703" s="271"/>
      <c r="G703" s="271"/>
      <c r="H703" s="271"/>
      <c r="I703" s="268" t="s">
        <v>918</v>
      </c>
      <c r="U703" s="268">
        <v>2000</v>
      </c>
      <c r="V703" s="268" t="s">
        <v>927</v>
      </c>
      <c r="Y703" s="268" t="s">
        <v>927</v>
      </c>
      <c r="Z703" s="268" t="s">
        <v>927</v>
      </c>
      <c r="AA703" s="268" t="s">
        <v>927</v>
      </c>
    </row>
    <row r="704" spans="1:27" ht="15" customHeight="1" x14ac:dyDescent="0.3">
      <c r="A704" s="263">
        <v>522587</v>
      </c>
      <c r="B704" s="263" t="s">
        <v>2629</v>
      </c>
      <c r="C704" s="263" t="s">
        <v>2630</v>
      </c>
      <c r="D704" s="263" t="s">
        <v>809</v>
      </c>
      <c r="F704" s="272"/>
      <c r="G704" s="272"/>
      <c r="H704" s="272"/>
      <c r="I704" s="268" t="s">
        <v>918</v>
      </c>
      <c r="U704" s="268">
        <v>2000</v>
      </c>
      <c r="V704" s="268" t="s">
        <v>927</v>
      </c>
      <c r="Y704" s="268" t="s">
        <v>927</v>
      </c>
      <c r="Z704" s="268" t="s">
        <v>927</v>
      </c>
      <c r="AA704" s="268" t="s">
        <v>927</v>
      </c>
    </row>
    <row r="705" spans="1:27" ht="15" customHeight="1" x14ac:dyDescent="0.3">
      <c r="A705" s="263">
        <v>504936</v>
      </c>
      <c r="B705" s="263" t="s">
        <v>2220</v>
      </c>
      <c r="C705" s="263" t="s">
        <v>266</v>
      </c>
      <c r="D705" s="263" t="s">
        <v>800</v>
      </c>
      <c r="F705" s="272"/>
      <c r="G705" s="272"/>
      <c r="H705" s="272"/>
      <c r="I705" s="268" t="s">
        <v>918</v>
      </c>
      <c r="U705" s="268">
        <v>2000</v>
      </c>
      <c r="Y705" s="268" t="s">
        <v>927</v>
      </c>
      <c r="Z705" s="268" t="s">
        <v>927</v>
      </c>
      <c r="AA705" s="268" t="s">
        <v>927</v>
      </c>
    </row>
    <row r="706" spans="1:27" ht="15" customHeight="1" x14ac:dyDescent="0.3">
      <c r="A706" s="263">
        <v>506743</v>
      </c>
      <c r="B706" s="263" t="s">
        <v>2224</v>
      </c>
      <c r="C706" s="263" t="s">
        <v>1522</v>
      </c>
      <c r="D706" s="263" t="s">
        <v>419</v>
      </c>
      <c r="F706" s="271"/>
      <c r="G706" s="271"/>
      <c r="H706" s="271"/>
      <c r="I706" s="268" t="s">
        <v>918</v>
      </c>
      <c r="U706" s="268">
        <v>2000</v>
      </c>
      <c r="Y706" s="268" t="s">
        <v>927</v>
      </c>
      <c r="Z706" s="268" t="s">
        <v>927</v>
      </c>
      <c r="AA706" s="268" t="s">
        <v>927</v>
      </c>
    </row>
    <row r="707" spans="1:27" ht="15" customHeight="1" x14ac:dyDescent="0.3">
      <c r="A707" s="263">
        <v>510657</v>
      </c>
      <c r="B707" s="263" t="s">
        <v>2240</v>
      </c>
      <c r="C707" s="263" t="s">
        <v>1047</v>
      </c>
      <c r="D707" s="263" t="s">
        <v>804</v>
      </c>
      <c r="F707" s="272"/>
      <c r="G707" s="272"/>
      <c r="H707" s="272"/>
      <c r="I707" s="268" t="s">
        <v>918</v>
      </c>
      <c r="U707" s="268">
        <v>2000</v>
      </c>
      <c r="Y707" s="268" t="s">
        <v>927</v>
      </c>
      <c r="Z707" s="268" t="s">
        <v>927</v>
      </c>
      <c r="AA707" s="268" t="s">
        <v>927</v>
      </c>
    </row>
    <row r="708" spans="1:27" ht="15" customHeight="1" x14ac:dyDescent="0.3">
      <c r="A708" s="263">
        <v>511215</v>
      </c>
      <c r="B708" s="263" t="s">
        <v>2245</v>
      </c>
      <c r="C708" s="263" t="s">
        <v>88</v>
      </c>
      <c r="D708" s="263" t="s">
        <v>2246</v>
      </c>
      <c r="F708" s="271"/>
      <c r="G708" s="271"/>
      <c r="H708" s="271"/>
      <c r="I708" s="268" t="s">
        <v>918</v>
      </c>
      <c r="U708" s="268">
        <v>2000</v>
      </c>
      <c r="Y708" s="268" t="s">
        <v>927</v>
      </c>
      <c r="Z708" s="268" t="s">
        <v>927</v>
      </c>
      <c r="AA708" s="268" t="s">
        <v>927</v>
      </c>
    </row>
    <row r="709" spans="1:27" ht="15" customHeight="1" x14ac:dyDescent="0.3">
      <c r="A709" s="263">
        <v>512543</v>
      </c>
      <c r="B709" s="263" t="s">
        <v>2254</v>
      </c>
      <c r="C709" s="263" t="s">
        <v>70</v>
      </c>
      <c r="D709" s="263" t="s">
        <v>745</v>
      </c>
      <c r="F709" s="272"/>
      <c r="G709" s="272"/>
      <c r="H709" s="272"/>
      <c r="I709" s="268" t="s">
        <v>918</v>
      </c>
      <c r="U709" s="268">
        <v>2000</v>
      </c>
      <c r="Y709" s="268" t="s">
        <v>927</v>
      </c>
      <c r="Z709" s="268" t="s">
        <v>927</v>
      </c>
      <c r="AA709" s="268" t="s">
        <v>927</v>
      </c>
    </row>
    <row r="710" spans="1:27" ht="15" customHeight="1" x14ac:dyDescent="0.3">
      <c r="A710" s="263">
        <v>512782</v>
      </c>
      <c r="B710" s="263" t="s">
        <v>2256</v>
      </c>
      <c r="C710" s="263" t="s">
        <v>97</v>
      </c>
      <c r="D710" s="263" t="s">
        <v>1677</v>
      </c>
      <c r="F710" s="271"/>
      <c r="G710" s="271"/>
      <c r="H710" s="271"/>
      <c r="I710" s="268" t="s">
        <v>918</v>
      </c>
      <c r="U710" s="268">
        <v>2000</v>
      </c>
      <c r="Y710" s="268" t="s">
        <v>927</v>
      </c>
      <c r="Z710" s="268" t="s">
        <v>927</v>
      </c>
      <c r="AA710" s="268" t="s">
        <v>927</v>
      </c>
    </row>
    <row r="711" spans="1:27" ht="15" customHeight="1" x14ac:dyDescent="0.3">
      <c r="A711" s="263">
        <v>513659</v>
      </c>
      <c r="B711" s="263" t="s">
        <v>2260</v>
      </c>
      <c r="C711" s="263" t="s">
        <v>1049</v>
      </c>
      <c r="D711" s="263" t="s">
        <v>745</v>
      </c>
      <c r="F711" s="272"/>
      <c r="G711" s="272"/>
      <c r="H711" s="272"/>
      <c r="I711" s="268" t="s">
        <v>918</v>
      </c>
      <c r="U711" s="268">
        <v>2000</v>
      </c>
      <c r="Y711" s="268" t="s">
        <v>927</v>
      </c>
      <c r="Z711" s="268" t="s">
        <v>927</v>
      </c>
      <c r="AA711" s="268" t="s">
        <v>927</v>
      </c>
    </row>
    <row r="712" spans="1:27" ht="15" customHeight="1" x14ac:dyDescent="0.3">
      <c r="A712" s="263">
        <v>513835</v>
      </c>
      <c r="B712" s="263" t="s">
        <v>2264</v>
      </c>
      <c r="C712" s="263" t="s">
        <v>2265</v>
      </c>
      <c r="D712" s="263" t="s">
        <v>723</v>
      </c>
      <c r="F712" s="271"/>
      <c r="G712" s="271"/>
      <c r="H712" s="271"/>
      <c r="I712" s="268" t="s">
        <v>918</v>
      </c>
      <c r="U712" s="268">
        <v>2000</v>
      </c>
      <c r="Y712" s="268" t="s">
        <v>927</v>
      </c>
      <c r="Z712" s="268" t="s">
        <v>927</v>
      </c>
      <c r="AA712" s="268" t="s">
        <v>927</v>
      </c>
    </row>
    <row r="713" spans="1:27" ht="15" customHeight="1" x14ac:dyDescent="0.3">
      <c r="A713" s="263">
        <v>514671</v>
      </c>
      <c r="B713" s="263" t="s">
        <v>1006</v>
      </c>
      <c r="C713" s="263" t="s">
        <v>66</v>
      </c>
      <c r="D713" s="263" t="s">
        <v>419</v>
      </c>
      <c r="F713" s="271"/>
      <c r="G713" s="271"/>
      <c r="H713" s="271"/>
      <c r="I713" s="268" t="s">
        <v>918</v>
      </c>
      <c r="U713" s="268">
        <v>2000</v>
      </c>
      <c r="Y713" s="268" t="s">
        <v>927</v>
      </c>
      <c r="Z713" s="268" t="s">
        <v>927</v>
      </c>
      <c r="AA713" s="268" t="s">
        <v>927</v>
      </c>
    </row>
    <row r="714" spans="1:27" ht="15" customHeight="1" x14ac:dyDescent="0.3">
      <c r="A714" s="263">
        <v>516086</v>
      </c>
      <c r="B714" s="263" t="s">
        <v>2304</v>
      </c>
      <c r="C714" s="263" t="s">
        <v>270</v>
      </c>
      <c r="D714" s="263" t="s">
        <v>717</v>
      </c>
      <c r="F714" s="272"/>
      <c r="G714" s="272"/>
      <c r="H714" s="272"/>
      <c r="I714" s="268" t="s">
        <v>918</v>
      </c>
      <c r="U714" s="268">
        <v>2000</v>
      </c>
      <c r="Y714" s="268" t="s">
        <v>927</v>
      </c>
      <c r="Z714" s="268" t="s">
        <v>927</v>
      </c>
      <c r="AA714" s="268" t="s">
        <v>927</v>
      </c>
    </row>
    <row r="715" spans="1:27" ht="15" customHeight="1" x14ac:dyDescent="0.3">
      <c r="A715" s="263">
        <v>516128</v>
      </c>
      <c r="B715" s="263" t="s">
        <v>2306</v>
      </c>
      <c r="C715" s="263" t="s">
        <v>376</v>
      </c>
      <c r="D715" s="263" t="s">
        <v>1104</v>
      </c>
      <c r="F715" s="272"/>
      <c r="G715" s="272"/>
      <c r="H715" s="272"/>
      <c r="I715" s="268" t="s">
        <v>918</v>
      </c>
      <c r="U715" s="268">
        <v>2000</v>
      </c>
      <c r="Y715" s="268" t="s">
        <v>927</v>
      </c>
      <c r="Z715" s="268" t="s">
        <v>927</v>
      </c>
      <c r="AA715" s="268" t="s">
        <v>927</v>
      </c>
    </row>
    <row r="716" spans="1:27" ht="15" customHeight="1" x14ac:dyDescent="0.3">
      <c r="A716" s="263">
        <v>516645</v>
      </c>
      <c r="B716" s="263" t="s">
        <v>2321</v>
      </c>
      <c r="C716" s="263" t="s">
        <v>1510</v>
      </c>
      <c r="D716" s="263" t="s">
        <v>769</v>
      </c>
      <c r="F716" s="272"/>
      <c r="G716" s="272"/>
      <c r="H716" s="272"/>
      <c r="I716" s="268" t="s">
        <v>918</v>
      </c>
      <c r="U716" s="268">
        <v>2000</v>
      </c>
      <c r="Y716" s="268" t="s">
        <v>927</v>
      </c>
      <c r="Z716" s="268" t="s">
        <v>927</v>
      </c>
      <c r="AA716" s="268" t="s">
        <v>927</v>
      </c>
    </row>
    <row r="717" spans="1:27" ht="15" customHeight="1" x14ac:dyDescent="0.3">
      <c r="A717" s="263">
        <v>516684</v>
      </c>
      <c r="B717" s="263" t="s">
        <v>2323</v>
      </c>
      <c r="C717" s="263" t="s">
        <v>367</v>
      </c>
      <c r="D717" s="263" t="s">
        <v>810</v>
      </c>
      <c r="F717" s="271"/>
      <c r="G717" s="271"/>
      <c r="H717" s="271"/>
      <c r="I717" s="268" t="s">
        <v>918</v>
      </c>
      <c r="U717" s="268">
        <v>2000</v>
      </c>
      <c r="Y717" s="268" t="s">
        <v>927</v>
      </c>
      <c r="Z717" s="268" t="s">
        <v>927</v>
      </c>
      <c r="AA717" s="268" t="s">
        <v>927</v>
      </c>
    </row>
    <row r="718" spans="1:27" ht="15" customHeight="1" x14ac:dyDescent="0.3">
      <c r="A718" s="263">
        <v>516858</v>
      </c>
      <c r="B718" s="263" t="s">
        <v>1820</v>
      </c>
      <c r="C718" s="263" t="s">
        <v>279</v>
      </c>
      <c r="D718" s="263" t="s">
        <v>867</v>
      </c>
      <c r="F718" s="271"/>
      <c r="G718" s="271"/>
      <c r="H718" s="271"/>
      <c r="I718" s="268" t="s">
        <v>918</v>
      </c>
      <c r="U718" s="268">
        <v>2000</v>
      </c>
      <c r="Y718" s="268" t="s">
        <v>927</v>
      </c>
      <c r="Z718" s="268" t="s">
        <v>927</v>
      </c>
      <c r="AA718" s="268" t="s">
        <v>927</v>
      </c>
    </row>
    <row r="719" spans="1:27" ht="15" customHeight="1" x14ac:dyDescent="0.3">
      <c r="A719" s="263">
        <v>516878</v>
      </c>
      <c r="B719" s="263" t="s">
        <v>2331</v>
      </c>
      <c r="C719" s="263" t="s">
        <v>1638</v>
      </c>
      <c r="D719" s="263" t="s">
        <v>814</v>
      </c>
      <c r="F719" s="271"/>
      <c r="G719" s="271"/>
      <c r="H719" s="271"/>
      <c r="I719" s="268" t="s">
        <v>918</v>
      </c>
      <c r="U719" s="268">
        <v>2000</v>
      </c>
      <c r="Y719" s="268" t="s">
        <v>927</v>
      </c>
      <c r="Z719" s="268" t="s">
        <v>927</v>
      </c>
      <c r="AA719" s="268" t="s">
        <v>927</v>
      </c>
    </row>
    <row r="720" spans="1:27" ht="15" customHeight="1" x14ac:dyDescent="0.3">
      <c r="A720" s="263">
        <v>517367</v>
      </c>
      <c r="B720" s="263" t="s">
        <v>2358</v>
      </c>
      <c r="C720" s="263" t="s">
        <v>307</v>
      </c>
      <c r="D720" s="263" t="s">
        <v>751</v>
      </c>
      <c r="F720" s="275"/>
      <c r="G720" s="275"/>
      <c r="H720" s="274"/>
      <c r="I720" s="268" t="s">
        <v>918</v>
      </c>
      <c r="U720" s="268">
        <v>2000</v>
      </c>
      <c r="Y720" s="268" t="s">
        <v>927</v>
      </c>
      <c r="Z720" s="268" t="s">
        <v>927</v>
      </c>
      <c r="AA720" s="268" t="s">
        <v>927</v>
      </c>
    </row>
    <row r="721" spans="1:27" ht="15" customHeight="1" x14ac:dyDescent="0.3">
      <c r="A721" s="263">
        <v>517905</v>
      </c>
      <c r="B721" s="263" t="s">
        <v>2380</v>
      </c>
      <c r="C721" s="263" t="s">
        <v>92</v>
      </c>
      <c r="D721" s="263" t="s">
        <v>714</v>
      </c>
      <c r="F721" s="272"/>
      <c r="G721" s="272"/>
      <c r="H721" s="272"/>
      <c r="I721" s="268" t="s">
        <v>918</v>
      </c>
      <c r="U721" s="268">
        <v>2000</v>
      </c>
      <c r="Y721" s="268" t="s">
        <v>927</v>
      </c>
      <c r="Z721" s="268" t="s">
        <v>927</v>
      </c>
      <c r="AA721" s="268" t="s">
        <v>927</v>
      </c>
    </row>
    <row r="722" spans="1:27" ht="15" customHeight="1" x14ac:dyDescent="0.3">
      <c r="A722" s="263">
        <v>518102</v>
      </c>
      <c r="B722" s="263" t="s">
        <v>2392</v>
      </c>
      <c r="C722" s="263" t="s">
        <v>1179</v>
      </c>
      <c r="D722" s="263" t="s">
        <v>757</v>
      </c>
      <c r="F722" s="272"/>
      <c r="G722" s="272"/>
      <c r="H722" s="272"/>
      <c r="I722" s="268" t="s">
        <v>918</v>
      </c>
      <c r="U722" s="268">
        <v>2000</v>
      </c>
      <c r="Y722" s="268" t="s">
        <v>927</v>
      </c>
      <c r="Z722" s="268" t="s">
        <v>927</v>
      </c>
      <c r="AA722" s="268" t="s">
        <v>927</v>
      </c>
    </row>
    <row r="723" spans="1:27" ht="15" customHeight="1" x14ac:dyDescent="0.3">
      <c r="A723" s="263">
        <v>518458</v>
      </c>
      <c r="B723" s="263" t="s">
        <v>2409</v>
      </c>
      <c r="C723" s="263" t="s">
        <v>2410</v>
      </c>
      <c r="D723" s="263" t="s">
        <v>1094</v>
      </c>
      <c r="F723" s="271"/>
      <c r="G723" s="271"/>
      <c r="H723" s="271"/>
      <c r="I723" s="268" t="s">
        <v>918</v>
      </c>
      <c r="U723" s="268">
        <v>2000</v>
      </c>
      <c r="Y723" s="268" t="s">
        <v>927</v>
      </c>
      <c r="Z723" s="268" t="s">
        <v>927</v>
      </c>
      <c r="AA723" s="268" t="s">
        <v>927</v>
      </c>
    </row>
    <row r="724" spans="1:27" ht="15" customHeight="1" x14ac:dyDescent="0.3">
      <c r="A724" s="263">
        <v>518467</v>
      </c>
      <c r="B724" s="263" t="s">
        <v>2166</v>
      </c>
      <c r="C724" s="263" t="s">
        <v>425</v>
      </c>
      <c r="D724" s="263" t="s">
        <v>771</v>
      </c>
      <c r="F724" s="271"/>
      <c r="G724" s="271"/>
      <c r="H724" s="271"/>
      <c r="I724" s="268" t="s">
        <v>918</v>
      </c>
      <c r="U724" s="268">
        <v>2000</v>
      </c>
      <c r="Y724" s="268" t="s">
        <v>927</v>
      </c>
      <c r="Z724" s="268" t="s">
        <v>927</v>
      </c>
      <c r="AA724" s="268" t="s">
        <v>927</v>
      </c>
    </row>
    <row r="725" spans="1:27" ht="15" customHeight="1" x14ac:dyDescent="0.3">
      <c r="A725" s="263">
        <v>518631</v>
      </c>
      <c r="B725" s="263" t="s">
        <v>2422</v>
      </c>
      <c r="C725" s="263" t="s">
        <v>395</v>
      </c>
      <c r="D725" s="263" t="s">
        <v>415</v>
      </c>
      <c r="F725" s="271"/>
      <c r="G725" s="271"/>
      <c r="H725" s="271"/>
      <c r="I725" s="268" t="s">
        <v>918</v>
      </c>
      <c r="U725" s="268">
        <v>2000</v>
      </c>
      <c r="Y725" s="268" t="s">
        <v>927</v>
      </c>
      <c r="Z725" s="268" t="s">
        <v>927</v>
      </c>
      <c r="AA725" s="268" t="s">
        <v>927</v>
      </c>
    </row>
    <row r="726" spans="1:27" ht="15" customHeight="1" x14ac:dyDescent="0.3">
      <c r="A726" s="263">
        <v>518682</v>
      </c>
      <c r="B726" s="263" t="s">
        <v>2426</v>
      </c>
      <c r="C726" s="263" t="s">
        <v>358</v>
      </c>
      <c r="D726" s="263" t="s">
        <v>833</v>
      </c>
      <c r="F726" s="272"/>
      <c r="G726" s="272"/>
      <c r="H726" s="272"/>
      <c r="I726" s="268" t="s">
        <v>918</v>
      </c>
      <c r="U726" s="268">
        <v>2000</v>
      </c>
      <c r="Y726" s="268" t="s">
        <v>927</v>
      </c>
      <c r="Z726" s="268" t="s">
        <v>927</v>
      </c>
      <c r="AA726" s="268" t="s">
        <v>927</v>
      </c>
    </row>
    <row r="727" spans="1:27" ht="15" customHeight="1" x14ac:dyDescent="0.3">
      <c r="A727" s="263">
        <v>518704</v>
      </c>
      <c r="B727" s="263" t="s">
        <v>2429</v>
      </c>
      <c r="C727" s="263" t="s">
        <v>1134</v>
      </c>
      <c r="D727" s="263" t="s">
        <v>713</v>
      </c>
      <c r="F727" s="271"/>
      <c r="G727" s="271"/>
      <c r="H727" s="271"/>
      <c r="I727" s="268" t="s">
        <v>918</v>
      </c>
      <c r="U727" s="268">
        <v>2000</v>
      </c>
      <c r="Y727" s="268" t="s">
        <v>927</v>
      </c>
      <c r="Z727" s="268" t="s">
        <v>927</v>
      </c>
      <c r="AA727" s="268" t="s">
        <v>927</v>
      </c>
    </row>
    <row r="728" spans="1:27" ht="15" customHeight="1" x14ac:dyDescent="0.3">
      <c r="A728" s="263">
        <v>519141</v>
      </c>
      <c r="B728" s="263" t="s">
        <v>2448</v>
      </c>
      <c r="C728" s="263" t="s">
        <v>2449</v>
      </c>
      <c r="D728" s="263" t="s">
        <v>787</v>
      </c>
      <c r="F728" s="271"/>
      <c r="G728" s="271"/>
      <c r="H728" s="271"/>
      <c r="I728" s="268" t="s">
        <v>918</v>
      </c>
      <c r="U728" s="268">
        <v>2000</v>
      </c>
      <c r="Y728" s="268" t="s">
        <v>927</v>
      </c>
      <c r="Z728" s="268" t="s">
        <v>927</v>
      </c>
      <c r="AA728" s="268" t="s">
        <v>927</v>
      </c>
    </row>
    <row r="729" spans="1:27" ht="15" customHeight="1" x14ac:dyDescent="0.3">
      <c r="A729" s="263">
        <v>519445</v>
      </c>
      <c r="B729" s="263" t="s">
        <v>2472</v>
      </c>
      <c r="C729" s="263" t="s">
        <v>1067</v>
      </c>
      <c r="D729" s="263" t="s">
        <v>840</v>
      </c>
      <c r="F729" s="272"/>
      <c r="G729" s="272"/>
      <c r="H729" s="272"/>
      <c r="I729" s="268" t="s">
        <v>918</v>
      </c>
      <c r="U729" s="268">
        <v>2000</v>
      </c>
      <c r="Y729" s="268" t="s">
        <v>927</v>
      </c>
      <c r="Z729" s="268" t="s">
        <v>927</v>
      </c>
      <c r="AA729" s="268" t="s">
        <v>927</v>
      </c>
    </row>
    <row r="730" spans="1:27" ht="15" customHeight="1" x14ac:dyDescent="0.3">
      <c r="A730" s="263">
        <v>519605</v>
      </c>
      <c r="B730" s="263" t="s">
        <v>2477</v>
      </c>
      <c r="C730" s="263" t="s">
        <v>242</v>
      </c>
      <c r="D730" s="263" t="s">
        <v>867</v>
      </c>
      <c r="F730" s="272"/>
      <c r="G730" s="272"/>
      <c r="H730" s="272"/>
      <c r="I730" s="268" t="s">
        <v>918</v>
      </c>
      <c r="U730" s="268">
        <v>2000</v>
      </c>
      <c r="Y730" s="268" t="s">
        <v>927</v>
      </c>
      <c r="Z730" s="268" t="s">
        <v>927</v>
      </c>
      <c r="AA730" s="268" t="s">
        <v>927</v>
      </c>
    </row>
    <row r="731" spans="1:27" ht="15" customHeight="1" x14ac:dyDescent="0.3">
      <c r="A731" s="263">
        <v>519779</v>
      </c>
      <c r="B731" s="263" t="s">
        <v>2481</v>
      </c>
      <c r="C731" s="263" t="s">
        <v>70</v>
      </c>
      <c r="D731" s="263" t="s">
        <v>748</v>
      </c>
      <c r="F731" s="271"/>
      <c r="G731" s="271"/>
      <c r="H731" s="271"/>
      <c r="I731" s="268" t="s">
        <v>918</v>
      </c>
      <c r="U731" s="268">
        <v>2000</v>
      </c>
      <c r="Y731" s="268" t="s">
        <v>927</v>
      </c>
      <c r="Z731" s="268" t="s">
        <v>927</v>
      </c>
      <c r="AA731" s="268" t="s">
        <v>927</v>
      </c>
    </row>
    <row r="732" spans="1:27" ht="15" customHeight="1" x14ac:dyDescent="0.3">
      <c r="A732" s="263">
        <v>519812</v>
      </c>
      <c r="B732" s="263" t="s">
        <v>2483</v>
      </c>
      <c r="C732" s="263" t="s">
        <v>1067</v>
      </c>
      <c r="D732" s="263" t="s">
        <v>1142</v>
      </c>
      <c r="F732" s="271"/>
      <c r="G732" s="271"/>
      <c r="H732" s="271"/>
      <c r="I732" s="268" t="s">
        <v>918</v>
      </c>
      <c r="U732" s="268">
        <v>2000</v>
      </c>
      <c r="Y732" s="268" t="s">
        <v>927</v>
      </c>
      <c r="Z732" s="268" t="s">
        <v>927</v>
      </c>
      <c r="AA732" s="268" t="s">
        <v>927</v>
      </c>
    </row>
    <row r="733" spans="1:27" ht="15" customHeight="1" x14ac:dyDescent="0.3">
      <c r="A733" s="263">
        <v>520197</v>
      </c>
      <c r="B733" s="263" t="s">
        <v>2495</v>
      </c>
      <c r="C733" s="263" t="s">
        <v>2496</v>
      </c>
      <c r="D733" s="263" t="s">
        <v>788</v>
      </c>
      <c r="F733" s="272"/>
      <c r="G733" s="272"/>
      <c r="H733" s="272"/>
      <c r="I733" s="268" t="s">
        <v>918</v>
      </c>
      <c r="U733" s="268">
        <v>2000</v>
      </c>
      <c r="Y733" s="268" t="s">
        <v>927</v>
      </c>
      <c r="Z733" s="268" t="s">
        <v>927</v>
      </c>
      <c r="AA733" s="268" t="s">
        <v>927</v>
      </c>
    </row>
    <row r="734" spans="1:27" ht="15" customHeight="1" x14ac:dyDescent="0.3">
      <c r="A734" s="263">
        <v>520217</v>
      </c>
      <c r="B734" s="263" t="s">
        <v>2497</v>
      </c>
      <c r="C734" s="263" t="s">
        <v>955</v>
      </c>
      <c r="D734" s="263" t="s">
        <v>744</v>
      </c>
      <c r="F734" s="271"/>
      <c r="G734" s="271"/>
      <c r="H734" s="271"/>
      <c r="I734" s="268" t="s">
        <v>918</v>
      </c>
      <c r="U734" s="268">
        <v>2000</v>
      </c>
      <c r="Y734" s="268" t="s">
        <v>927</v>
      </c>
      <c r="Z734" s="268" t="s">
        <v>927</v>
      </c>
      <c r="AA734" s="268" t="s">
        <v>927</v>
      </c>
    </row>
    <row r="735" spans="1:27" ht="15" customHeight="1" x14ac:dyDescent="0.3">
      <c r="A735" s="263">
        <v>520437</v>
      </c>
      <c r="B735" s="263" t="s">
        <v>2510</v>
      </c>
      <c r="C735" s="263" t="s">
        <v>106</v>
      </c>
      <c r="D735" s="263" t="s">
        <v>882</v>
      </c>
      <c r="F735" s="271"/>
      <c r="G735" s="271"/>
      <c r="H735" s="271"/>
      <c r="I735" s="268" t="s">
        <v>918</v>
      </c>
      <c r="U735" s="268">
        <v>2000</v>
      </c>
      <c r="Y735" s="268" t="s">
        <v>927</v>
      </c>
      <c r="Z735" s="268" t="s">
        <v>927</v>
      </c>
      <c r="AA735" s="268" t="s">
        <v>927</v>
      </c>
    </row>
    <row r="736" spans="1:27" ht="15" customHeight="1" x14ac:dyDescent="0.3">
      <c r="A736" s="263">
        <v>520530</v>
      </c>
      <c r="B736" s="263" t="s">
        <v>2167</v>
      </c>
      <c r="C736" s="263" t="s">
        <v>88</v>
      </c>
      <c r="D736" s="263" t="s">
        <v>738</v>
      </c>
      <c r="F736" s="271"/>
      <c r="G736" s="271"/>
      <c r="H736" s="271"/>
      <c r="I736" s="268" t="s">
        <v>918</v>
      </c>
      <c r="U736" s="268">
        <v>2000</v>
      </c>
      <c r="Y736" s="268" t="s">
        <v>927</v>
      </c>
      <c r="Z736" s="268" t="s">
        <v>927</v>
      </c>
      <c r="AA736" s="268" t="s">
        <v>927</v>
      </c>
    </row>
    <row r="737" spans="1:27" ht="15" customHeight="1" x14ac:dyDescent="0.3">
      <c r="A737" s="263">
        <v>520554</v>
      </c>
      <c r="B737" s="263" t="s">
        <v>2514</v>
      </c>
      <c r="C737" s="263" t="s">
        <v>2515</v>
      </c>
      <c r="D737" s="263" t="s">
        <v>863</v>
      </c>
      <c r="F737" s="271"/>
      <c r="G737" s="271"/>
      <c r="H737" s="271"/>
      <c r="I737" s="268" t="s">
        <v>918</v>
      </c>
      <c r="U737" s="268">
        <v>2000</v>
      </c>
      <c r="Y737" s="268" t="s">
        <v>927</v>
      </c>
      <c r="Z737" s="268" t="s">
        <v>927</v>
      </c>
      <c r="AA737" s="268" t="s">
        <v>927</v>
      </c>
    </row>
    <row r="738" spans="1:27" ht="15" customHeight="1" x14ac:dyDescent="0.3">
      <c r="A738" s="263">
        <v>520679</v>
      </c>
      <c r="B738" s="263" t="s">
        <v>2517</v>
      </c>
      <c r="C738" s="263" t="s">
        <v>87</v>
      </c>
      <c r="D738" s="263" t="s">
        <v>724</v>
      </c>
      <c r="F738" s="271"/>
      <c r="G738" s="271"/>
      <c r="H738" s="271"/>
      <c r="I738" s="268" t="s">
        <v>918</v>
      </c>
      <c r="U738" s="268">
        <v>2000</v>
      </c>
      <c r="Y738" s="268" t="s">
        <v>927</v>
      </c>
      <c r="Z738" s="268" t="s">
        <v>927</v>
      </c>
      <c r="AA738" s="268" t="s">
        <v>927</v>
      </c>
    </row>
    <row r="739" spans="1:27" ht="15" customHeight="1" x14ac:dyDescent="0.3">
      <c r="A739" s="263">
        <v>520732</v>
      </c>
      <c r="B739" s="263" t="s">
        <v>2518</v>
      </c>
      <c r="C739" s="263" t="s">
        <v>70</v>
      </c>
      <c r="D739" s="263" t="s">
        <v>748</v>
      </c>
      <c r="F739" s="272"/>
      <c r="G739" s="272"/>
      <c r="H739" s="272"/>
      <c r="I739" s="268" t="s">
        <v>918</v>
      </c>
      <c r="U739" s="268">
        <v>2000</v>
      </c>
      <c r="Y739" s="268" t="s">
        <v>927</v>
      </c>
      <c r="Z739" s="268" t="s">
        <v>927</v>
      </c>
      <c r="AA739" s="268" t="s">
        <v>927</v>
      </c>
    </row>
    <row r="740" spans="1:27" ht="15" customHeight="1" x14ac:dyDescent="0.3">
      <c r="A740" s="263">
        <v>520734</v>
      </c>
      <c r="B740" s="263" t="s">
        <v>2168</v>
      </c>
      <c r="C740" s="263" t="s">
        <v>1249</v>
      </c>
      <c r="D740" s="263" t="s">
        <v>714</v>
      </c>
      <c r="F740" s="271"/>
      <c r="G740" s="271"/>
      <c r="H740" s="271"/>
      <c r="I740" s="268" t="s">
        <v>918</v>
      </c>
      <c r="U740" s="268">
        <v>2000</v>
      </c>
      <c r="Y740" s="268" t="s">
        <v>927</v>
      </c>
      <c r="Z740" s="268" t="s">
        <v>927</v>
      </c>
      <c r="AA740" s="268" t="s">
        <v>927</v>
      </c>
    </row>
    <row r="741" spans="1:27" ht="15" customHeight="1" x14ac:dyDescent="0.3">
      <c r="A741" s="263">
        <v>521114</v>
      </c>
      <c r="B741" s="263" t="s">
        <v>2171</v>
      </c>
      <c r="C741" s="263" t="s">
        <v>73</v>
      </c>
      <c r="D741" s="263" t="s">
        <v>766</v>
      </c>
      <c r="F741" s="271"/>
      <c r="G741" s="271"/>
      <c r="H741" s="271"/>
      <c r="I741" s="268" t="s">
        <v>918</v>
      </c>
      <c r="U741" s="268">
        <v>2000</v>
      </c>
      <c r="Y741" s="268" t="s">
        <v>927</v>
      </c>
      <c r="Z741" s="268" t="s">
        <v>927</v>
      </c>
      <c r="AA741" s="268" t="s">
        <v>927</v>
      </c>
    </row>
    <row r="742" spans="1:27" ht="15" customHeight="1" x14ac:dyDescent="0.3">
      <c r="A742" s="263">
        <v>521211</v>
      </c>
      <c r="B742" s="263" t="s">
        <v>2172</v>
      </c>
      <c r="C742" s="263" t="s">
        <v>375</v>
      </c>
      <c r="D742" s="263" t="s">
        <v>1111</v>
      </c>
      <c r="F742" s="272"/>
      <c r="G742" s="272"/>
      <c r="H742" s="272"/>
      <c r="I742" s="268" t="s">
        <v>918</v>
      </c>
      <c r="U742" s="268">
        <v>2000</v>
      </c>
      <c r="Y742" s="268" t="s">
        <v>927</v>
      </c>
      <c r="Z742" s="268" t="s">
        <v>927</v>
      </c>
      <c r="AA742" s="268" t="s">
        <v>927</v>
      </c>
    </row>
    <row r="743" spans="1:27" ht="15" customHeight="1" x14ac:dyDescent="0.3">
      <c r="A743" s="263">
        <v>521332</v>
      </c>
      <c r="B743" s="263" t="s">
        <v>2552</v>
      </c>
      <c r="C743" s="263" t="s">
        <v>313</v>
      </c>
      <c r="D743" s="263" t="s">
        <v>414</v>
      </c>
      <c r="F743" s="272"/>
      <c r="G743" s="272"/>
      <c r="H743" s="272"/>
      <c r="I743" s="268" t="s">
        <v>918</v>
      </c>
      <c r="U743" s="268">
        <v>2000</v>
      </c>
      <c r="Y743" s="268" t="s">
        <v>927</v>
      </c>
      <c r="Z743" s="268" t="s">
        <v>927</v>
      </c>
      <c r="AA743" s="268" t="s">
        <v>927</v>
      </c>
    </row>
    <row r="744" spans="1:27" ht="15" customHeight="1" x14ac:dyDescent="0.3">
      <c r="A744" s="263">
        <v>521467</v>
      </c>
      <c r="B744" s="263" t="s">
        <v>2558</v>
      </c>
      <c r="C744" s="263" t="s">
        <v>69</v>
      </c>
      <c r="D744" s="263" t="s">
        <v>791</v>
      </c>
      <c r="F744" s="271"/>
      <c r="G744" s="271"/>
      <c r="H744" s="271"/>
      <c r="I744" s="268" t="s">
        <v>918</v>
      </c>
      <c r="U744" s="268">
        <v>2000</v>
      </c>
      <c r="Y744" s="268" t="s">
        <v>927</v>
      </c>
      <c r="Z744" s="268" t="s">
        <v>927</v>
      </c>
      <c r="AA744" s="268" t="s">
        <v>927</v>
      </c>
    </row>
    <row r="745" spans="1:27" ht="15" customHeight="1" x14ac:dyDescent="0.3">
      <c r="A745" s="263">
        <v>521481</v>
      </c>
      <c r="B745" s="263" t="s">
        <v>2560</v>
      </c>
      <c r="C745" s="263" t="s">
        <v>73</v>
      </c>
      <c r="D745" s="263" t="s">
        <v>810</v>
      </c>
      <c r="F745" s="272"/>
      <c r="G745" s="272"/>
      <c r="H745" s="272"/>
      <c r="I745" s="268" t="s">
        <v>918</v>
      </c>
      <c r="U745" s="268">
        <v>2000</v>
      </c>
      <c r="Y745" s="268" t="s">
        <v>927</v>
      </c>
      <c r="Z745" s="268" t="s">
        <v>927</v>
      </c>
      <c r="AA745" s="268" t="s">
        <v>927</v>
      </c>
    </row>
    <row r="746" spans="1:27" ht="15" customHeight="1" x14ac:dyDescent="0.3">
      <c r="A746" s="263">
        <v>521485</v>
      </c>
      <c r="B746" s="263" t="s">
        <v>2561</v>
      </c>
      <c r="C746" s="263" t="s">
        <v>95</v>
      </c>
      <c r="D746" s="263" t="s">
        <v>760</v>
      </c>
      <c r="F746" s="271"/>
      <c r="G746" s="271"/>
      <c r="H746" s="271"/>
      <c r="I746" s="268" t="s">
        <v>918</v>
      </c>
      <c r="U746" s="268">
        <v>2000</v>
      </c>
      <c r="Y746" s="268" t="s">
        <v>927</v>
      </c>
      <c r="Z746" s="268" t="s">
        <v>927</v>
      </c>
      <c r="AA746" s="268" t="s">
        <v>927</v>
      </c>
    </row>
    <row r="747" spans="1:27" ht="15" customHeight="1" x14ac:dyDescent="0.3">
      <c r="A747" s="263">
        <v>521504</v>
      </c>
      <c r="B747" s="263" t="s">
        <v>2562</v>
      </c>
      <c r="C747" s="263" t="s">
        <v>315</v>
      </c>
      <c r="D747" s="263" t="s">
        <v>408</v>
      </c>
      <c r="F747" s="272"/>
      <c r="G747" s="272"/>
      <c r="H747" s="272"/>
      <c r="I747" s="268" t="s">
        <v>918</v>
      </c>
      <c r="U747" s="268">
        <v>2000</v>
      </c>
      <c r="Y747" s="268" t="s">
        <v>927</v>
      </c>
      <c r="Z747" s="268" t="s">
        <v>927</v>
      </c>
      <c r="AA747" s="268" t="s">
        <v>927</v>
      </c>
    </row>
    <row r="748" spans="1:27" ht="15" customHeight="1" x14ac:dyDescent="0.3">
      <c r="A748" s="263">
        <v>521604</v>
      </c>
      <c r="B748" s="263" t="s">
        <v>2566</v>
      </c>
      <c r="C748" s="263" t="s">
        <v>92</v>
      </c>
      <c r="D748" s="263" t="s">
        <v>804</v>
      </c>
      <c r="F748" s="271"/>
      <c r="G748" s="271"/>
      <c r="H748" s="271"/>
      <c r="I748" s="268" t="s">
        <v>918</v>
      </c>
      <c r="U748" s="268">
        <v>2000</v>
      </c>
      <c r="Y748" s="268" t="s">
        <v>927</v>
      </c>
      <c r="Z748" s="268" t="s">
        <v>927</v>
      </c>
      <c r="AA748" s="268" t="s">
        <v>927</v>
      </c>
    </row>
    <row r="749" spans="1:27" ht="15" customHeight="1" x14ac:dyDescent="0.3">
      <c r="A749" s="263">
        <v>521615</v>
      </c>
      <c r="B749" s="263" t="s">
        <v>2567</v>
      </c>
      <c r="C749" s="263" t="s">
        <v>88</v>
      </c>
      <c r="D749" s="263" t="s">
        <v>739</v>
      </c>
      <c r="F749" s="271"/>
      <c r="G749" s="271"/>
      <c r="H749" s="271"/>
      <c r="I749" s="268" t="s">
        <v>918</v>
      </c>
      <c r="U749" s="268">
        <v>2000</v>
      </c>
      <c r="Y749" s="268" t="s">
        <v>927</v>
      </c>
      <c r="Z749" s="268" t="s">
        <v>927</v>
      </c>
      <c r="AA749" s="268" t="s">
        <v>927</v>
      </c>
    </row>
    <row r="750" spans="1:27" ht="15" customHeight="1" x14ac:dyDescent="0.3">
      <c r="A750" s="263">
        <v>521665</v>
      </c>
      <c r="B750" s="263" t="s">
        <v>2570</v>
      </c>
      <c r="C750" s="263" t="s">
        <v>92</v>
      </c>
      <c r="D750" s="263" t="s">
        <v>760</v>
      </c>
      <c r="F750" s="271"/>
      <c r="G750" s="271"/>
      <c r="H750" s="271"/>
      <c r="I750" s="268" t="s">
        <v>918</v>
      </c>
      <c r="U750" s="268">
        <v>2000</v>
      </c>
      <c r="Y750" s="268" t="s">
        <v>927</v>
      </c>
      <c r="Z750" s="268" t="s">
        <v>927</v>
      </c>
      <c r="AA750" s="268" t="s">
        <v>927</v>
      </c>
    </row>
    <row r="751" spans="1:27" ht="15" customHeight="1" x14ac:dyDescent="0.3">
      <c r="A751" s="263">
        <v>521681</v>
      </c>
      <c r="B751" s="263" t="s">
        <v>2573</v>
      </c>
      <c r="C751" s="263" t="s">
        <v>376</v>
      </c>
      <c r="D751" s="263" t="s">
        <v>866</v>
      </c>
      <c r="F751" s="271"/>
      <c r="G751" s="271"/>
      <c r="H751" s="271"/>
      <c r="I751" s="268" t="s">
        <v>918</v>
      </c>
      <c r="U751" s="268">
        <v>2000</v>
      </c>
      <c r="Y751" s="268" t="s">
        <v>927</v>
      </c>
      <c r="Z751" s="268" t="s">
        <v>927</v>
      </c>
      <c r="AA751" s="268" t="s">
        <v>927</v>
      </c>
    </row>
    <row r="752" spans="1:27" ht="15" customHeight="1" x14ac:dyDescent="0.3">
      <c r="A752" s="263">
        <v>521698</v>
      </c>
      <c r="B752" s="263" t="s">
        <v>2574</v>
      </c>
      <c r="C752" s="263" t="s">
        <v>244</v>
      </c>
      <c r="D752" s="263" t="s">
        <v>727</v>
      </c>
      <c r="F752" s="272"/>
      <c r="G752" s="272"/>
      <c r="H752" s="272"/>
      <c r="I752" s="268" t="s">
        <v>918</v>
      </c>
      <c r="U752" s="268">
        <v>2000</v>
      </c>
      <c r="Y752" s="268" t="s">
        <v>927</v>
      </c>
      <c r="Z752" s="268" t="s">
        <v>927</v>
      </c>
      <c r="AA752" s="268" t="s">
        <v>927</v>
      </c>
    </row>
    <row r="753" spans="1:27" ht="15" customHeight="1" x14ac:dyDescent="0.3">
      <c r="A753" s="263">
        <v>521732</v>
      </c>
      <c r="B753" s="263" t="s">
        <v>2578</v>
      </c>
      <c r="C753" s="263" t="s">
        <v>72</v>
      </c>
      <c r="D753" s="263" t="s">
        <v>1521</v>
      </c>
      <c r="F753" s="272"/>
      <c r="G753" s="272"/>
      <c r="H753" s="272"/>
      <c r="I753" s="268" t="s">
        <v>918</v>
      </c>
      <c r="U753" s="268">
        <v>2000</v>
      </c>
      <c r="Y753" s="268" t="s">
        <v>927</v>
      </c>
      <c r="Z753" s="268" t="s">
        <v>927</v>
      </c>
      <c r="AA753" s="268" t="s">
        <v>927</v>
      </c>
    </row>
    <row r="754" spans="1:27" ht="15" customHeight="1" x14ac:dyDescent="0.3">
      <c r="A754" s="263">
        <v>521745</v>
      </c>
      <c r="B754" s="263" t="s">
        <v>2175</v>
      </c>
      <c r="C754" s="263" t="s">
        <v>69</v>
      </c>
      <c r="D754" s="263" t="s">
        <v>714</v>
      </c>
      <c r="F754" s="272"/>
      <c r="G754" s="272"/>
      <c r="H754" s="272"/>
      <c r="I754" s="268" t="s">
        <v>918</v>
      </c>
      <c r="U754" s="268">
        <v>2000</v>
      </c>
      <c r="Y754" s="268" t="s">
        <v>927</v>
      </c>
      <c r="Z754" s="268" t="s">
        <v>927</v>
      </c>
      <c r="AA754" s="268" t="s">
        <v>927</v>
      </c>
    </row>
    <row r="755" spans="1:27" ht="15" customHeight="1" x14ac:dyDescent="0.3">
      <c r="A755" s="263">
        <v>521746</v>
      </c>
      <c r="B755" s="263" t="s">
        <v>2580</v>
      </c>
      <c r="C755" s="263" t="s">
        <v>237</v>
      </c>
      <c r="D755" s="263" t="s">
        <v>2581</v>
      </c>
      <c r="F755" s="271"/>
      <c r="G755" s="271"/>
      <c r="H755" s="271"/>
      <c r="I755" s="268" t="s">
        <v>918</v>
      </c>
      <c r="U755" s="268">
        <v>2000</v>
      </c>
      <c r="Y755" s="268" t="s">
        <v>927</v>
      </c>
      <c r="Z755" s="268" t="s">
        <v>927</v>
      </c>
      <c r="AA755" s="268" t="s">
        <v>927</v>
      </c>
    </row>
    <row r="756" spans="1:27" ht="15" customHeight="1" x14ac:dyDescent="0.3">
      <c r="A756" s="263">
        <v>521781</v>
      </c>
      <c r="B756" s="263" t="s">
        <v>2582</v>
      </c>
      <c r="C756" s="263" t="s">
        <v>92</v>
      </c>
      <c r="D756" s="263" t="s">
        <v>743</v>
      </c>
      <c r="F756" s="272"/>
      <c r="G756" s="272"/>
      <c r="H756" s="272"/>
      <c r="I756" s="268" t="s">
        <v>918</v>
      </c>
      <c r="U756" s="268">
        <v>2000</v>
      </c>
      <c r="Y756" s="268" t="s">
        <v>927</v>
      </c>
      <c r="Z756" s="268" t="s">
        <v>927</v>
      </c>
      <c r="AA756" s="268" t="s">
        <v>927</v>
      </c>
    </row>
    <row r="757" spans="1:27" ht="15" customHeight="1" x14ac:dyDescent="0.3">
      <c r="A757" s="263">
        <v>521985</v>
      </c>
      <c r="B757" s="263" t="s">
        <v>2177</v>
      </c>
      <c r="C757" s="263" t="s">
        <v>325</v>
      </c>
      <c r="D757" s="263" t="s">
        <v>747</v>
      </c>
      <c r="F757" s="271"/>
      <c r="G757" s="271"/>
      <c r="H757" s="271"/>
      <c r="I757" s="268" t="s">
        <v>918</v>
      </c>
      <c r="U757" s="268">
        <v>2000</v>
      </c>
      <c r="Y757" s="268" t="s">
        <v>927</v>
      </c>
      <c r="Z757" s="268" t="s">
        <v>927</v>
      </c>
      <c r="AA757" s="268" t="s">
        <v>927</v>
      </c>
    </row>
    <row r="758" spans="1:27" ht="15" customHeight="1" x14ac:dyDescent="0.3">
      <c r="A758" s="263">
        <v>522201</v>
      </c>
      <c r="B758" s="263" t="s">
        <v>2599</v>
      </c>
      <c r="C758" s="263" t="s">
        <v>107</v>
      </c>
      <c r="D758" s="263" t="s">
        <v>749</v>
      </c>
      <c r="F758" s="272"/>
      <c r="G758" s="272"/>
      <c r="H758" s="272"/>
      <c r="I758" s="268" t="s">
        <v>918</v>
      </c>
      <c r="U758" s="268">
        <v>2000</v>
      </c>
      <c r="Y758" s="268" t="s">
        <v>927</v>
      </c>
      <c r="Z758" s="268" t="s">
        <v>927</v>
      </c>
      <c r="AA758" s="268" t="s">
        <v>927</v>
      </c>
    </row>
    <row r="759" spans="1:27" ht="15" customHeight="1" x14ac:dyDescent="0.3">
      <c r="A759" s="263">
        <v>522287</v>
      </c>
      <c r="B759" s="263" t="s">
        <v>2607</v>
      </c>
      <c r="C759" s="263" t="s">
        <v>74</v>
      </c>
      <c r="D759" s="263" t="s">
        <v>1631</v>
      </c>
      <c r="F759" s="271"/>
      <c r="G759" s="271"/>
      <c r="H759" s="271"/>
      <c r="I759" s="268" t="s">
        <v>918</v>
      </c>
      <c r="U759" s="268">
        <v>2000</v>
      </c>
      <c r="Y759" s="268" t="s">
        <v>927</v>
      </c>
      <c r="Z759" s="268" t="s">
        <v>927</v>
      </c>
      <c r="AA759" s="268" t="s">
        <v>927</v>
      </c>
    </row>
    <row r="760" spans="1:27" ht="15" customHeight="1" x14ac:dyDescent="0.3">
      <c r="A760" s="263">
        <v>522316</v>
      </c>
      <c r="B760" s="263" t="s">
        <v>2179</v>
      </c>
      <c r="C760" s="263" t="s">
        <v>276</v>
      </c>
      <c r="D760" s="263" t="s">
        <v>772</v>
      </c>
      <c r="F760" s="272"/>
      <c r="G760" s="272"/>
      <c r="H760" s="272"/>
      <c r="I760" s="268" t="s">
        <v>918</v>
      </c>
      <c r="U760" s="268">
        <v>2000</v>
      </c>
      <c r="Y760" s="268" t="s">
        <v>927</v>
      </c>
      <c r="Z760" s="268" t="s">
        <v>927</v>
      </c>
      <c r="AA760" s="268" t="s">
        <v>927</v>
      </c>
    </row>
    <row r="761" spans="1:27" ht="15" customHeight="1" x14ac:dyDescent="0.3">
      <c r="A761" s="263">
        <v>522330</v>
      </c>
      <c r="B761" s="263" t="s">
        <v>2610</v>
      </c>
      <c r="C761" s="263" t="s">
        <v>70</v>
      </c>
      <c r="D761" s="263" t="s">
        <v>717</v>
      </c>
      <c r="F761" s="271"/>
      <c r="G761" s="271"/>
      <c r="H761" s="271"/>
      <c r="I761" s="268" t="s">
        <v>918</v>
      </c>
      <c r="U761" s="268">
        <v>2000</v>
      </c>
      <c r="Y761" s="268" t="s">
        <v>927</v>
      </c>
      <c r="Z761" s="268" t="s">
        <v>927</v>
      </c>
      <c r="AA761" s="268" t="s">
        <v>927</v>
      </c>
    </row>
    <row r="762" spans="1:27" ht="15" customHeight="1" x14ac:dyDescent="0.3">
      <c r="A762" s="263">
        <v>522532</v>
      </c>
      <c r="B762" s="263" t="s">
        <v>2625</v>
      </c>
      <c r="C762" s="263" t="s">
        <v>87</v>
      </c>
      <c r="D762" s="263" t="s">
        <v>739</v>
      </c>
      <c r="F762" s="271"/>
      <c r="G762" s="271"/>
      <c r="H762" s="271"/>
      <c r="I762" s="268" t="s">
        <v>918</v>
      </c>
      <c r="U762" s="268">
        <v>2000</v>
      </c>
      <c r="Y762" s="268" t="s">
        <v>927</v>
      </c>
      <c r="Z762" s="268" t="s">
        <v>927</v>
      </c>
      <c r="AA762" s="268" t="s">
        <v>927</v>
      </c>
    </row>
    <row r="763" spans="1:27" ht="15" customHeight="1" x14ac:dyDescent="0.3">
      <c r="A763" s="263">
        <v>522630</v>
      </c>
      <c r="B763" s="263" t="s">
        <v>2635</v>
      </c>
      <c r="C763" s="263" t="s">
        <v>2636</v>
      </c>
      <c r="D763" s="263" t="s">
        <v>881</v>
      </c>
      <c r="F763" s="271"/>
      <c r="G763" s="271"/>
      <c r="H763" s="271"/>
      <c r="I763" s="268" t="s">
        <v>918</v>
      </c>
      <c r="U763" s="268">
        <v>2000</v>
      </c>
      <c r="Y763" s="268" t="s">
        <v>927</v>
      </c>
      <c r="Z763" s="268" t="s">
        <v>927</v>
      </c>
      <c r="AA763" s="268" t="s">
        <v>927</v>
      </c>
    </row>
    <row r="764" spans="1:27" ht="15" customHeight="1" x14ac:dyDescent="0.3">
      <c r="A764" s="263">
        <v>522632</v>
      </c>
      <c r="B764" s="263" t="s">
        <v>2180</v>
      </c>
      <c r="C764" s="263" t="s">
        <v>2181</v>
      </c>
      <c r="D764" s="263" t="s">
        <v>1325</v>
      </c>
      <c r="F764" s="272"/>
      <c r="G764" s="272"/>
      <c r="H764" s="272"/>
      <c r="I764" s="268" t="s">
        <v>918</v>
      </c>
      <c r="U764" s="268">
        <v>2000</v>
      </c>
      <c r="Y764" s="268" t="s">
        <v>927</v>
      </c>
      <c r="Z764" s="268" t="s">
        <v>927</v>
      </c>
      <c r="AA764" s="268" t="s">
        <v>927</v>
      </c>
    </row>
    <row r="765" spans="1:27" ht="15" customHeight="1" x14ac:dyDescent="0.3">
      <c r="A765" s="263">
        <v>522654</v>
      </c>
      <c r="B765" s="263" t="s">
        <v>2637</v>
      </c>
      <c r="C765" s="263" t="s">
        <v>78</v>
      </c>
      <c r="D765" s="263" t="s">
        <v>769</v>
      </c>
      <c r="F765" s="272"/>
      <c r="G765" s="272"/>
      <c r="H765" s="272"/>
      <c r="I765" s="268" t="s">
        <v>918</v>
      </c>
      <c r="U765" s="268">
        <v>2000</v>
      </c>
      <c r="Y765" s="268" t="s">
        <v>927</v>
      </c>
      <c r="Z765" s="268" t="s">
        <v>927</v>
      </c>
      <c r="AA765" s="268" t="s">
        <v>927</v>
      </c>
    </row>
    <row r="766" spans="1:27" ht="15" customHeight="1" x14ac:dyDescent="0.3">
      <c r="A766" s="263">
        <v>522817</v>
      </c>
      <c r="B766" s="263" t="s">
        <v>2642</v>
      </c>
      <c r="C766" s="263" t="s">
        <v>261</v>
      </c>
      <c r="D766" s="263" t="s">
        <v>809</v>
      </c>
      <c r="F766" s="271"/>
      <c r="G766" s="271"/>
      <c r="H766" s="271"/>
      <c r="I766" s="268" t="s">
        <v>918</v>
      </c>
      <c r="U766" s="268">
        <v>2000</v>
      </c>
      <c r="Y766" s="268" t="s">
        <v>927</v>
      </c>
      <c r="Z766" s="268" t="s">
        <v>927</v>
      </c>
      <c r="AA766" s="268" t="s">
        <v>927</v>
      </c>
    </row>
    <row r="767" spans="1:27" ht="15" customHeight="1" x14ac:dyDescent="0.3">
      <c r="A767" s="263">
        <v>522903</v>
      </c>
      <c r="B767" s="263" t="s">
        <v>2644</v>
      </c>
      <c r="C767" s="263" t="s">
        <v>1609</v>
      </c>
      <c r="D767" s="263" t="s">
        <v>2645</v>
      </c>
      <c r="F767" s="271"/>
      <c r="G767" s="271"/>
      <c r="H767" s="271"/>
      <c r="I767" s="268" t="s">
        <v>918</v>
      </c>
      <c r="U767" s="268">
        <v>2000</v>
      </c>
      <c r="Y767" s="268" t="s">
        <v>927</v>
      </c>
      <c r="Z767" s="268" t="s">
        <v>927</v>
      </c>
      <c r="AA767" s="268" t="s">
        <v>927</v>
      </c>
    </row>
    <row r="768" spans="1:27" ht="15" customHeight="1" x14ac:dyDescent="0.3">
      <c r="A768" s="263">
        <v>522982</v>
      </c>
      <c r="B768" s="263" t="s">
        <v>2186</v>
      </c>
      <c r="C768" s="263" t="s">
        <v>70</v>
      </c>
      <c r="D768" s="263" t="s">
        <v>868</v>
      </c>
      <c r="F768" s="271"/>
      <c r="G768" s="271"/>
      <c r="H768" s="271"/>
      <c r="I768" s="268" t="s">
        <v>918</v>
      </c>
      <c r="U768" s="268">
        <v>2000</v>
      </c>
      <c r="Y768" s="268" t="s">
        <v>927</v>
      </c>
      <c r="Z768" s="268" t="s">
        <v>927</v>
      </c>
      <c r="AA768" s="268" t="s">
        <v>927</v>
      </c>
    </row>
    <row r="769" spans="1:27" ht="15" customHeight="1" x14ac:dyDescent="0.3">
      <c r="A769" s="263">
        <v>522984</v>
      </c>
      <c r="B769" s="263" t="s">
        <v>2647</v>
      </c>
      <c r="C769" s="263" t="s">
        <v>1658</v>
      </c>
      <c r="D769" s="263" t="s">
        <v>803</v>
      </c>
      <c r="F769" s="272"/>
      <c r="G769" s="272"/>
      <c r="H769" s="272"/>
      <c r="I769" s="268" t="s">
        <v>918</v>
      </c>
      <c r="U769" s="268">
        <v>2000</v>
      </c>
      <c r="Y769" s="268" t="s">
        <v>927</v>
      </c>
      <c r="Z769" s="268" t="s">
        <v>927</v>
      </c>
      <c r="AA769" s="268" t="s">
        <v>927</v>
      </c>
    </row>
    <row r="770" spans="1:27" ht="15" customHeight="1" x14ac:dyDescent="0.3">
      <c r="A770" s="263">
        <v>523009</v>
      </c>
      <c r="B770" s="263" t="s">
        <v>2187</v>
      </c>
      <c r="C770" s="263" t="s">
        <v>260</v>
      </c>
      <c r="D770" s="263" t="s">
        <v>889</v>
      </c>
      <c r="F770" s="271"/>
      <c r="G770" s="271"/>
      <c r="H770" s="271"/>
      <c r="I770" s="268" t="s">
        <v>918</v>
      </c>
      <c r="U770" s="268">
        <v>2000</v>
      </c>
      <c r="Y770" s="268" t="s">
        <v>927</v>
      </c>
      <c r="Z770" s="268" t="s">
        <v>927</v>
      </c>
      <c r="AA770" s="268" t="s">
        <v>927</v>
      </c>
    </row>
    <row r="771" spans="1:27" ht="15" customHeight="1" x14ac:dyDescent="0.3">
      <c r="A771" s="263">
        <v>523038</v>
      </c>
      <c r="B771" s="263" t="s">
        <v>2188</v>
      </c>
      <c r="C771" s="263" t="s">
        <v>88</v>
      </c>
      <c r="D771" s="263" t="s">
        <v>743</v>
      </c>
      <c r="F771" s="271"/>
      <c r="G771" s="271"/>
      <c r="H771" s="271"/>
      <c r="I771" s="268" t="s">
        <v>918</v>
      </c>
      <c r="U771" s="268">
        <v>2000</v>
      </c>
      <c r="Y771" s="268" t="s">
        <v>927</v>
      </c>
      <c r="Z771" s="268" t="s">
        <v>927</v>
      </c>
      <c r="AA771" s="268" t="s">
        <v>927</v>
      </c>
    </row>
    <row r="772" spans="1:27" ht="15" customHeight="1" x14ac:dyDescent="0.3">
      <c r="A772" s="263">
        <v>523040</v>
      </c>
      <c r="B772" s="263" t="s">
        <v>2648</v>
      </c>
      <c r="C772" s="263" t="s">
        <v>92</v>
      </c>
      <c r="D772" s="263" t="s">
        <v>803</v>
      </c>
      <c r="F772" s="272"/>
      <c r="G772" s="272"/>
      <c r="H772" s="272"/>
      <c r="I772" s="268" t="s">
        <v>918</v>
      </c>
      <c r="U772" s="268">
        <v>2000</v>
      </c>
      <c r="Y772" s="268" t="s">
        <v>927</v>
      </c>
      <c r="Z772" s="268" t="s">
        <v>927</v>
      </c>
      <c r="AA772" s="268" t="s">
        <v>927</v>
      </c>
    </row>
    <row r="773" spans="1:27" ht="15" customHeight="1" x14ac:dyDescent="0.3">
      <c r="A773" s="263">
        <v>523071</v>
      </c>
      <c r="B773" s="263" t="s">
        <v>2649</v>
      </c>
      <c r="C773" s="263" t="s">
        <v>470</v>
      </c>
      <c r="D773" s="263" t="s">
        <v>747</v>
      </c>
      <c r="F773" s="272"/>
      <c r="G773" s="272"/>
      <c r="H773" s="272"/>
      <c r="I773" s="268" t="s">
        <v>918</v>
      </c>
      <c r="U773" s="268">
        <v>2000</v>
      </c>
      <c r="Y773" s="268" t="s">
        <v>927</v>
      </c>
      <c r="Z773" s="268" t="s">
        <v>927</v>
      </c>
      <c r="AA773" s="268" t="s">
        <v>927</v>
      </c>
    </row>
    <row r="774" spans="1:27" ht="15" customHeight="1" x14ac:dyDescent="0.3">
      <c r="A774" s="263">
        <v>523100</v>
      </c>
      <c r="B774" s="263" t="s">
        <v>2650</v>
      </c>
      <c r="C774" s="263" t="s">
        <v>321</v>
      </c>
      <c r="D774" s="263" t="s">
        <v>736</v>
      </c>
      <c r="F774" s="271"/>
      <c r="G774" s="271"/>
      <c r="H774" s="271"/>
      <c r="I774" s="268" t="s">
        <v>918</v>
      </c>
      <c r="U774" s="268">
        <v>2000</v>
      </c>
      <c r="Y774" s="268" t="s">
        <v>927</v>
      </c>
      <c r="Z774" s="268" t="s">
        <v>927</v>
      </c>
      <c r="AA774" s="268" t="s">
        <v>927</v>
      </c>
    </row>
    <row r="775" spans="1:27" ht="15" customHeight="1" x14ac:dyDescent="0.3">
      <c r="A775" s="263">
        <v>523105</v>
      </c>
      <c r="B775" s="263" t="s">
        <v>2651</v>
      </c>
      <c r="C775" s="263" t="s">
        <v>275</v>
      </c>
      <c r="D775" s="263" t="s">
        <v>863</v>
      </c>
      <c r="F775" s="271"/>
      <c r="G775" s="271"/>
      <c r="H775" s="271"/>
      <c r="I775" s="268" t="s">
        <v>918</v>
      </c>
      <c r="U775" s="268">
        <v>2000</v>
      </c>
      <c r="Y775" s="268" t="s">
        <v>927</v>
      </c>
      <c r="Z775" s="268" t="s">
        <v>927</v>
      </c>
      <c r="AA775" s="268" t="s">
        <v>927</v>
      </c>
    </row>
    <row r="776" spans="1:27" ht="15" customHeight="1" x14ac:dyDescent="0.3">
      <c r="A776" s="263">
        <v>523118</v>
      </c>
      <c r="B776" s="263" t="s">
        <v>2652</v>
      </c>
      <c r="C776" s="263" t="s">
        <v>261</v>
      </c>
      <c r="D776" s="263" t="s">
        <v>791</v>
      </c>
      <c r="F776" s="271"/>
      <c r="G776" s="271"/>
      <c r="H776" s="271"/>
      <c r="I776" s="268" t="s">
        <v>918</v>
      </c>
      <c r="U776" s="268">
        <v>2000</v>
      </c>
      <c r="Y776" s="268" t="s">
        <v>927</v>
      </c>
      <c r="Z776" s="268" t="s">
        <v>927</v>
      </c>
      <c r="AA776" s="268" t="s">
        <v>927</v>
      </c>
    </row>
    <row r="777" spans="1:27" ht="15" customHeight="1" x14ac:dyDescent="0.3">
      <c r="A777" s="263">
        <v>523134</v>
      </c>
      <c r="B777" s="263" t="s">
        <v>2654</v>
      </c>
      <c r="C777" s="263" t="s">
        <v>105</v>
      </c>
      <c r="D777" s="263" t="s">
        <v>1703</v>
      </c>
      <c r="F777" s="271"/>
      <c r="G777" s="271"/>
      <c r="H777" s="271"/>
      <c r="I777" s="268" t="s">
        <v>918</v>
      </c>
      <c r="U777" s="268">
        <v>2000</v>
      </c>
      <c r="Y777" s="268" t="s">
        <v>927</v>
      </c>
      <c r="Z777" s="268" t="s">
        <v>927</v>
      </c>
      <c r="AA777" s="268" t="s">
        <v>927</v>
      </c>
    </row>
    <row r="778" spans="1:27" ht="15" customHeight="1" x14ac:dyDescent="0.3">
      <c r="A778" s="263">
        <v>523145</v>
      </c>
      <c r="B778" s="263" t="s">
        <v>2655</v>
      </c>
      <c r="C778" s="263" t="s">
        <v>244</v>
      </c>
      <c r="D778" s="263" t="s">
        <v>827</v>
      </c>
      <c r="F778" s="271"/>
      <c r="G778" s="271"/>
      <c r="H778" s="271"/>
      <c r="I778" s="268" t="s">
        <v>918</v>
      </c>
      <c r="U778" s="268">
        <v>2000</v>
      </c>
      <c r="Y778" s="268" t="s">
        <v>927</v>
      </c>
      <c r="Z778" s="268" t="s">
        <v>927</v>
      </c>
      <c r="AA778" s="268" t="s">
        <v>927</v>
      </c>
    </row>
    <row r="779" spans="1:27" ht="15" customHeight="1" x14ac:dyDescent="0.3">
      <c r="A779" s="263">
        <v>523171</v>
      </c>
      <c r="B779" s="263" t="s">
        <v>2657</v>
      </c>
      <c r="C779" s="263" t="s">
        <v>66</v>
      </c>
      <c r="D779" s="263" t="s">
        <v>1849</v>
      </c>
      <c r="F779" s="271"/>
      <c r="G779" s="271"/>
      <c r="H779" s="271"/>
      <c r="I779" s="268" t="s">
        <v>918</v>
      </c>
      <c r="U779" s="268">
        <v>2000</v>
      </c>
      <c r="Y779" s="268" t="s">
        <v>927</v>
      </c>
      <c r="Z779" s="268" t="s">
        <v>927</v>
      </c>
      <c r="AA779" s="268" t="s">
        <v>927</v>
      </c>
    </row>
    <row r="780" spans="1:27" ht="15" customHeight="1" x14ac:dyDescent="0.3">
      <c r="A780" s="263">
        <v>523178</v>
      </c>
      <c r="B780" s="263" t="s">
        <v>2658</v>
      </c>
      <c r="C780" s="263" t="s">
        <v>84</v>
      </c>
      <c r="D780" s="263" t="s">
        <v>710</v>
      </c>
      <c r="F780" s="272"/>
      <c r="G780" s="272"/>
      <c r="H780" s="272"/>
      <c r="I780" s="268" t="s">
        <v>918</v>
      </c>
      <c r="U780" s="268">
        <v>2000</v>
      </c>
      <c r="Y780" s="268" t="s">
        <v>927</v>
      </c>
      <c r="Z780" s="268" t="s">
        <v>927</v>
      </c>
      <c r="AA780" s="268" t="s">
        <v>927</v>
      </c>
    </row>
    <row r="781" spans="1:27" ht="15" customHeight="1" x14ac:dyDescent="0.3">
      <c r="A781" s="263">
        <v>523179</v>
      </c>
      <c r="B781" s="263" t="s">
        <v>2659</v>
      </c>
      <c r="C781" s="263" t="s">
        <v>2150</v>
      </c>
      <c r="D781" s="263" t="s">
        <v>780</v>
      </c>
      <c r="E781" s="271"/>
      <c r="F781" s="271"/>
      <c r="G781" s="271"/>
      <c r="H781" s="271"/>
      <c r="I781" s="268" t="s">
        <v>918</v>
      </c>
      <c r="U781" s="268">
        <v>2000</v>
      </c>
      <c r="Y781" s="268" t="s">
        <v>927</v>
      </c>
      <c r="Z781" s="268" t="s">
        <v>927</v>
      </c>
      <c r="AA781" s="268" t="s">
        <v>927</v>
      </c>
    </row>
    <row r="782" spans="1:27" ht="15" customHeight="1" x14ac:dyDescent="0.3">
      <c r="A782" s="263">
        <v>523193</v>
      </c>
      <c r="B782" s="263" t="s">
        <v>2660</v>
      </c>
      <c r="C782" s="263" t="s">
        <v>70</v>
      </c>
      <c r="D782" s="263" t="s">
        <v>803</v>
      </c>
      <c r="F782" s="272"/>
      <c r="G782" s="272"/>
      <c r="H782" s="272"/>
      <c r="I782" s="268" t="s">
        <v>918</v>
      </c>
      <c r="U782" s="268">
        <v>2000</v>
      </c>
      <c r="Y782" s="268" t="s">
        <v>927</v>
      </c>
      <c r="Z782" s="268" t="s">
        <v>927</v>
      </c>
      <c r="AA782" s="268" t="s">
        <v>927</v>
      </c>
    </row>
    <row r="783" spans="1:27" ht="15" customHeight="1" x14ac:dyDescent="0.3">
      <c r="A783" s="263">
        <v>523239</v>
      </c>
      <c r="B783" s="263" t="s">
        <v>2662</v>
      </c>
      <c r="C783" s="263" t="s">
        <v>467</v>
      </c>
      <c r="D783" s="263" t="s">
        <v>907</v>
      </c>
      <c r="F783" s="271"/>
      <c r="G783" s="271"/>
      <c r="H783" s="271"/>
      <c r="I783" s="268" t="s">
        <v>918</v>
      </c>
      <c r="U783" s="268">
        <v>2000</v>
      </c>
      <c r="Y783" s="268" t="s">
        <v>927</v>
      </c>
      <c r="Z783" s="268" t="s">
        <v>927</v>
      </c>
      <c r="AA783" s="268" t="s">
        <v>927</v>
      </c>
    </row>
    <row r="784" spans="1:27" ht="15" customHeight="1" x14ac:dyDescent="0.3">
      <c r="A784" s="263">
        <v>523337</v>
      </c>
      <c r="B784" s="263" t="s">
        <v>2665</v>
      </c>
      <c r="C784" s="263" t="s">
        <v>81</v>
      </c>
      <c r="D784" s="263" t="s">
        <v>885</v>
      </c>
      <c r="E784" s="271"/>
      <c r="F784" s="271"/>
      <c r="G784" s="271"/>
      <c r="H784" s="271"/>
      <c r="I784" s="268" t="s">
        <v>918</v>
      </c>
      <c r="U784" s="268">
        <v>2000</v>
      </c>
      <c r="Y784" s="268" t="s">
        <v>927</v>
      </c>
      <c r="Z784" s="268" t="s">
        <v>927</v>
      </c>
      <c r="AA784" s="268" t="s">
        <v>927</v>
      </c>
    </row>
    <row r="785" spans="1:27" ht="15" customHeight="1" x14ac:dyDescent="0.3">
      <c r="A785" s="263">
        <v>523400</v>
      </c>
      <c r="B785" s="263" t="s">
        <v>2669</v>
      </c>
      <c r="C785" s="263" t="s">
        <v>2670</v>
      </c>
      <c r="D785" s="263" t="s">
        <v>1071</v>
      </c>
      <c r="F785" s="271"/>
      <c r="G785" s="271"/>
      <c r="H785" s="271"/>
      <c r="I785" s="268" t="s">
        <v>918</v>
      </c>
      <c r="U785" s="268">
        <v>2000</v>
      </c>
      <c r="Y785" s="268" t="s">
        <v>927</v>
      </c>
      <c r="Z785" s="268" t="s">
        <v>927</v>
      </c>
      <c r="AA785" s="268" t="s">
        <v>927</v>
      </c>
    </row>
    <row r="786" spans="1:27" ht="15" customHeight="1" x14ac:dyDescent="0.3">
      <c r="A786" s="263">
        <v>523401</v>
      </c>
      <c r="B786" s="263" t="s">
        <v>2671</v>
      </c>
      <c r="C786" s="263" t="s">
        <v>488</v>
      </c>
      <c r="D786" s="263" t="s">
        <v>422</v>
      </c>
      <c r="F786" s="271"/>
      <c r="G786" s="271"/>
      <c r="H786" s="271"/>
      <c r="I786" s="268" t="s">
        <v>918</v>
      </c>
      <c r="U786" s="268">
        <v>2000</v>
      </c>
      <c r="Y786" s="268" t="s">
        <v>927</v>
      </c>
      <c r="Z786" s="268" t="s">
        <v>927</v>
      </c>
      <c r="AA786" s="268" t="s">
        <v>927</v>
      </c>
    </row>
    <row r="787" spans="1:27" ht="15" customHeight="1" x14ac:dyDescent="0.3">
      <c r="A787" s="263">
        <v>523484</v>
      </c>
      <c r="B787" s="263" t="s">
        <v>2673</v>
      </c>
      <c r="C787" s="263" t="s">
        <v>87</v>
      </c>
      <c r="D787" s="263" t="s">
        <v>2674</v>
      </c>
      <c r="F787" s="272"/>
      <c r="G787" s="272"/>
      <c r="H787" s="272"/>
      <c r="I787" s="268" t="s">
        <v>918</v>
      </c>
      <c r="U787" s="268">
        <v>2000</v>
      </c>
      <c r="Y787" s="268" t="s">
        <v>927</v>
      </c>
      <c r="Z787" s="268" t="s">
        <v>927</v>
      </c>
      <c r="AA787" s="268" t="s">
        <v>927</v>
      </c>
    </row>
    <row r="788" spans="1:27" ht="15" customHeight="1" x14ac:dyDescent="0.3">
      <c r="A788" s="263">
        <v>523505</v>
      </c>
      <c r="B788" s="263" t="s">
        <v>2675</v>
      </c>
      <c r="C788" s="263" t="s">
        <v>74</v>
      </c>
      <c r="D788" s="263" t="s">
        <v>714</v>
      </c>
      <c r="F788" s="271"/>
      <c r="G788" s="271"/>
      <c r="H788" s="271"/>
      <c r="I788" s="268" t="s">
        <v>918</v>
      </c>
      <c r="U788" s="268">
        <v>2000</v>
      </c>
      <c r="Y788" s="268" t="s">
        <v>927</v>
      </c>
      <c r="Z788" s="268" t="s">
        <v>927</v>
      </c>
      <c r="AA788" s="268" t="s">
        <v>927</v>
      </c>
    </row>
    <row r="789" spans="1:27" ht="15" customHeight="1" x14ac:dyDescent="0.3">
      <c r="A789" s="263">
        <v>523552</v>
      </c>
      <c r="B789" s="263" t="s">
        <v>2189</v>
      </c>
      <c r="C789" s="263" t="s">
        <v>70</v>
      </c>
      <c r="D789" s="263" t="s">
        <v>757</v>
      </c>
      <c r="E789" s="271"/>
      <c r="F789" s="271"/>
      <c r="G789" s="271"/>
      <c r="H789" s="271"/>
      <c r="I789" s="268" t="s">
        <v>918</v>
      </c>
      <c r="U789" s="268">
        <v>2000</v>
      </c>
      <c r="Y789" s="268" t="s">
        <v>927</v>
      </c>
      <c r="Z789" s="268" t="s">
        <v>927</v>
      </c>
      <c r="AA789" s="268" t="s">
        <v>927</v>
      </c>
    </row>
    <row r="790" spans="1:27" ht="15" customHeight="1" x14ac:dyDescent="0.3">
      <c r="A790" s="263">
        <v>523619</v>
      </c>
      <c r="B790" s="263" t="s">
        <v>2680</v>
      </c>
      <c r="C790" s="263" t="s">
        <v>70</v>
      </c>
      <c r="D790" s="263" t="s">
        <v>2681</v>
      </c>
      <c r="F790" s="271"/>
      <c r="G790" s="271"/>
      <c r="H790" s="271"/>
      <c r="I790" s="268" t="s">
        <v>918</v>
      </c>
      <c r="U790" s="268">
        <v>2000</v>
      </c>
      <c r="Y790" s="268" t="s">
        <v>927</v>
      </c>
      <c r="Z790" s="268" t="s">
        <v>927</v>
      </c>
      <c r="AA790" s="268" t="s">
        <v>927</v>
      </c>
    </row>
    <row r="791" spans="1:27" ht="15" customHeight="1" x14ac:dyDescent="0.3">
      <c r="A791" s="263">
        <v>523677</v>
      </c>
      <c r="B791" s="263" t="s">
        <v>2683</v>
      </c>
      <c r="C791" s="263" t="s">
        <v>267</v>
      </c>
      <c r="D791" s="263" t="s">
        <v>792</v>
      </c>
      <c r="F791" s="271"/>
      <c r="G791" s="271"/>
      <c r="H791" s="271"/>
      <c r="I791" s="268" t="s">
        <v>918</v>
      </c>
      <c r="U791" s="268">
        <v>2000</v>
      </c>
      <c r="Y791" s="268" t="s">
        <v>927</v>
      </c>
      <c r="Z791" s="268" t="s">
        <v>927</v>
      </c>
      <c r="AA791" s="268" t="s">
        <v>927</v>
      </c>
    </row>
    <row r="792" spans="1:27" ht="15" customHeight="1" x14ac:dyDescent="0.3">
      <c r="A792" s="263">
        <v>523692</v>
      </c>
      <c r="B792" s="263" t="s">
        <v>2684</v>
      </c>
      <c r="C792" s="263" t="s">
        <v>1642</v>
      </c>
      <c r="D792" s="263" t="s">
        <v>418</v>
      </c>
      <c r="F792" s="272"/>
      <c r="G792" s="272"/>
      <c r="H792" s="272"/>
      <c r="I792" s="268" t="s">
        <v>918</v>
      </c>
      <c r="U792" s="268">
        <v>2000</v>
      </c>
      <c r="Y792" s="268" t="s">
        <v>927</v>
      </c>
      <c r="Z792" s="268" t="s">
        <v>927</v>
      </c>
      <c r="AA792" s="268" t="s">
        <v>927</v>
      </c>
    </row>
    <row r="793" spans="1:27" ht="15" customHeight="1" x14ac:dyDescent="0.3">
      <c r="A793" s="263">
        <v>523694</v>
      </c>
      <c r="B793" s="263" t="s">
        <v>2685</v>
      </c>
      <c r="C793" s="263" t="s">
        <v>2686</v>
      </c>
      <c r="D793" s="263" t="s">
        <v>375</v>
      </c>
      <c r="F793" s="271"/>
      <c r="G793" s="271"/>
      <c r="H793" s="271"/>
      <c r="I793" s="268" t="s">
        <v>918</v>
      </c>
      <c r="U793" s="268">
        <v>2000</v>
      </c>
      <c r="Y793" s="268" t="s">
        <v>927</v>
      </c>
      <c r="Z793" s="268" t="s">
        <v>927</v>
      </c>
      <c r="AA793" s="268" t="s">
        <v>927</v>
      </c>
    </row>
    <row r="794" spans="1:27" ht="15" customHeight="1" x14ac:dyDescent="0.3">
      <c r="A794" s="263">
        <v>523732</v>
      </c>
      <c r="B794" s="263" t="s">
        <v>2687</v>
      </c>
      <c r="C794" s="263" t="s">
        <v>893</v>
      </c>
      <c r="D794" s="263" t="s">
        <v>715</v>
      </c>
      <c r="F794" s="272"/>
      <c r="G794" s="272"/>
      <c r="H794" s="272"/>
      <c r="I794" s="268" t="s">
        <v>918</v>
      </c>
      <c r="U794" s="268">
        <v>2000</v>
      </c>
      <c r="Y794" s="268" t="s">
        <v>927</v>
      </c>
      <c r="Z794" s="268" t="s">
        <v>927</v>
      </c>
      <c r="AA794" s="268" t="s">
        <v>927</v>
      </c>
    </row>
    <row r="795" spans="1:27" ht="15" customHeight="1" x14ac:dyDescent="0.3">
      <c r="A795" s="263">
        <v>523736</v>
      </c>
      <c r="B795" s="263" t="s">
        <v>2688</v>
      </c>
      <c r="C795" s="263" t="s">
        <v>371</v>
      </c>
      <c r="D795" s="263" t="s">
        <v>2689</v>
      </c>
      <c r="F795" s="272"/>
      <c r="G795" s="272"/>
      <c r="H795" s="272"/>
      <c r="I795" s="268" t="s">
        <v>918</v>
      </c>
      <c r="U795" s="268">
        <v>2000</v>
      </c>
      <c r="Y795" s="268" t="s">
        <v>927</v>
      </c>
      <c r="Z795" s="268" t="s">
        <v>927</v>
      </c>
      <c r="AA795" s="268" t="s">
        <v>927</v>
      </c>
    </row>
    <row r="796" spans="1:27" ht="15" customHeight="1" x14ac:dyDescent="0.3">
      <c r="A796" s="263">
        <v>523746</v>
      </c>
      <c r="B796" s="263" t="s">
        <v>2690</v>
      </c>
      <c r="C796" s="263" t="s">
        <v>350</v>
      </c>
      <c r="D796" s="263" t="s">
        <v>2691</v>
      </c>
      <c r="F796" s="271"/>
      <c r="G796" s="271"/>
      <c r="H796" s="271"/>
      <c r="I796" s="268" t="s">
        <v>918</v>
      </c>
      <c r="U796" s="268">
        <v>2000</v>
      </c>
      <c r="Y796" s="268" t="s">
        <v>927</v>
      </c>
      <c r="Z796" s="268" t="s">
        <v>927</v>
      </c>
      <c r="AA796" s="268" t="s">
        <v>927</v>
      </c>
    </row>
    <row r="797" spans="1:27" ht="15" customHeight="1" x14ac:dyDescent="0.3">
      <c r="A797" s="263">
        <v>523752</v>
      </c>
      <c r="B797" s="263" t="s">
        <v>2190</v>
      </c>
      <c r="C797" s="263" t="s">
        <v>375</v>
      </c>
      <c r="D797" s="263" t="s">
        <v>710</v>
      </c>
      <c r="F797" s="271"/>
      <c r="G797" s="271"/>
      <c r="H797" s="271"/>
      <c r="I797" s="268" t="s">
        <v>918</v>
      </c>
      <c r="U797" s="268">
        <v>2000</v>
      </c>
      <c r="Y797" s="268" t="s">
        <v>927</v>
      </c>
      <c r="Z797" s="268" t="s">
        <v>927</v>
      </c>
      <c r="AA797" s="268" t="s">
        <v>927</v>
      </c>
    </row>
    <row r="798" spans="1:27" ht="15" customHeight="1" x14ac:dyDescent="0.3">
      <c r="A798" s="263">
        <v>523756</v>
      </c>
      <c r="B798" s="263" t="s">
        <v>2692</v>
      </c>
      <c r="C798" s="263" t="s">
        <v>68</v>
      </c>
      <c r="D798" s="263" t="s">
        <v>418</v>
      </c>
      <c r="F798" s="271"/>
      <c r="G798" s="271"/>
      <c r="H798" s="271"/>
      <c r="I798" s="268" t="s">
        <v>918</v>
      </c>
      <c r="U798" s="268">
        <v>2000</v>
      </c>
      <c r="Y798" s="268" t="s">
        <v>927</v>
      </c>
      <c r="Z798" s="268" t="s">
        <v>927</v>
      </c>
      <c r="AA798" s="268" t="s">
        <v>927</v>
      </c>
    </row>
    <row r="799" spans="1:27" ht="15" customHeight="1" x14ac:dyDescent="0.3">
      <c r="A799" s="263">
        <v>523757</v>
      </c>
      <c r="B799" s="263" t="s">
        <v>2693</v>
      </c>
      <c r="C799" s="263" t="s">
        <v>105</v>
      </c>
      <c r="D799" s="263" t="s">
        <v>408</v>
      </c>
      <c r="F799" s="271"/>
      <c r="G799" s="271"/>
      <c r="H799" s="271"/>
      <c r="I799" s="268" t="s">
        <v>918</v>
      </c>
      <c r="U799" s="268">
        <v>2000</v>
      </c>
      <c r="Y799" s="268" t="s">
        <v>927</v>
      </c>
      <c r="Z799" s="268" t="s">
        <v>927</v>
      </c>
      <c r="AA799" s="268" t="s">
        <v>927</v>
      </c>
    </row>
    <row r="800" spans="1:27" ht="15" customHeight="1" x14ac:dyDescent="0.3">
      <c r="A800" s="263">
        <v>523792</v>
      </c>
      <c r="B800" s="263" t="s">
        <v>2694</v>
      </c>
      <c r="C800" s="263" t="s">
        <v>106</v>
      </c>
      <c r="D800" s="263" t="s">
        <v>2695</v>
      </c>
      <c r="F800" s="272"/>
      <c r="G800" s="272"/>
      <c r="H800" s="272"/>
      <c r="I800" s="268" t="s">
        <v>918</v>
      </c>
      <c r="U800" s="268">
        <v>2000</v>
      </c>
      <c r="Y800" s="268" t="s">
        <v>927</v>
      </c>
      <c r="Z800" s="268" t="s">
        <v>927</v>
      </c>
      <c r="AA800" s="268" t="s">
        <v>927</v>
      </c>
    </row>
    <row r="801" spans="1:27" ht="15" customHeight="1" x14ac:dyDescent="0.3">
      <c r="A801" s="263">
        <v>523845</v>
      </c>
      <c r="B801" s="263" t="s">
        <v>2696</v>
      </c>
      <c r="C801" s="263" t="s">
        <v>2697</v>
      </c>
      <c r="D801" s="263" t="s">
        <v>715</v>
      </c>
      <c r="F801" s="271"/>
      <c r="G801" s="271"/>
      <c r="H801" s="271"/>
      <c r="I801" s="268" t="s">
        <v>918</v>
      </c>
      <c r="U801" s="268">
        <v>2000</v>
      </c>
      <c r="Y801" s="268" t="s">
        <v>927</v>
      </c>
      <c r="Z801" s="268" t="s">
        <v>927</v>
      </c>
      <c r="AA801" s="268" t="s">
        <v>927</v>
      </c>
    </row>
    <row r="802" spans="1:27" ht="15" customHeight="1" x14ac:dyDescent="0.3">
      <c r="A802" s="263">
        <v>523854</v>
      </c>
      <c r="B802" s="263" t="s">
        <v>2698</v>
      </c>
      <c r="C802" s="263" t="s">
        <v>270</v>
      </c>
      <c r="D802" s="263" t="s">
        <v>834</v>
      </c>
      <c r="F802" s="272"/>
      <c r="G802" s="272"/>
      <c r="H802" s="272"/>
      <c r="I802" s="268" t="s">
        <v>918</v>
      </c>
      <c r="U802" s="268">
        <v>2000</v>
      </c>
      <c r="Y802" s="268" t="s">
        <v>927</v>
      </c>
      <c r="Z802" s="268" t="s">
        <v>927</v>
      </c>
      <c r="AA802" s="268" t="s">
        <v>927</v>
      </c>
    </row>
    <row r="803" spans="1:27" ht="15" customHeight="1" x14ac:dyDescent="0.3">
      <c r="A803" s="263">
        <v>523863</v>
      </c>
      <c r="B803" s="263" t="s">
        <v>2195</v>
      </c>
      <c r="C803" s="263" t="s">
        <v>70</v>
      </c>
      <c r="D803" s="263" t="s">
        <v>419</v>
      </c>
      <c r="F803" s="271"/>
      <c r="G803" s="271"/>
      <c r="H803" s="271"/>
      <c r="I803" s="268" t="s">
        <v>918</v>
      </c>
      <c r="U803" s="268">
        <v>2000</v>
      </c>
      <c r="Y803" s="268" t="s">
        <v>927</v>
      </c>
      <c r="Z803" s="268" t="s">
        <v>927</v>
      </c>
      <c r="AA803" s="268" t="s">
        <v>927</v>
      </c>
    </row>
    <row r="804" spans="1:27" ht="15" customHeight="1" x14ac:dyDescent="0.3">
      <c r="A804" s="263">
        <v>523889</v>
      </c>
      <c r="B804" s="263" t="s">
        <v>2700</v>
      </c>
      <c r="C804" s="263" t="s">
        <v>366</v>
      </c>
      <c r="D804" s="263" t="s">
        <v>778</v>
      </c>
      <c r="F804" s="272"/>
      <c r="G804" s="272"/>
      <c r="H804" s="272"/>
      <c r="I804" s="268" t="s">
        <v>918</v>
      </c>
      <c r="U804" s="268">
        <v>2000</v>
      </c>
      <c r="Y804" s="268" t="s">
        <v>927</v>
      </c>
      <c r="Z804" s="268" t="s">
        <v>927</v>
      </c>
      <c r="AA804" s="268" t="s">
        <v>927</v>
      </c>
    </row>
    <row r="805" spans="1:27" ht="15" customHeight="1" x14ac:dyDescent="0.3">
      <c r="A805" s="263">
        <v>523903</v>
      </c>
      <c r="B805" s="263" t="s">
        <v>2701</v>
      </c>
      <c r="C805" s="263" t="s">
        <v>66</v>
      </c>
      <c r="D805" s="263" t="s">
        <v>789</v>
      </c>
      <c r="F805" s="271"/>
      <c r="G805" s="271"/>
      <c r="H805" s="271"/>
      <c r="I805" s="268" t="s">
        <v>918</v>
      </c>
      <c r="U805" s="268">
        <v>2000</v>
      </c>
      <c r="Y805" s="268" t="s">
        <v>927</v>
      </c>
      <c r="Z805" s="268" t="s">
        <v>927</v>
      </c>
      <c r="AA805" s="268" t="s">
        <v>927</v>
      </c>
    </row>
    <row r="806" spans="1:27" ht="15" customHeight="1" x14ac:dyDescent="0.3">
      <c r="A806" s="263">
        <v>523907</v>
      </c>
      <c r="B806" s="263" t="s">
        <v>2702</v>
      </c>
      <c r="C806" s="263" t="s">
        <v>73</v>
      </c>
      <c r="D806" s="263" t="s">
        <v>768</v>
      </c>
      <c r="F806" s="271"/>
      <c r="G806" s="271"/>
      <c r="H806" s="271"/>
      <c r="I806" s="268" t="s">
        <v>918</v>
      </c>
      <c r="U806" s="268">
        <v>2000</v>
      </c>
      <c r="Y806" s="268" t="s">
        <v>927</v>
      </c>
      <c r="Z806" s="268" t="s">
        <v>927</v>
      </c>
      <c r="AA806" s="268" t="s">
        <v>927</v>
      </c>
    </row>
    <row r="807" spans="1:27" ht="15" customHeight="1" x14ac:dyDescent="0.3">
      <c r="A807" s="263">
        <v>523931</v>
      </c>
      <c r="B807" s="263" t="s">
        <v>2703</v>
      </c>
      <c r="C807" s="263" t="s">
        <v>246</v>
      </c>
      <c r="D807" s="263" t="s">
        <v>870</v>
      </c>
      <c r="F807" s="271"/>
      <c r="G807" s="271"/>
      <c r="H807" s="271"/>
      <c r="I807" s="268" t="s">
        <v>918</v>
      </c>
      <c r="U807" s="268">
        <v>2000</v>
      </c>
      <c r="Y807" s="268" t="s">
        <v>927</v>
      </c>
      <c r="Z807" s="268" t="s">
        <v>927</v>
      </c>
      <c r="AA807" s="268" t="s">
        <v>927</v>
      </c>
    </row>
    <row r="808" spans="1:27" ht="15" customHeight="1" x14ac:dyDescent="0.3">
      <c r="A808" s="263">
        <v>523943</v>
      </c>
      <c r="B808" s="263" t="s">
        <v>2704</v>
      </c>
      <c r="C808" s="263" t="s">
        <v>497</v>
      </c>
      <c r="D808" s="263" t="s">
        <v>1672</v>
      </c>
      <c r="F808" s="272"/>
      <c r="G808" s="272"/>
      <c r="H808" s="272"/>
      <c r="I808" s="268" t="s">
        <v>918</v>
      </c>
      <c r="U808" s="268">
        <v>2000</v>
      </c>
      <c r="Y808" s="268" t="s">
        <v>927</v>
      </c>
      <c r="Z808" s="268" t="s">
        <v>927</v>
      </c>
      <c r="AA808" s="268" t="s">
        <v>927</v>
      </c>
    </row>
    <row r="809" spans="1:27" ht="15" customHeight="1" x14ac:dyDescent="0.3">
      <c r="A809" s="263">
        <v>523960</v>
      </c>
      <c r="B809" s="263" t="s">
        <v>2196</v>
      </c>
      <c r="C809" s="263" t="s">
        <v>1555</v>
      </c>
      <c r="D809" s="263" t="s">
        <v>2197</v>
      </c>
      <c r="F809" s="272"/>
      <c r="G809" s="272"/>
      <c r="H809" s="272"/>
      <c r="I809" s="268" t="s">
        <v>918</v>
      </c>
      <c r="U809" s="268">
        <v>2000</v>
      </c>
      <c r="Y809" s="268" t="s">
        <v>927</v>
      </c>
      <c r="Z809" s="268" t="s">
        <v>927</v>
      </c>
      <c r="AA809" s="268" t="s">
        <v>927</v>
      </c>
    </row>
    <row r="810" spans="1:27" ht="15" customHeight="1" x14ac:dyDescent="0.3">
      <c r="A810" s="263">
        <v>523985</v>
      </c>
      <c r="B810" s="263" t="s">
        <v>2198</v>
      </c>
      <c r="C810" s="263" t="s">
        <v>70</v>
      </c>
      <c r="D810" s="263" t="s">
        <v>833</v>
      </c>
      <c r="F810" s="271"/>
      <c r="G810" s="271"/>
      <c r="H810" s="271"/>
      <c r="I810" s="268" t="s">
        <v>918</v>
      </c>
      <c r="U810" s="268">
        <v>2000</v>
      </c>
      <c r="Y810" s="268" t="s">
        <v>927</v>
      </c>
      <c r="Z810" s="268" t="s">
        <v>927</v>
      </c>
      <c r="AA810" s="268" t="s">
        <v>927</v>
      </c>
    </row>
    <row r="811" spans="1:27" ht="15" customHeight="1" x14ac:dyDescent="0.3">
      <c r="A811" s="263">
        <v>524025</v>
      </c>
      <c r="B811" s="263" t="s">
        <v>2709</v>
      </c>
      <c r="C811" s="263" t="s">
        <v>2710</v>
      </c>
      <c r="D811" s="263" t="s">
        <v>411</v>
      </c>
      <c r="F811" s="271"/>
      <c r="G811" s="271"/>
      <c r="H811" s="271"/>
      <c r="I811" s="268" t="s">
        <v>918</v>
      </c>
      <c r="U811" s="268">
        <v>2000</v>
      </c>
      <c r="Y811" s="268" t="s">
        <v>927</v>
      </c>
      <c r="Z811" s="268" t="s">
        <v>927</v>
      </c>
      <c r="AA811" s="268" t="s">
        <v>927</v>
      </c>
    </row>
    <row r="812" spans="1:27" ht="15" customHeight="1" x14ac:dyDescent="0.3">
      <c r="A812" s="263">
        <v>524032</v>
      </c>
      <c r="B812" s="263" t="s">
        <v>2712</v>
      </c>
      <c r="C812" s="263" t="s">
        <v>253</v>
      </c>
      <c r="D812" s="263" t="s">
        <v>749</v>
      </c>
      <c r="F812" s="272"/>
      <c r="G812" s="272"/>
      <c r="H812" s="272"/>
      <c r="I812" s="268" t="s">
        <v>918</v>
      </c>
      <c r="U812" s="268">
        <v>2000</v>
      </c>
      <c r="Y812" s="268" t="s">
        <v>927</v>
      </c>
      <c r="Z812" s="268" t="s">
        <v>927</v>
      </c>
      <c r="AA812" s="268" t="s">
        <v>927</v>
      </c>
    </row>
    <row r="813" spans="1:27" ht="15" customHeight="1" x14ac:dyDescent="0.3">
      <c r="A813" s="263">
        <v>524042</v>
      </c>
      <c r="B813" s="263" t="s">
        <v>2714</v>
      </c>
      <c r="C813" s="263" t="s">
        <v>2715</v>
      </c>
      <c r="F813" s="272"/>
      <c r="G813" s="272"/>
      <c r="H813" s="272"/>
      <c r="I813" s="268" t="s">
        <v>918</v>
      </c>
      <c r="U813" s="268">
        <v>2000</v>
      </c>
      <c r="Y813" s="268" t="s">
        <v>927</v>
      </c>
      <c r="Z813" s="268" t="s">
        <v>927</v>
      </c>
      <c r="AA813" s="268" t="s">
        <v>927</v>
      </c>
    </row>
    <row r="814" spans="1:27" ht="15" customHeight="1" x14ac:dyDescent="0.3">
      <c r="A814" s="263">
        <v>524044</v>
      </c>
      <c r="B814" s="263" t="s">
        <v>2716</v>
      </c>
      <c r="C814" s="263" t="s">
        <v>322</v>
      </c>
      <c r="F814" s="272"/>
      <c r="G814" s="272"/>
      <c r="H814" s="272"/>
      <c r="I814" s="268" t="s">
        <v>918</v>
      </c>
      <c r="U814" s="268">
        <v>2000</v>
      </c>
      <c r="Y814" s="268" t="s">
        <v>927</v>
      </c>
      <c r="Z814" s="268" t="s">
        <v>927</v>
      </c>
      <c r="AA814" s="268" t="s">
        <v>927</v>
      </c>
    </row>
    <row r="815" spans="1:27" ht="15" customHeight="1" x14ac:dyDescent="0.3">
      <c r="A815" s="263">
        <v>524060</v>
      </c>
      <c r="B815" s="263" t="s">
        <v>2717</v>
      </c>
      <c r="C815" s="263" t="s">
        <v>2064</v>
      </c>
      <c r="D815" s="263" t="s">
        <v>869</v>
      </c>
      <c r="F815" s="271"/>
      <c r="G815" s="271"/>
      <c r="H815" s="271"/>
      <c r="I815" s="268" t="s">
        <v>918</v>
      </c>
      <c r="U815" s="268">
        <v>2000</v>
      </c>
      <c r="Y815" s="268" t="s">
        <v>927</v>
      </c>
      <c r="Z815" s="268" t="s">
        <v>927</v>
      </c>
      <c r="AA815" s="268" t="s">
        <v>927</v>
      </c>
    </row>
    <row r="816" spans="1:27" ht="15" customHeight="1" x14ac:dyDescent="0.3">
      <c r="A816" s="263">
        <v>524067</v>
      </c>
      <c r="B816" s="263" t="s">
        <v>2718</v>
      </c>
      <c r="C816" s="263" t="s">
        <v>2719</v>
      </c>
      <c r="D816" s="263" t="s">
        <v>778</v>
      </c>
      <c r="F816" s="271"/>
      <c r="G816" s="271"/>
      <c r="H816" s="271"/>
      <c r="I816" s="268" t="s">
        <v>918</v>
      </c>
      <c r="U816" s="268">
        <v>2000</v>
      </c>
      <c r="Y816" s="268" t="s">
        <v>927</v>
      </c>
      <c r="Z816" s="268" t="s">
        <v>927</v>
      </c>
      <c r="AA816" s="268" t="s">
        <v>927</v>
      </c>
    </row>
    <row r="817" spans="1:27" ht="15" customHeight="1" x14ac:dyDescent="0.3">
      <c r="A817" s="263">
        <v>524097</v>
      </c>
      <c r="B817" s="263" t="s">
        <v>2199</v>
      </c>
      <c r="C817" s="263" t="s">
        <v>321</v>
      </c>
      <c r="D817" s="263" t="s">
        <v>415</v>
      </c>
      <c r="F817" s="271"/>
      <c r="G817" s="271"/>
      <c r="H817" s="271"/>
      <c r="I817" s="268" t="s">
        <v>918</v>
      </c>
      <c r="U817" s="268">
        <v>2000</v>
      </c>
      <c r="Y817" s="268" t="s">
        <v>927</v>
      </c>
      <c r="Z817" s="268" t="s">
        <v>927</v>
      </c>
      <c r="AA817" s="268" t="s">
        <v>927</v>
      </c>
    </row>
    <row r="818" spans="1:27" ht="15" customHeight="1" x14ac:dyDescent="0.3">
      <c r="A818" s="263">
        <v>524134</v>
      </c>
      <c r="B818" s="263" t="s">
        <v>2200</v>
      </c>
      <c r="C818" s="263" t="s">
        <v>276</v>
      </c>
      <c r="D818" s="263" t="s">
        <v>739</v>
      </c>
      <c r="F818" s="271"/>
      <c r="G818" s="271"/>
      <c r="H818" s="271"/>
      <c r="I818" s="268" t="s">
        <v>918</v>
      </c>
      <c r="U818" s="268">
        <v>2000</v>
      </c>
      <c r="Y818" s="268" t="s">
        <v>927</v>
      </c>
      <c r="Z818" s="268" t="s">
        <v>927</v>
      </c>
      <c r="AA818" s="268" t="s">
        <v>927</v>
      </c>
    </row>
    <row r="819" spans="1:27" ht="15" customHeight="1" x14ac:dyDescent="0.3">
      <c r="A819" s="263">
        <v>524159</v>
      </c>
      <c r="B819" s="263" t="s">
        <v>2720</v>
      </c>
      <c r="C819" s="263" t="s">
        <v>252</v>
      </c>
      <c r="D819" s="263" t="s">
        <v>768</v>
      </c>
      <c r="F819" s="271"/>
      <c r="G819" s="271"/>
      <c r="H819" s="271"/>
      <c r="I819" s="268" t="s">
        <v>918</v>
      </c>
      <c r="U819" s="268">
        <v>2000</v>
      </c>
      <c r="Y819" s="268" t="s">
        <v>927</v>
      </c>
      <c r="Z819" s="268" t="s">
        <v>927</v>
      </c>
      <c r="AA819" s="268" t="s">
        <v>927</v>
      </c>
    </row>
    <row r="820" spans="1:27" ht="15" customHeight="1" x14ac:dyDescent="0.3">
      <c r="A820" s="263">
        <v>524162</v>
      </c>
      <c r="B820" s="263" t="s">
        <v>2721</v>
      </c>
      <c r="C820" s="263" t="s">
        <v>252</v>
      </c>
      <c r="D820" s="263" t="s">
        <v>768</v>
      </c>
      <c r="F820" s="272"/>
      <c r="G820" s="272"/>
      <c r="H820" s="272"/>
      <c r="I820" s="268" t="s">
        <v>918</v>
      </c>
      <c r="U820" s="268">
        <v>2000</v>
      </c>
      <c r="Y820" s="268" t="s">
        <v>927</v>
      </c>
      <c r="Z820" s="268" t="s">
        <v>927</v>
      </c>
      <c r="AA820" s="268" t="s">
        <v>927</v>
      </c>
    </row>
    <row r="821" spans="1:27" ht="15" customHeight="1" x14ac:dyDescent="0.3">
      <c r="A821" s="263">
        <v>524421</v>
      </c>
      <c r="B821" s="263" t="s">
        <v>2202</v>
      </c>
      <c r="C821" s="263" t="s">
        <v>250</v>
      </c>
      <c r="D821" s="263" t="s">
        <v>887</v>
      </c>
      <c r="F821" s="272"/>
      <c r="G821" s="272"/>
      <c r="H821" s="272"/>
      <c r="I821" s="268" t="s">
        <v>918</v>
      </c>
      <c r="U821" s="268">
        <v>2000</v>
      </c>
      <c r="Y821" s="268" t="s">
        <v>927</v>
      </c>
      <c r="Z821" s="268" t="s">
        <v>927</v>
      </c>
      <c r="AA821" s="268" t="s">
        <v>927</v>
      </c>
    </row>
    <row r="822" spans="1:27" ht="15" customHeight="1" x14ac:dyDescent="0.3">
      <c r="A822" s="263">
        <v>524945</v>
      </c>
      <c r="B822" s="263" t="s">
        <v>2203</v>
      </c>
      <c r="C822" s="263" t="s">
        <v>376</v>
      </c>
      <c r="D822" s="263" t="s">
        <v>806</v>
      </c>
      <c r="F822" s="272"/>
      <c r="G822" s="272"/>
      <c r="H822" s="272"/>
      <c r="I822" s="268" t="s">
        <v>918</v>
      </c>
      <c r="U822" s="268">
        <v>2000</v>
      </c>
      <c r="Y822" s="268" t="s">
        <v>927</v>
      </c>
      <c r="Z822" s="268" t="s">
        <v>927</v>
      </c>
      <c r="AA822" s="268" t="s">
        <v>927</v>
      </c>
    </row>
    <row r="823" spans="1:27" ht="15" customHeight="1" x14ac:dyDescent="0.3">
      <c r="A823" s="263">
        <v>525133</v>
      </c>
      <c r="B823" s="263" t="s">
        <v>2204</v>
      </c>
      <c r="C823" s="263" t="s">
        <v>90</v>
      </c>
      <c r="D823" s="263" t="s">
        <v>2205</v>
      </c>
      <c r="F823" s="271"/>
      <c r="G823" s="271"/>
      <c r="H823" s="271"/>
      <c r="I823" s="268" t="s">
        <v>918</v>
      </c>
      <c r="U823" s="268">
        <v>2000</v>
      </c>
      <c r="Y823" s="268" t="s">
        <v>927</v>
      </c>
      <c r="Z823" s="268" t="s">
        <v>927</v>
      </c>
      <c r="AA823" s="268" t="s">
        <v>927</v>
      </c>
    </row>
    <row r="824" spans="1:27" ht="15" customHeight="1" x14ac:dyDescent="0.3">
      <c r="A824" s="263">
        <v>525198</v>
      </c>
      <c r="B824" s="263" t="s">
        <v>2722</v>
      </c>
      <c r="C824" s="263" t="s">
        <v>295</v>
      </c>
      <c r="D824" s="263" t="s">
        <v>875</v>
      </c>
      <c r="F824" s="271"/>
      <c r="G824" s="271"/>
      <c r="H824" s="271"/>
      <c r="I824" s="268" t="s">
        <v>918</v>
      </c>
      <c r="U824" s="268">
        <v>2000</v>
      </c>
      <c r="Y824" s="268" t="s">
        <v>927</v>
      </c>
      <c r="Z824" s="268" t="s">
        <v>927</v>
      </c>
      <c r="AA824" s="268" t="s">
        <v>927</v>
      </c>
    </row>
    <row r="825" spans="1:27" ht="15" customHeight="1" x14ac:dyDescent="0.3">
      <c r="A825" s="263">
        <v>525616</v>
      </c>
      <c r="B825" s="263" t="s">
        <v>2206</v>
      </c>
      <c r="C825" s="263" t="s">
        <v>96</v>
      </c>
      <c r="D825" s="263" t="s">
        <v>1293</v>
      </c>
      <c r="F825" s="271"/>
      <c r="G825" s="271"/>
      <c r="H825" s="271"/>
      <c r="I825" s="268" t="s">
        <v>918</v>
      </c>
      <c r="U825" s="268">
        <v>2000</v>
      </c>
      <c r="Y825" s="268" t="s">
        <v>927</v>
      </c>
      <c r="Z825" s="268" t="s">
        <v>927</v>
      </c>
      <c r="AA825" s="268" t="s">
        <v>927</v>
      </c>
    </row>
    <row r="826" spans="1:27" ht="15" customHeight="1" x14ac:dyDescent="0.3">
      <c r="A826" s="263">
        <v>525675</v>
      </c>
      <c r="B826" s="263" t="s">
        <v>2207</v>
      </c>
      <c r="C826" s="263" t="s">
        <v>70</v>
      </c>
      <c r="D826" s="263" t="s">
        <v>810</v>
      </c>
      <c r="F826" s="271"/>
      <c r="G826" s="271"/>
      <c r="H826" s="271"/>
      <c r="I826" s="268" t="s">
        <v>918</v>
      </c>
      <c r="U826" s="268">
        <v>2000</v>
      </c>
      <c r="Y826" s="268" t="s">
        <v>927</v>
      </c>
      <c r="Z826" s="268" t="s">
        <v>927</v>
      </c>
      <c r="AA826" s="268" t="s">
        <v>927</v>
      </c>
    </row>
    <row r="827" spans="1:27" ht="15" customHeight="1" x14ac:dyDescent="0.3">
      <c r="A827" s="263">
        <v>517455</v>
      </c>
      <c r="B827" s="263" t="s">
        <v>1052</v>
      </c>
      <c r="C827" s="263" t="s">
        <v>443</v>
      </c>
      <c r="D827" s="263" t="s">
        <v>414</v>
      </c>
      <c r="F827" s="271"/>
      <c r="G827" s="271"/>
      <c r="H827" s="271"/>
      <c r="I827" s="268" t="s">
        <v>918</v>
      </c>
      <c r="U827" s="268">
        <v>2000</v>
      </c>
      <c r="Y827" s="268" t="s">
        <v>927</v>
      </c>
      <c r="Z827" s="268" t="s">
        <v>927</v>
      </c>
      <c r="AA827" s="268" t="s">
        <v>927</v>
      </c>
    </row>
    <row r="828" spans="1:27" ht="15" customHeight="1" x14ac:dyDescent="0.3">
      <c r="A828" s="263">
        <v>517632</v>
      </c>
      <c r="B828" s="263" t="s">
        <v>1055</v>
      </c>
      <c r="C828" s="263" t="s">
        <v>271</v>
      </c>
      <c r="D828" s="263" t="s">
        <v>808</v>
      </c>
      <c r="F828" s="272"/>
      <c r="G828" s="272"/>
      <c r="H828" s="272"/>
      <c r="I828" s="268" t="s">
        <v>918</v>
      </c>
      <c r="U828" s="268">
        <v>2000</v>
      </c>
      <c r="Y828" s="268" t="s">
        <v>927</v>
      </c>
      <c r="Z828" s="268" t="s">
        <v>927</v>
      </c>
      <c r="AA828" s="268" t="s">
        <v>927</v>
      </c>
    </row>
    <row r="829" spans="1:27" ht="15" customHeight="1" x14ac:dyDescent="0.3">
      <c r="A829" s="263">
        <v>517915</v>
      </c>
      <c r="B829" s="263" t="s">
        <v>592</v>
      </c>
      <c r="C829" s="263" t="s">
        <v>312</v>
      </c>
      <c r="D829" s="263" t="s">
        <v>769</v>
      </c>
      <c r="F829" s="271"/>
      <c r="G829" s="271"/>
      <c r="H829" s="271"/>
      <c r="I829" s="268" t="s">
        <v>918</v>
      </c>
      <c r="U829" s="268">
        <v>2000</v>
      </c>
      <c r="Y829" s="268" t="s">
        <v>927</v>
      </c>
      <c r="Z829" s="268" t="s">
        <v>927</v>
      </c>
      <c r="AA829" s="268" t="s">
        <v>927</v>
      </c>
    </row>
    <row r="830" spans="1:27" ht="15" customHeight="1" x14ac:dyDescent="0.3">
      <c r="A830" s="263">
        <v>519208</v>
      </c>
      <c r="B830" s="263" t="s">
        <v>1062</v>
      </c>
      <c r="C830" s="263" t="s">
        <v>1047</v>
      </c>
      <c r="D830" s="263" t="s">
        <v>811</v>
      </c>
      <c r="F830" s="271"/>
      <c r="G830" s="271"/>
      <c r="H830" s="271"/>
      <c r="I830" s="268" t="s">
        <v>918</v>
      </c>
      <c r="U830" s="268">
        <v>2000</v>
      </c>
      <c r="Y830" s="268" t="s">
        <v>927</v>
      </c>
      <c r="Z830" s="268" t="s">
        <v>927</v>
      </c>
      <c r="AA830" s="268" t="s">
        <v>927</v>
      </c>
    </row>
    <row r="831" spans="1:27" ht="15" customHeight="1" x14ac:dyDescent="0.3">
      <c r="A831" s="263">
        <v>520165</v>
      </c>
      <c r="B831" s="263" t="s">
        <v>1209</v>
      </c>
      <c r="C831" s="263" t="s">
        <v>1210</v>
      </c>
      <c r="D831" s="263" t="s">
        <v>411</v>
      </c>
      <c r="F831" s="272"/>
      <c r="G831" s="272"/>
      <c r="H831" s="272"/>
      <c r="I831" s="268" t="s">
        <v>918</v>
      </c>
      <c r="U831" s="268">
        <v>2000</v>
      </c>
      <c r="Y831" s="268" t="s">
        <v>927</v>
      </c>
      <c r="Z831" s="268" t="s">
        <v>927</v>
      </c>
      <c r="AA831" s="268" t="s">
        <v>927</v>
      </c>
    </row>
    <row r="832" spans="1:27" ht="15" customHeight="1" x14ac:dyDescent="0.3">
      <c r="A832" s="263">
        <v>522371</v>
      </c>
      <c r="B832" s="263" t="s">
        <v>687</v>
      </c>
      <c r="C832" s="263" t="s">
        <v>667</v>
      </c>
      <c r="D832" s="263" t="s">
        <v>762</v>
      </c>
      <c r="F832" s="271"/>
      <c r="G832" s="271"/>
      <c r="H832" s="271"/>
      <c r="I832" s="268" t="s">
        <v>918</v>
      </c>
      <c r="U832" s="268">
        <v>2000</v>
      </c>
      <c r="Y832" s="268" t="s">
        <v>927</v>
      </c>
      <c r="Z832" s="268" t="s">
        <v>927</v>
      </c>
      <c r="AA832" s="268" t="s">
        <v>927</v>
      </c>
    </row>
    <row r="833" spans="1:27" ht="15" customHeight="1" x14ac:dyDescent="0.3">
      <c r="A833" s="263">
        <v>524050</v>
      </c>
      <c r="B833" s="263" t="s">
        <v>930</v>
      </c>
      <c r="C833" s="263" t="s">
        <v>80</v>
      </c>
      <c r="D833" s="263" t="s">
        <v>715</v>
      </c>
      <c r="F833" s="271"/>
      <c r="G833" s="271"/>
      <c r="H833" s="271"/>
      <c r="I833" s="268" t="s">
        <v>918</v>
      </c>
      <c r="U833" s="268">
        <v>2000</v>
      </c>
      <c r="Y833" s="268" t="s">
        <v>927</v>
      </c>
      <c r="Z833" s="268" t="s">
        <v>927</v>
      </c>
      <c r="AA833" s="268" t="s">
        <v>927</v>
      </c>
    </row>
    <row r="834" spans="1:27" ht="15" customHeight="1" x14ac:dyDescent="0.3">
      <c r="A834" s="263">
        <v>510059</v>
      </c>
      <c r="B834" s="263" t="s">
        <v>2849</v>
      </c>
      <c r="C834" s="263" t="s">
        <v>88</v>
      </c>
      <c r="D834" s="263" t="s">
        <v>782</v>
      </c>
      <c r="F834" s="271"/>
      <c r="G834" s="271"/>
      <c r="H834" s="271"/>
      <c r="I834" s="268" t="s">
        <v>918</v>
      </c>
      <c r="U834" s="268">
        <v>2000</v>
      </c>
      <c r="Z834" s="268" t="s">
        <v>927</v>
      </c>
      <c r="AA834" s="268" t="s">
        <v>927</v>
      </c>
    </row>
    <row r="835" spans="1:27" ht="15" customHeight="1" x14ac:dyDescent="0.3">
      <c r="A835" s="263">
        <v>513185</v>
      </c>
      <c r="B835" s="263" t="s">
        <v>2850</v>
      </c>
      <c r="C835" s="263" t="s">
        <v>2851</v>
      </c>
      <c r="D835" s="263" t="s">
        <v>1543</v>
      </c>
      <c r="F835" s="271"/>
      <c r="G835" s="271"/>
      <c r="H835" s="271"/>
      <c r="I835" s="268" t="s">
        <v>918</v>
      </c>
      <c r="U835" s="268">
        <v>2000</v>
      </c>
      <c r="Z835" s="268" t="s">
        <v>927</v>
      </c>
      <c r="AA835" s="268" t="s">
        <v>927</v>
      </c>
    </row>
    <row r="836" spans="1:27" ht="15" customHeight="1" x14ac:dyDescent="0.3">
      <c r="A836" s="263">
        <v>513376</v>
      </c>
      <c r="B836" s="263" t="s">
        <v>2852</v>
      </c>
      <c r="C836" s="263" t="s">
        <v>2853</v>
      </c>
      <c r="D836" s="263" t="s">
        <v>1294</v>
      </c>
      <c r="F836" s="271"/>
      <c r="G836" s="271"/>
      <c r="H836" s="271"/>
      <c r="I836" s="268" t="s">
        <v>918</v>
      </c>
      <c r="U836" s="268">
        <v>2000</v>
      </c>
      <c r="Z836" s="268" t="s">
        <v>927</v>
      </c>
      <c r="AA836" s="268" t="s">
        <v>927</v>
      </c>
    </row>
    <row r="837" spans="1:27" ht="15" customHeight="1" x14ac:dyDescent="0.3">
      <c r="A837" s="263">
        <v>514770</v>
      </c>
      <c r="B837" s="263" t="s">
        <v>2723</v>
      </c>
      <c r="C837" s="263" t="s">
        <v>70</v>
      </c>
      <c r="F837" s="271"/>
      <c r="G837" s="271"/>
      <c r="H837" s="271"/>
      <c r="I837" s="268" t="s">
        <v>918</v>
      </c>
      <c r="U837" s="268">
        <v>2000</v>
      </c>
      <c r="Z837" s="268" t="s">
        <v>927</v>
      </c>
      <c r="AA837" s="268" t="s">
        <v>927</v>
      </c>
    </row>
    <row r="838" spans="1:27" ht="15" customHeight="1" x14ac:dyDescent="0.3">
      <c r="A838" s="263">
        <v>515882</v>
      </c>
      <c r="B838" s="263" t="s">
        <v>2854</v>
      </c>
      <c r="C838" s="263" t="s">
        <v>485</v>
      </c>
      <c r="D838" s="263" t="s">
        <v>747</v>
      </c>
      <c r="F838" s="271"/>
      <c r="G838" s="271"/>
      <c r="H838" s="271"/>
      <c r="I838" s="268" t="s">
        <v>918</v>
      </c>
      <c r="U838" s="268">
        <v>2000</v>
      </c>
      <c r="Z838" s="268" t="s">
        <v>927</v>
      </c>
      <c r="AA838" s="268" t="s">
        <v>927</v>
      </c>
    </row>
    <row r="839" spans="1:27" ht="15" customHeight="1" x14ac:dyDescent="0.3">
      <c r="A839" s="263">
        <v>516796</v>
      </c>
      <c r="B839" s="263" t="s">
        <v>2855</v>
      </c>
      <c r="C839" s="263" t="s">
        <v>270</v>
      </c>
      <c r="D839" s="263" t="s">
        <v>894</v>
      </c>
      <c r="F839" s="272"/>
      <c r="G839" s="272"/>
      <c r="H839" s="272"/>
      <c r="I839" s="268" t="s">
        <v>918</v>
      </c>
      <c r="U839" s="268">
        <v>2000</v>
      </c>
      <c r="Z839" s="268" t="s">
        <v>927</v>
      </c>
      <c r="AA839" s="268" t="s">
        <v>927</v>
      </c>
    </row>
    <row r="840" spans="1:27" ht="15" customHeight="1" x14ac:dyDescent="0.3">
      <c r="A840" s="263">
        <v>517272</v>
      </c>
      <c r="B840" s="263" t="s">
        <v>2724</v>
      </c>
      <c r="C840" s="263" t="s">
        <v>482</v>
      </c>
      <c r="D840" s="263" t="s">
        <v>748</v>
      </c>
      <c r="F840" s="273"/>
      <c r="G840" s="273"/>
      <c r="H840" s="274"/>
      <c r="I840" s="268" t="s">
        <v>918</v>
      </c>
      <c r="U840" s="268">
        <v>2000</v>
      </c>
      <c r="Z840" s="268" t="s">
        <v>927</v>
      </c>
      <c r="AA840" s="268" t="s">
        <v>927</v>
      </c>
    </row>
    <row r="841" spans="1:27" ht="15" customHeight="1" x14ac:dyDescent="0.3">
      <c r="A841" s="263">
        <v>518257</v>
      </c>
      <c r="B841" s="263" t="s">
        <v>2861</v>
      </c>
      <c r="C841" s="263" t="s">
        <v>70</v>
      </c>
      <c r="D841" s="263" t="s">
        <v>2862</v>
      </c>
      <c r="F841" s="271"/>
      <c r="G841" s="271"/>
      <c r="H841" s="271"/>
      <c r="I841" s="268" t="s">
        <v>918</v>
      </c>
      <c r="U841" s="268">
        <v>2000</v>
      </c>
      <c r="Z841" s="268" t="s">
        <v>927</v>
      </c>
      <c r="AA841" s="268" t="s">
        <v>927</v>
      </c>
    </row>
    <row r="842" spans="1:27" ht="15" customHeight="1" x14ac:dyDescent="0.3">
      <c r="A842" s="263">
        <v>518378</v>
      </c>
      <c r="B842" s="263" t="s">
        <v>2863</v>
      </c>
      <c r="C842" s="263" t="s">
        <v>1537</v>
      </c>
      <c r="D842" s="263" t="s">
        <v>766</v>
      </c>
      <c r="F842" s="271"/>
      <c r="G842" s="271"/>
      <c r="H842" s="271"/>
      <c r="I842" s="268" t="s">
        <v>918</v>
      </c>
      <c r="U842" s="268">
        <v>2000</v>
      </c>
      <c r="Z842" s="268" t="s">
        <v>927</v>
      </c>
      <c r="AA842" s="268" t="s">
        <v>927</v>
      </c>
    </row>
    <row r="843" spans="1:27" ht="15" customHeight="1" x14ac:dyDescent="0.3">
      <c r="A843" s="263">
        <v>518380</v>
      </c>
      <c r="B843" s="263" t="s">
        <v>2864</v>
      </c>
      <c r="C843" s="263" t="s">
        <v>70</v>
      </c>
      <c r="D843" s="263" t="s">
        <v>744</v>
      </c>
      <c r="F843" s="271"/>
      <c r="G843" s="271"/>
      <c r="H843" s="271"/>
      <c r="I843" s="268" t="s">
        <v>918</v>
      </c>
      <c r="U843" s="268">
        <v>2000</v>
      </c>
      <c r="Z843" s="268" t="s">
        <v>927</v>
      </c>
      <c r="AA843" s="268" t="s">
        <v>927</v>
      </c>
    </row>
    <row r="844" spans="1:27" ht="15" customHeight="1" x14ac:dyDescent="0.3">
      <c r="A844" s="263">
        <v>518931</v>
      </c>
      <c r="B844" s="263" t="s">
        <v>2726</v>
      </c>
      <c r="C844" s="263" t="s">
        <v>929</v>
      </c>
      <c r="D844" s="263" t="s">
        <v>418</v>
      </c>
      <c r="F844" s="272"/>
      <c r="G844" s="272"/>
      <c r="H844" s="272"/>
      <c r="I844" s="268" t="s">
        <v>918</v>
      </c>
      <c r="U844" s="268">
        <v>2000</v>
      </c>
      <c r="Z844" s="268" t="s">
        <v>927</v>
      </c>
      <c r="AA844" s="268" t="s">
        <v>927</v>
      </c>
    </row>
    <row r="845" spans="1:27" ht="15" customHeight="1" x14ac:dyDescent="0.3">
      <c r="A845" s="263">
        <v>519019</v>
      </c>
      <c r="B845" s="263" t="s">
        <v>2871</v>
      </c>
      <c r="C845" s="263" t="s">
        <v>70</v>
      </c>
      <c r="D845" s="263" t="s">
        <v>748</v>
      </c>
      <c r="F845" s="271"/>
      <c r="G845" s="271"/>
      <c r="H845" s="271"/>
      <c r="I845" s="268" t="s">
        <v>918</v>
      </c>
      <c r="U845" s="268">
        <v>2000</v>
      </c>
      <c r="Z845" s="268" t="s">
        <v>927</v>
      </c>
      <c r="AA845" s="268" t="s">
        <v>927</v>
      </c>
    </row>
    <row r="846" spans="1:27" ht="15" customHeight="1" x14ac:dyDescent="0.3">
      <c r="A846" s="263">
        <v>519107</v>
      </c>
      <c r="B846" s="263" t="s">
        <v>2872</v>
      </c>
      <c r="C846" s="263" t="s">
        <v>336</v>
      </c>
      <c r="D846" s="263" t="s">
        <v>789</v>
      </c>
      <c r="F846" s="272"/>
      <c r="G846" s="272"/>
      <c r="H846" s="272"/>
      <c r="I846" s="268" t="s">
        <v>918</v>
      </c>
      <c r="U846" s="268">
        <v>2000</v>
      </c>
      <c r="Z846" s="268" t="s">
        <v>927</v>
      </c>
      <c r="AA846" s="268" t="s">
        <v>927</v>
      </c>
    </row>
    <row r="847" spans="1:27" ht="15" customHeight="1" x14ac:dyDescent="0.3">
      <c r="A847" s="263">
        <v>519283</v>
      </c>
      <c r="B847" s="263" t="s">
        <v>2873</v>
      </c>
      <c r="C847" s="263" t="s">
        <v>951</v>
      </c>
      <c r="D847" s="263" t="s">
        <v>914</v>
      </c>
      <c r="F847" s="271"/>
      <c r="G847" s="271"/>
      <c r="H847" s="271"/>
      <c r="I847" s="268" t="s">
        <v>918</v>
      </c>
      <c r="U847" s="268">
        <v>2000</v>
      </c>
      <c r="Z847" s="268" t="s">
        <v>927</v>
      </c>
      <c r="AA847" s="268" t="s">
        <v>927</v>
      </c>
    </row>
    <row r="848" spans="1:27" ht="15" customHeight="1" x14ac:dyDescent="0.3">
      <c r="A848" s="263">
        <v>519334</v>
      </c>
      <c r="B848" s="263" t="s">
        <v>2875</v>
      </c>
      <c r="C848" s="263" t="s">
        <v>1203</v>
      </c>
      <c r="D848" s="263" t="s">
        <v>761</v>
      </c>
      <c r="F848" s="271"/>
      <c r="G848" s="271"/>
      <c r="H848" s="271"/>
      <c r="I848" s="268" t="s">
        <v>918</v>
      </c>
      <c r="U848" s="268">
        <v>2000</v>
      </c>
      <c r="Z848" s="268" t="s">
        <v>927</v>
      </c>
      <c r="AA848" s="268" t="s">
        <v>927</v>
      </c>
    </row>
    <row r="849" spans="1:27" ht="15" customHeight="1" x14ac:dyDescent="0.3">
      <c r="A849" s="263">
        <v>519911</v>
      </c>
      <c r="B849" s="263" t="s">
        <v>2881</v>
      </c>
      <c r="C849" s="263" t="s">
        <v>2882</v>
      </c>
      <c r="D849" s="263" t="s">
        <v>706</v>
      </c>
      <c r="F849" s="271"/>
      <c r="G849" s="271"/>
      <c r="H849" s="271"/>
      <c r="I849" s="268" t="s">
        <v>918</v>
      </c>
      <c r="U849" s="268">
        <v>2000</v>
      </c>
      <c r="Z849" s="268" t="s">
        <v>927</v>
      </c>
      <c r="AA849" s="268" t="s">
        <v>927</v>
      </c>
    </row>
    <row r="850" spans="1:27" ht="15" customHeight="1" x14ac:dyDescent="0.3">
      <c r="A850" s="263">
        <v>519987</v>
      </c>
      <c r="B850" s="263" t="s">
        <v>2730</v>
      </c>
      <c r="C850" s="263" t="s">
        <v>2731</v>
      </c>
      <c r="D850" s="263" t="s">
        <v>1219</v>
      </c>
      <c r="F850" s="273"/>
      <c r="G850" s="273"/>
      <c r="H850" s="274"/>
      <c r="I850" s="268" t="s">
        <v>918</v>
      </c>
      <c r="U850" s="268">
        <v>2000</v>
      </c>
      <c r="Z850" s="268" t="s">
        <v>927</v>
      </c>
      <c r="AA850" s="268" t="s">
        <v>927</v>
      </c>
    </row>
    <row r="851" spans="1:27" ht="15" customHeight="1" x14ac:dyDescent="0.3">
      <c r="A851" s="263">
        <v>520225</v>
      </c>
      <c r="B851" s="263" t="s">
        <v>2733</v>
      </c>
      <c r="C851" s="263" t="s">
        <v>1168</v>
      </c>
      <c r="D851" s="263" t="s">
        <v>1593</v>
      </c>
      <c r="F851" s="272"/>
      <c r="G851" s="272"/>
      <c r="H851" s="272"/>
      <c r="I851" s="268" t="s">
        <v>918</v>
      </c>
      <c r="U851" s="268">
        <v>2000</v>
      </c>
      <c r="Z851" s="268" t="s">
        <v>927</v>
      </c>
      <c r="AA851" s="268" t="s">
        <v>927</v>
      </c>
    </row>
    <row r="852" spans="1:27" ht="15" customHeight="1" x14ac:dyDescent="0.3">
      <c r="A852" s="263">
        <v>520346</v>
      </c>
      <c r="B852" s="263" t="s">
        <v>2735</v>
      </c>
      <c r="C852" s="263" t="s">
        <v>1068</v>
      </c>
      <c r="D852" s="263" t="s">
        <v>782</v>
      </c>
      <c r="F852" s="271"/>
      <c r="G852" s="271"/>
      <c r="H852" s="271"/>
      <c r="I852" s="268" t="s">
        <v>918</v>
      </c>
      <c r="U852" s="268">
        <v>2000</v>
      </c>
      <c r="Z852" s="268" t="s">
        <v>927</v>
      </c>
      <c r="AA852" s="268" t="s">
        <v>927</v>
      </c>
    </row>
    <row r="853" spans="1:27" ht="15" customHeight="1" x14ac:dyDescent="0.3">
      <c r="A853" s="263">
        <v>520362</v>
      </c>
      <c r="B853" s="263" t="s">
        <v>2885</v>
      </c>
      <c r="C853" s="263" t="s">
        <v>954</v>
      </c>
      <c r="D853" s="263" t="s">
        <v>1348</v>
      </c>
      <c r="F853" s="272"/>
      <c r="G853" s="272"/>
      <c r="H853" s="272"/>
      <c r="I853" s="268" t="s">
        <v>918</v>
      </c>
      <c r="U853" s="268">
        <v>2000</v>
      </c>
      <c r="Z853" s="268" t="s">
        <v>927</v>
      </c>
      <c r="AA853" s="268" t="s">
        <v>927</v>
      </c>
    </row>
    <row r="854" spans="1:27" ht="15" customHeight="1" x14ac:dyDescent="0.3">
      <c r="A854" s="263">
        <v>520389</v>
      </c>
      <c r="B854" s="263" t="s">
        <v>2886</v>
      </c>
      <c r="C854" s="263" t="s">
        <v>1571</v>
      </c>
      <c r="D854" s="263" t="s">
        <v>1318</v>
      </c>
      <c r="F854" s="271"/>
      <c r="G854" s="271"/>
      <c r="H854" s="271"/>
      <c r="I854" s="268" t="s">
        <v>918</v>
      </c>
      <c r="U854" s="268">
        <v>2000</v>
      </c>
      <c r="Z854" s="268" t="s">
        <v>927</v>
      </c>
      <c r="AA854" s="268" t="s">
        <v>927</v>
      </c>
    </row>
    <row r="855" spans="1:27" ht="15" customHeight="1" x14ac:dyDescent="0.3">
      <c r="A855" s="263">
        <v>520432</v>
      </c>
      <c r="B855" s="263" t="s">
        <v>2887</v>
      </c>
      <c r="C855" s="263" t="s">
        <v>312</v>
      </c>
      <c r="D855" s="263" t="s">
        <v>802</v>
      </c>
      <c r="F855" s="272"/>
      <c r="G855" s="272"/>
      <c r="H855" s="272"/>
      <c r="I855" s="268" t="s">
        <v>918</v>
      </c>
      <c r="U855" s="268">
        <v>2000</v>
      </c>
      <c r="Z855" s="268" t="s">
        <v>927</v>
      </c>
      <c r="AA855" s="268" t="s">
        <v>927</v>
      </c>
    </row>
    <row r="856" spans="1:27" ht="15" customHeight="1" x14ac:dyDescent="0.3">
      <c r="A856" s="263">
        <v>520597</v>
      </c>
      <c r="B856" s="263" t="s">
        <v>2889</v>
      </c>
      <c r="C856" s="263" t="s">
        <v>2890</v>
      </c>
      <c r="D856" s="263" t="s">
        <v>418</v>
      </c>
      <c r="F856" s="272"/>
      <c r="G856" s="272"/>
      <c r="H856" s="272"/>
      <c r="I856" s="268" t="s">
        <v>918</v>
      </c>
      <c r="U856" s="268">
        <v>2000</v>
      </c>
      <c r="Z856" s="268" t="s">
        <v>927</v>
      </c>
      <c r="AA856" s="268" t="s">
        <v>927</v>
      </c>
    </row>
    <row r="857" spans="1:27" ht="15" customHeight="1" x14ac:dyDescent="0.3">
      <c r="A857" s="263">
        <v>520695</v>
      </c>
      <c r="B857" s="263" t="s">
        <v>2891</v>
      </c>
      <c r="C857" s="263" t="s">
        <v>388</v>
      </c>
      <c r="D857" s="263" t="s">
        <v>793</v>
      </c>
      <c r="F857" s="271"/>
      <c r="G857" s="271"/>
      <c r="H857" s="271"/>
      <c r="I857" s="268" t="s">
        <v>918</v>
      </c>
      <c r="U857" s="268">
        <v>2000</v>
      </c>
      <c r="Z857" s="268" t="s">
        <v>927</v>
      </c>
      <c r="AA857" s="268" t="s">
        <v>927</v>
      </c>
    </row>
    <row r="858" spans="1:27" ht="15" customHeight="1" x14ac:dyDescent="0.3">
      <c r="A858" s="263">
        <v>521346</v>
      </c>
      <c r="B858" s="263" t="s">
        <v>2894</v>
      </c>
      <c r="C858" s="263" t="s">
        <v>2895</v>
      </c>
      <c r="D858" s="263" t="s">
        <v>833</v>
      </c>
      <c r="F858" s="271"/>
      <c r="G858" s="271"/>
      <c r="H858" s="271"/>
      <c r="I858" s="268" t="s">
        <v>918</v>
      </c>
      <c r="U858" s="268">
        <v>2000</v>
      </c>
      <c r="Z858" s="268" t="s">
        <v>927</v>
      </c>
      <c r="AA858" s="268" t="s">
        <v>927</v>
      </c>
    </row>
    <row r="859" spans="1:27" ht="15" customHeight="1" x14ac:dyDescent="0.3">
      <c r="A859" s="263">
        <v>521443</v>
      </c>
      <c r="B859" s="263" t="s">
        <v>2896</v>
      </c>
      <c r="C859" s="263" t="s">
        <v>527</v>
      </c>
      <c r="D859" s="263" t="s">
        <v>449</v>
      </c>
      <c r="F859" s="272"/>
      <c r="G859" s="272"/>
      <c r="H859" s="272"/>
      <c r="I859" s="268" t="s">
        <v>918</v>
      </c>
      <c r="U859" s="268">
        <v>2000</v>
      </c>
      <c r="Z859" s="268" t="s">
        <v>927</v>
      </c>
      <c r="AA859" s="268" t="s">
        <v>927</v>
      </c>
    </row>
    <row r="860" spans="1:27" ht="15" customHeight="1" x14ac:dyDescent="0.3">
      <c r="A860" s="263">
        <v>521600</v>
      </c>
      <c r="B860" s="263" t="s">
        <v>2899</v>
      </c>
      <c r="C860" s="263" t="s">
        <v>75</v>
      </c>
      <c r="D860" s="263" t="s">
        <v>873</v>
      </c>
      <c r="F860" s="271"/>
      <c r="G860" s="271"/>
      <c r="H860" s="271"/>
      <c r="I860" s="268" t="s">
        <v>918</v>
      </c>
      <c r="U860" s="268">
        <v>2000</v>
      </c>
      <c r="Z860" s="268" t="s">
        <v>927</v>
      </c>
      <c r="AA860" s="268" t="s">
        <v>927</v>
      </c>
    </row>
    <row r="861" spans="1:27" ht="15" customHeight="1" x14ac:dyDescent="0.3">
      <c r="A861" s="263">
        <v>521622</v>
      </c>
      <c r="B861" s="263" t="s">
        <v>2900</v>
      </c>
      <c r="C861" s="263" t="s">
        <v>395</v>
      </c>
      <c r="D861" s="263" t="s">
        <v>1661</v>
      </c>
      <c r="F861" s="271"/>
      <c r="G861" s="271"/>
      <c r="H861" s="271"/>
      <c r="I861" s="268" t="s">
        <v>918</v>
      </c>
      <c r="U861" s="268">
        <v>2000</v>
      </c>
      <c r="Z861" s="268" t="s">
        <v>927</v>
      </c>
      <c r="AA861" s="268" t="s">
        <v>927</v>
      </c>
    </row>
    <row r="862" spans="1:27" ht="15" customHeight="1" x14ac:dyDescent="0.3">
      <c r="A862" s="263">
        <v>521636</v>
      </c>
      <c r="B862" s="263" t="s">
        <v>2901</v>
      </c>
      <c r="C862" s="263" t="s">
        <v>96</v>
      </c>
      <c r="D862" s="263" t="s">
        <v>717</v>
      </c>
      <c r="F862" s="272"/>
      <c r="G862" s="272"/>
      <c r="H862" s="272"/>
      <c r="I862" s="268" t="s">
        <v>918</v>
      </c>
      <c r="U862" s="268">
        <v>2000</v>
      </c>
      <c r="Z862" s="268" t="s">
        <v>927</v>
      </c>
      <c r="AA862" s="268" t="s">
        <v>927</v>
      </c>
    </row>
    <row r="863" spans="1:27" ht="15" customHeight="1" x14ac:dyDescent="0.3">
      <c r="A863" s="263">
        <v>521676</v>
      </c>
      <c r="B863" s="263" t="s">
        <v>2902</v>
      </c>
      <c r="C863" s="263" t="s">
        <v>1551</v>
      </c>
      <c r="D863" s="263" t="s">
        <v>2458</v>
      </c>
      <c r="F863" s="271"/>
      <c r="G863" s="271"/>
      <c r="H863" s="271"/>
      <c r="I863" s="268" t="s">
        <v>918</v>
      </c>
      <c r="U863" s="268">
        <v>2000</v>
      </c>
      <c r="Z863" s="268" t="s">
        <v>927</v>
      </c>
      <c r="AA863" s="268" t="s">
        <v>927</v>
      </c>
    </row>
    <row r="864" spans="1:27" ht="15" customHeight="1" x14ac:dyDescent="0.3">
      <c r="A864" s="263">
        <v>521701</v>
      </c>
      <c r="B864" s="263" t="s">
        <v>2742</v>
      </c>
      <c r="C864" s="263" t="s">
        <v>1656</v>
      </c>
      <c r="D864" s="263" t="s">
        <v>760</v>
      </c>
      <c r="F864" s="271"/>
      <c r="G864" s="271"/>
      <c r="H864" s="271"/>
      <c r="I864" s="268" t="s">
        <v>918</v>
      </c>
      <c r="U864" s="268">
        <v>2000</v>
      </c>
      <c r="Z864" s="268" t="s">
        <v>927</v>
      </c>
      <c r="AA864" s="268" t="s">
        <v>927</v>
      </c>
    </row>
    <row r="865" spans="1:27" ht="15" customHeight="1" x14ac:dyDescent="0.3">
      <c r="A865" s="263">
        <v>521707</v>
      </c>
      <c r="B865" s="263" t="s">
        <v>2743</v>
      </c>
      <c r="C865" s="263" t="s">
        <v>1634</v>
      </c>
      <c r="D865" s="263" t="s">
        <v>749</v>
      </c>
      <c r="F865" s="272"/>
      <c r="G865" s="272"/>
      <c r="H865" s="272"/>
      <c r="I865" s="268" t="s">
        <v>918</v>
      </c>
      <c r="U865" s="268">
        <v>2000</v>
      </c>
      <c r="Z865" s="268" t="s">
        <v>927</v>
      </c>
      <c r="AA865" s="268" t="s">
        <v>927</v>
      </c>
    </row>
    <row r="866" spans="1:27" ht="15" customHeight="1" x14ac:dyDescent="0.3">
      <c r="A866" s="263">
        <v>521742</v>
      </c>
      <c r="B866" s="263" t="s">
        <v>2903</v>
      </c>
      <c r="C866" s="263" t="s">
        <v>302</v>
      </c>
      <c r="D866" s="263" t="s">
        <v>419</v>
      </c>
      <c r="F866" s="271"/>
      <c r="G866" s="271"/>
      <c r="H866" s="271"/>
      <c r="I866" s="268" t="s">
        <v>918</v>
      </c>
      <c r="U866" s="268">
        <v>2000</v>
      </c>
      <c r="Z866" s="268" t="s">
        <v>927</v>
      </c>
      <c r="AA866" s="268" t="s">
        <v>927</v>
      </c>
    </row>
    <row r="867" spans="1:27" ht="15" customHeight="1" x14ac:dyDescent="0.3">
      <c r="A867" s="263">
        <v>521783</v>
      </c>
      <c r="B867" s="263" t="s">
        <v>2746</v>
      </c>
      <c r="C867" s="263" t="s">
        <v>92</v>
      </c>
      <c r="D867" s="263" t="s">
        <v>768</v>
      </c>
      <c r="F867" s="272"/>
      <c r="G867" s="272"/>
      <c r="H867" s="272"/>
      <c r="I867" s="268" t="s">
        <v>918</v>
      </c>
      <c r="U867" s="268">
        <v>2000</v>
      </c>
      <c r="Z867" s="268" t="s">
        <v>927</v>
      </c>
      <c r="AA867" s="268" t="s">
        <v>927</v>
      </c>
    </row>
    <row r="868" spans="1:27" ht="15" customHeight="1" x14ac:dyDescent="0.3">
      <c r="A868" s="263">
        <v>521790</v>
      </c>
      <c r="B868" s="263" t="s">
        <v>2747</v>
      </c>
      <c r="C868" s="263" t="s">
        <v>78</v>
      </c>
      <c r="D868" s="263" t="s">
        <v>739</v>
      </c>
      <c r="F868" s="271"/>
      <c r="G868" s="271"/>
      <c r="H868" s="271"/>
      <c r="I868" s="268" t="s">
        <v>918</v>
      </c>
      <c r="U868" s="268">
        <v>2000</v>
      </c>
      <c r="Z868" s="268" t="s">
        <v>927</v>
      </c>
      <c r="AA868" s="268" t="s">
        <v>927</v>
      </c>
    </row>
    <row r="869" spans="1:27" ht="15" customHeight="1" x14ac:dyDescent="0.3">
      <c r="A869" s="263">
        <v>521844</v>
      </c>
      <c r="B869" s="263" t="s">
        <v>2748</v>
      </c>
      <c r="C869" s="263" t="s">
        <v>2749</v>
      </c>
      <c r="D869" s="263" t="s">
        <v>1563</v>
      </c>
      <c r="F869" s="271"/>
      <c r="G869" s="271"/>
      <c r="H869" s="271"/>
      <c r="I869" s="268" t="s">
        <v>918</v>
      </c>
      <c r="U869" s="268">
        <v>2000</v>
      </c>
      <c r="Z869" s="268" t="s">
        <v>927</v>
      </c>
      <c r="AA869" s="268" t="s">
        <v>927</v>
      </c>
    </row>
    <row r="870" spans="1:27" ht="15" customHeight="1" x14ac:dyDescent="0.3">
      <c r="A870" s="263">
        <v>521931</v>
      </c>
      <c r="B870" s="263" t="s">
        <v>2750</v>
      </c>
      <c r="C870" s="263" t="s">
        <v>425</v>
      </c>
      <c r="D870" s="263" t="s">
        <v>837</v>
      </c>
      <c r="F870" s="272"/>
      <c r="G870" s="272"/>
      <c r="H870" s="272"/>
      <c r="I870" s="268" t="s">
        <v>918</v>
      </c>
      <c r="U870" s="268">
        <v>2000</v>
      </c>
      <c r="Z870" s="268" t="s">
        <v>927</v>
      </c>
      <c r="AA870" s="268" t="s">
        <v>927</v>
      </c>
    </row>
    <row r="871" spans="1:27" ht="15" customHeight="1" x14ac:dyDescent="0.3">
      <c r="A871" s="263">
        <v>522021</v>
      </c>
      <c r="B871" s="263" t="s">
        <v>1621</v>
      </c>
      <c r="C871" s="263" t="s">
        <v>87</v>
      </c>
      <c r="D871" s="263" t="s">
        <v>743</v>
      </c>
      <c r="F871" s="272"/>
      <c r="G871" s="272"/>
      <c r="H871" s="272"/>
      <c r="I871" s="268" t="s">
        <v>918</v>
      </c>
      <c r="U871" s="268">
        <v>2000</v>
      </c>
      <c r="Z871" s="268" t="s">
        <v>927</v>
      </c>
      <c r="AA871" s="268" t="s">
        <v>927</v>
      </c>
    </row>
    <row r="872" spans="1:27" ht="15" customHeight="1" x14ac:dyDescent="0.3">
      <c r="A872" s="263">
        <v>522136</v>
      </c>
      <c r="B872" s="263" t="s">
        <v>2753</v>
      </c>
      <c r="C872" s="263" t="s">
        <v>70</v>
      </c>
      <c r="D872" s="263" t="s">
        <v>729</v>
      </c>
      <c r="F872" s="272"/>
      <c r="G872" s="272"/>
      <c r="H872" s="272"/>
      <c r="I872" s="268" t="s">
        <v>918</v>
      </c>
      <c r="U872" s="268">
        <v>2000</v>
      </c>
      <c r="Z872" s="268" t="s">
        <v>927</v>
      </c>
      <c r="AA872" s="268" t="s">
        <v>927</v>
      </c>
    </row>
    <row r="873" spans="1:27" ht="15" customHeight="1" x14ac:dyDescent="0.3">
      <c r="A873" s="263">
        <v>522169</v>
      </c>
      <c r="B873" s="263" t="s">
        <v>2754</v>
      </c>
      <c r="C873" s="263" t="s">
        <v>2755</v>
      </c>
      <c r="D873" s="263" t="s">
        <v>744</v>
      </c>
      <c r="F873" s="271"/>
      <c r="G873" s="271"/>
      <c r="H873" s="271"/>
      <c r="I873" s="268" t="s">
        <v>918</v>
      </c>
      <c r="U873" s="268">
        <v>2000</v>
      </c>
      <c r="Z873" s="268" t="s">
        <v>927</v>
      </c>
      <c r="AA873" s="268" t="s">
        <v>927</v>
      </c>
    </row>
    <row r="874" spans="1:27" ht="15" customHeight="1" x14ac:dyDescent="0.3">
      <c r="A874" s="263">
        <v>522344</v>
      </c>
      <c r="B874" s="263" t="s">
        <v>2911</v>
      </c>
      <c r="C874" s="263" t="s">
        <v>315</v>
      </c>
      <c r="D874" s="263" t="s">
        <v>1075</v>
      </c>
      <c r="F874" s="271"/>
      <c r="G874" s="271"/>
      <c r="H874" s="271"/>
      <c r="I874" s="268" t="s">
        <v>918</v>
      </c>
      <c r="U874" s="268">
        <v>2000</v>
      </c>
      <c r="Z874" s="268" t="s">
        <v>927</v>
      </c>
      <c r="AA874" s="268" t="s">
        <v>927</v>
      </c>
    </row>
    <row r="875" spans="1:27" ht="15" customHeight="1" x14ac:dyDescent="0.3">
      <c r="A875" s="263">
        <v>522374</v>
      </c>
      <c r="B875" s="263" t="s">
        <v>2832</v>
      </c>
      <c r="C875" s="263" t="s">
        <v>70</v>
      </c>
      <c r="D875" s="263" t="s">
        <v>753</v>
      </c>
      <c r="F875" s="271"/>
      <c r="G875" s="271"/>
      <c r="H875" s="271"/>
      <c r="I875" s="268" t="s">
        <v>918</v>
      </c>
      <c r="U875" s="268">
        <v>2000</v>
      </c>
      <c r="Z875" s="268" t="s">
        <v>927</v>
      </c>
      <c r="AA875" s="268" t="s">
        <v>927</v>
      </c>
    </row>
    <row r="876" spans="1:27" ht="15" customHeight="1" x14ac:dyDescent="0.3">
      <c r="A876" s="263">
        <v>522451</v>
      </c>
      <c r="B876" s="263" t="s">
        <v>2912</v>
      </c>
      <c r="C876" s="263" t="s">
        <v>85</v>
      </c>
      <c r="D876" s="263" t="s">
        <v>2913</v>
      </c>
      <c r="F876" s="271"/>
      <c r="G876" s="271"/>
      <c r="H876" s="271"/>
      <c r="I876" s="268" t="s">
        <v>918</v>
      </c>
      <c r="U876" s="268">
        <v>2000</v>
      </c>
      <c r="Z876" s="268" t="s">
        <v>927</v>
      </c>
      <c r="AA876" s="268" t="s">
        <v>927</v>
      </c>
    </row>
    <row r="877" spans="1:27" ht="15" customHeight="1" x14ac:dyDescent="0.3">
      <c r="A877" s="263">
        <v>522527</v>
      </c>
      <c r="B877" s="263" t="s">
        <v>2756</v>
      </c>
      <c r="C877" s="263" t="s">
        <v>1139</v>
      </c>
      <c r="D877" s="263" t="s">
        <v>798</v>
      </c>
      <c r="F877" s="271"/>
      <c r="G877" s="271"/>
      <c r="H877" s="271"/>
      <c r="I877" s="268" t="s">
        <v>918</v>
      </c>
      <c r="U877" s="268">
        <v>2000</v>
      </c>
      <c r="Z877" s="268" t="s">
        <v>927</v>
      </c>
      <c r="AA877" s="268" t="s">
        <v>927</v>
      </c>
    </row>
    <row r="878" spans="1:27" ht="15" customHeight="1" x14ac:dyDescent="0.3">
      <c r="A878" s="263">
        <v>522617</v>
      </c>
      <c r="B878" s="263" t="s">
        <v>2758</v>
      </c>
      <c r="C878" s="263" t="s">
        <v>250</v>
      </c>
      <c r="D878" s="263" t="s">
        <v>418</v>
      </c>
      <c r="F878" s="272"/>
      <c r="G878" s="272"/>
      <c r="H878" s="272"/>
      <c r="I878" s="268" t="s">
        <v>918</v>
      </c>
      <c r="U878" s="268">
        <v>2000</v>
      </c>
      <c r="Z878" s="268" t="s">
        <v>927</v>
      </c>
      <c r="AA878" s="268" t="s">
        <v>927</v>
      </c>
    </row>
    <row r="879" spans="1:27" ht="15" customHeight="1" x14ac:dyDescent="0.3">
      <c r="A879" s="263">
        <v>522624</v>
      </c>
      <c r="B879" s="263" t="s">
        <v>2759</v>
      </c>
      <c r="C879" s="263" t="s">
        <v>75</v>
      </c>
      <c r="D879" s="263" t="s">
        <v>1692</v>
      </c>
      <c r="F879" s="272"/>
      <c r="G879" s="272"/>
      <c r="H879" s="272"/>
      <c r="I879" s="268" t="s">
        <v>918</v>
      </c>
      <c r="U879" s="268">
        <v>2000</v>
      </c>
      <c r="Z879" s="268" t="s">
        <v>927</v>
      </c>
      <c r="AA879" s="268" t="s">
        <v>927</v>
      </c>
    </row>
    <row r="880" spans="1:27" ht="15" customHeight="1" x14ac:dyDescent="0.3">
      <c r="A880" s="263">
        <v>522721</v>
      </c>
      <c r="B880" s="263" t="s">
        <v>2914</v>
      </c>
      <c r="C880" s="263" t="s">
        <v>346</v>
      </c>
      <c r="D880" s="263" t="s">
        <v>1090</v>
      </c>
      <c r="F880" s="271"/>
      <c r="G880" s="271"/>
      <c r="H880" s="271"/>
      <c r="I880" s="268" t="s">
        <v>918</v>
      </c>
      <c r="U880" s="268">
        <v>2000</v>
      </c>
      <c r="Z880" s="268" t="s">
        <v>927</v>
      </c>
      <c r="AA880" s="268" t="s">
        <v>927</v>
      </c>
    </row>
    <row r="881" spans="1:27" ht="15" customHeight="1" x14ac:dyDescent="0.3">
      <c r="A881" s="263">
        <v>522728</v>
      </c>
      <c r="B881" s="263" t="s">
        <v>2915</v>
      </c>
      <c r="C881" s="263" t="s">
        <v>97</v>
      </c>
      <c r="D881" s="263" t="s">
        <v>915</v>
      </c>
      <c r="F881" s="271"/>
      <c r="G881" s="271"/>
      <c r="H881" s="271"/>
      <c r="I881" s="268" t="s">
        <v>918</v>
      </c>
      <c r="U881" s="268">
        <v>2000</v>
      </c>
      <c r="Z881" s="268" t="s">
        <v>927</v>
      </c>
      <c r="AA881" s="268" t="s">
        <v>927</v>
      </c>
    </row>
    <row r="882" spans="1:27" ht="15" customHeight="1" x14ac:dyDescent="0.3">
      <c r="A882" s="263">
        <v>522730</v>
      </c>
      <c r="B882" s="263" t="s">
        <v>2763</v>
      </c>
      <c r="C882" s="263" t="s">
        <v>1662</v>
      </c>
      <c r="D882" s="263" t="s">
        <v>804</v>
      </c>
      <c r="F882" s="271"/>
      <c r="G882" s="271"/>
      <c r="H882" s="271"/>
      <c r="I882" s="268" t="s">
        <v>918</v>
      </c>
      <c r="U882" s="268">
        <v>2000</v>
      </c>
      <c r="Z882" s="268" t="s">
        <v>927</v>
      </c>
      <c r="AA882" s="268" t="s">
        <v>927</v>
      </c>
    </row>
    <row r="883" spans="1:27" ht="15" customHeight="1" x14ac:dyDescent="0.3">
      <c r="A883" s="263">
        <v>522775</v>
      </c>
      <c r="B883" s="263" t="s">
        <v>2764</v>
      </c>
      <c r="C883" s="263" t="s">
        <v>81</v>
      </c>
      <c r="D883" s="263" t="s">
        <v>1852</v>
      </c>
      <c r="F883" s="272"/>
      <c r="G883" s="272"/>
      <c r="H883" s="272"/>
      <c r="I883" s="268" t="s">
        <v>918</v>
      </c>
      <c r="U883" s="268">
        <v>2000</v>
      </c>
      <c r="Z883" s="268" t="s">
        <v>927</v>
      </c>
      <c r="AA883" s="268" t="s">
        <v>927</v>
      </c>
    </row>
    <row r="884" spans="1:27" ht="15" customHeight="1" x14ac:dyDescent="0.3">
      <c r="A884" s="263">
        <v>522985</v>
      </c>
      <c r="B884" s="263" t="s">
        <v>2918</v>
      </c>
      <c r="C884" s="263" t="s">
        <v>88</v>
      </c>
      <c r="D884" s="263" t="s">
        <v>859</v>
      </c>
      <c r="F884" s="271"/>
      <c r="G884" s="271"/>
      <c r="H884" s="271"/>
      <c r="I884" s="268" t="s">
        <v>918</v>
      </c>
      <c r="U884" s="268">
        <v>2000</v>
      </c>
      <c r="Z884" s="268" t="s">
        <v>927</v>
      </c>
      <c r="AA884" s="268" t="s">
        <v>927</v>
      </c>
    </row>
    <row r="885" spans="1:27" ht="15" customHeight="1" x14ac:dyDescent="0.3">
      <c r="A885" s="263">
        <v>523086</v>
      </c>
      <c r="B885" s="263" t="s">
        <v>2768</v>
      </c>
      <c r="C885" s="263" t="s">
        <v>75</v>
      </c>
      <c r="D885" s="263" t="s">
        <v>862</v>
      </c>
      <c r="F885" s="275"/>
      <c r="G885" s="275"/>
      <c r="H885" s="274"/>
      <c r="I885" s="268" t="s">
        <v>918</v>
      </c>
      <c r="U885" s="268">
        <v>2000</v>
      </c>
      <c r="Z885" s="268" t="s">
        <v>927</v>
      </c>
      <c r="AA885" s="268" t="s">
        <v>927</v>
      </c>
    </row>
    <row r="886" spans="1:27" ht="15" customHeight="1" x14ac:dyDescent="0.3">
      <c r="A886" s="263">
        <v>523094</v>
      </c>
      <c r="B886" s="263" t="s">
        <v>2919</v>
      </c>
      <c r="C886" s="263" t="s">
        <v>252</v>
      </c>
      <c r="D886" s="263" t="s">
        <v>419</v>
      </c>
      <c r="F886" s="271"/>
      <c r="G886" s="271"/>
      <c r="H886" s="271"/>
      <c r="I886" s="268" t="s">
        <v>918</v>
      </c>
      <c r="U886" s="268">
        <v>2000</v>
      </c>
      <c r="Z886" s="268" t="s">
        <v>927</v>
      </c>
      <c r="AA886" s="268" t="s">
        <v>927</v>
      </c>
    </row>
    <row r="887" spans="1:27" ht="15" customHeight="1" x14ac:dyDescent="0.3">
      <c r="A887" s="263">
        <v>523116</v>
      </c>
      <c r="B887" s="263" t="s">
        <v>2769</v>
      </c>
      <c r="C887" s="263" t="s">
        <v>74</v>
      </c>
      <c r="D887" s="263" t="s">
        <v>758</v>
      </c>
      <c r="F887" s="271"/>
      <c r="G887" s="271"/>
      <c r="H887" s="271"/>
      <c r="I887" s="268" t="s">
        <v>918</v>
      </c>
      <c r="U887" s="268">
        <v>2000</v>
      </c>
      <c r="Z887" s="268" t="s">
        <v>927</v>
      </c>
      <c r="AA887" s="268" t="s">
        <v>927</v>
      </c>
    </row>
    <row r="888" spans="1:27" ht="15" customHeight="1" x14ac:dyDescent="0.3">
      <c r="A888" s="263">
        <v>523185</v>
      </c>
      <c r="B888" s="263" t="s">
        <v>2921</v>
      </c>
      <c r="C888" s="263" t="s">
        <v>101</v>
      </c>
      <c r="D888" s="263" t="s">
        <v>841</v>
      </c>
      <c r="F888" s="272"/>
      <c r="G888" s="272"/>
      <c r="H888" s="272"/>
      <c r="I888" s="268" t="s">
        <v>918</v>
      </c>
      <c r="U888" s="268">
        <v>2000</v>
      </c>
      <c r="Z888" s="268" t="s">
        <v>927</v>
      </c>
      <c r="AA888" s="268" t="s">
        <v>927</v>
      </c>
    </row>
    <row r="889" spans="1:27" ht="15" customHeight="1" x14ac:dyDescent="0.3">
      <c r="A889" s="263">
        <v>523197</v>
      </c>
      <c r="B889" s="263" t="s">
        <v>2922</v>
      </c>
      <c r="C889" s="263" t="s">
        <v>302</v>
      </c>
      <c r="D889" s="263" t="s">
        <v>719</v>
      </c>
      <c r="F889" s="271"/>
      <c r="G889" s="271"/>
      <c r="H889" s="271"/>
      <c r="I889" s="268" t="s">
        <v>918</v>
      </c>
      <c r="U889" s="268">
        <v>2000</v>
      </c>
      <c r="Z889" s="268" t="s">
        <v>927</v>
      </c>
      <c r="AA889" s="268" t="s">
        <v>927</v>
      </c>
    </row>
    <row r="890" spans="1:27" ht="15" customHeight="1" x14ac:dyDescent="0.3">
      <c r="A890" s="263">
        <v>523264</v>
      </c>
      <c r="B890" s="263" t="s">
        <v>2776</v>
      </c>
      <c r="C890" s="263" t="s">
        <v>70</v>
      </c>
      <c r="D890" s="263" t="s">
        <v>775</v>
      </c>
      <c r="F890" s="271"/>
      <c r="G890" s="271"/>
      <c r="H890" s="271"/>
      <c r="I890" s="268" t="s">
        <v>918</v>
      </c>
      <c r="U890" s="268">
        <v>2000</v>
      </c>
      <c r="Z890" s="268" t="s">
        <v>927</v>
      </c>
      <c r="AA890" s="268" t="s">
        <v>927</v>
      </c>
    </row>
    <row r="891" spans="1:27" ht="15" customHeight="1" x14ac:dyDescent="0.3">
      <c r="A891" s="263">
        <v>523304</v>
      </c>
      <c r="B891" s="263" t="s">
        <v>2777</v>
      </c>
      <c r="C891" s="263" t="s">
        <v>424</v>
      </c>
      <c r="D891" s="263" t="s">
        <v>403</v>
      </c>
      <c r="F891" s="271"/>
      <c r="G891" s="271"/>
      <c r="H891" s="271"/>
      <c r="I891" s="268" t="s">
        <v>918</v>
      </c>
      <c r="U891" s="268">
        <v>2000</v>
      </c>
      <c r="Z891" s="268" t="s">
        <v>927</v>
      </c>
      <c r="AA891" s="268" t="s">
        <v>927</v>
      </c>
    </row>
    <row r="892" spans="1:27" ht="15" customHeight="1" x14ac:dyDescent="0.3">
      <c r="A892" s="263">
        <v>523326</v>
      </c>
      <c r="B892" s="263" t="s">
        <v>2778</v>
      </c>
      <c r="C892" s="263" t="s">
        <v>69</v>
      </c>
      <c r="D892" s="263" t="s">
        <v>429</v>
      </c>
      <c r="F892" s="272"/>
      <c r="G892" s="272"/>
      <c r="H892" s="272"/>
      <c r="I892" s="268" t="s">
        <v>918</v>
      </c>
      <c r="U892" s="268">
        <v>2000</v>
      </c>
      <c r="Z892" s="268" t="s">
        <v>927</v>
      </c>
      <c r="AA892" s="268" t="s">
        <v>927</v>
      </c>
    </row>
    <row r="893" spans="1:27" ht="15" customHeight="1" x14ac:dyDescent="0.3">
      <c r="A893" s="263">
        <v>523389</v>
      </c>
      <c r="B893" s="263" t="s">
        <v>2924</v>
      </c>
      <c r="C893" s="263" t="s">
        <v>493</v>
      </c>
      <c r="D893" s="263" t="s">
        <v>715</v>
      </c>
      <c r="F893" s="271"/>
      <c r="G893" s="271"/>
      <c r="H893" s="271"/>
      <c r="I893" s="268" t="s">
        <v>918</v>
      </c>
      <c r="U893" s="268">
        <v>2000</v>
      </c>
      <c r="Z893" s="268" t="s">
        <v>927</v>
      </c>
      <c r="AA893" s="268" t="s">
        <v>927</v>
      </c>
    </row>
    <row r="894" spans="1:27" ht="15" customHeight="1" x14ac:dyDescent="0.3">
      <c r="A894" s="263">
        <v>523427</v>
      </c>
      <c r="B894" s="263" t="s">
        <v>2925</v>
      </c>
      <c r="C894" s="263" t="s">
        <v>2926</v>
      </c>
      <c r="D894" s="263" t="s">
        <v>748</v>
      </c>
      <c r="F894" s="271"/>
      <c r="G894" s="271"/>
      <c r="H894" s="271"/>
      <c r="I894" s="268" t="s">
        <v>918</v>
      </c>
      <c r="U894" s="268">
        <v>2000</v>
      </c>
      <c r="Z894" s="268" t="s">
        <v>927</v>
      </c>
      <c r="AA894" s="268" t="s">
        <v>927</v>
      </c>
    </row>
    <row r="895" spans="1:27" ht="15" customHeight="1" x14ac:dyDescent="0.3">
      <c r="A895" s="263">
        <v>523430</v>
      </c>
      <c r="B895" s="263" t="s">
        <v>2781</v>
      </c>
      <c r="C895" s="263" t="s">
        <v>1597</v>
      </c>
      <c r="D895" s="263" t="s">
        <v>811</v>
      </c>
      <c r="I895" s="268" t="s">
        <v>918</v>
      </c>
      <c r="U895" s="268">
        <v>2000</v>
      </c>
      <c r="Z895" s="268" t="s">
        <v>927</v>
      </c>
      <c r="AA895" s="268" t="s">
        <v>927</v>
      </c>
    </row>
    <row r="896" spans="1:27" ht="15" customHeight="1" x14ac:dyDescent="0.3">
      <c r="A896" s="263">
        <v>523442</v>
      </c>
      <c r="B896" s="263" t="s">
        <v>2782</v>
      </c>
      <c r="C896" s="263" t="s">
        <v>356</v>
      </c>
      <c r="D896" s="263" t="s">
        <v>787</v>
      </c>
      <c r="I896" s="268" t="s">
        <v>918</v>
      </c>
      <c r="U896" s="268">
        <v>2000</v>
      </c>
      <c r="Z896" s="268" t="s">
        <v>927</v>
      </c>
      <c r="AA896" s="268" t="s">
        <v>927</v>
      </c>
    </row>
    <row r="897" spans="1:27" ht="15" customHeight="1" x14ac:dyDescent="0.3">
      <c r="A897" s="263">
        <v>523454</v>
      </c>
      <c r="B897" s="263" t="s">
        <v>2927</v>
      </c>
      <c r="C897" s="263" t="s">
        <v>335</v>
      </c>
      <c r="D897" s="263" t="s">
        <v>729</v>
      </c>
      <c r="F897" s="272"/>
      <c r="G897" s="272"/>
      <c r="H897" s="272"/>
      <c r="I897" s="268" t="s">
        <v>918</v>
      </c>
      <c r="U897" s="268">
        <v>2000</v>
      </c>
      <c r="Z897" s="268" t="s">
        <v>927</v>
      </c>
      <c r="AA897" s="268" t="s">
        <v>927</v>
      </c>
    </row>
    <row r="898" spans="1:27" ht="15" customHeight="1" x14ac:dyDescent="0.3">
      <c r="A898" s="263">
        <v>523463</v>
      </c>
      <c r="B898" s="263" t="s">
        <v>2784</v>
      </c>
      <c r="C898" s="263" t="s">
        <v>94</v>
      </c>
      <c r="D898" s="263" t="s">
        <v>1716</v>
      </c>
      <c r="F898" s="271"/>
      <c r="G898" s="271"/>
      <c r="H898" s="271"/>
      <c r="I898" s="268" t="s">
        <v>918</v>
      </c>
      <c r="U898" s="268">
        <v>2000</v>
      </c>
      <c r="Z898" s="268" t="s">
        <v>927</v>
      </c>
      <c r="AA898" s="268" t="s">
        <v>927</v>
      </c>
    </row>
    <row r="899" spans="1:27" ht="15" customHeight="1" x14ac:dyDescent="0.3">
      <c r="A899" s="263">
        <v>523480</v>
      </c>
      <c r="B899" s="263" t="s">
        <v>2928</v>
      </c>
      <c r="C899" s="263" t="s">
        <v>88</v>
      </c>
      <c r="D899" s="263" t="s">
        <v>758</v>
      </c>
      <c r="F899" s="271"/>
      <c r="G899" s="271"/>
      <c r="H899" s="271"/>
      <c r="I899" s="268" t="s">
        <v>918</v>
      </c>
      <c r="U899" s="268">
        <v>2000</v>
      </c>
      <c r="Z899" s="268" t="s">
        <v>927</v>
      </c>
      <c r="AA899" s="268" t="s">
        <v>927</v>
      </c>
    </row>
    <row r="900" spans="1:27" ht="15" customHeight="1" x14ac:dyDescent="0.3">
      <c r="A900" s="263">
        <v>523544</v>
      </c>
      <c r="B900" s="263" t="s">
        <v>1649</v>
      </c>
      <c r="C900" s="263" t="s">
        <v>73</v>
      </c>
      <c r="D900" s="263" t="s">
        <v>1693</v>
      </c>
      <c r="F900" s="272"/>
      <c r="G900" s="272"/>
      <c r="H900" s="272"/>
      <c r="I900" s="268" t="s">
        <v>918</v>
      </c>
      <c r="U900" s="268">
        <v>2000</v>
      </c>
      <c r="Z900" s="268" t="s">
        <v>927</v>
      </c>
      <c r="AA900" s="268" t="s">
        <v>927</v>
      </c>
    </row>
    <row r="901" spans="1:27" ht="15" customHeight="1" x14ac:dyDescent="0.3">
      <c r="A901" s="263">
        <v>523616</v>
      </c>
      <c r="B901" s="263" t="s">
        <v>2786</v>
      </c>
      <c r="C901" s="263" t="s">
        <v>890</v>
      </c>
      <c r="D901" s="263" t="s">
        <v>789</v>
      </c>
      <c r="F901" s="271"/>
      <c r="G901" s="271"/>
      <c r="H901" s="271"/>
      <c r="I901" s="268" t="s">
        <v>918</v>
      </c>
      <c r="U901" s="268">
        <v>2000</v>
      </c>
      <c r="Z901" s="268" t="s">
        <v>927</v>
      </c>
      <c r="AA901" s="268" t="s">
        <v>927</v>
      </c>
    </row>
    <row r="902" spans="1:27" ht="15" customHeight="1" x14ac:dyDescent="0.3">
      <c r="A902" s="263">
        <v>523643</v>
      </c>
      <c r="B902" s="263" t="s">
        <v>2929</v>
      </c>
      <c r="C902" s="263" t="s">
        <v>70</v>
      </c>
      <c r="D902" s="263" t="s">
        <v>863</v>
      </c>
      <c r="F902" s="271"/>
      <c r="G902" s="271"/>
      <c r="H902" s="271"/>
      <c r="I902" s="268" t="s">
        <v>918</v>
      </c>
      <c r="U902" s="268">
        <v>2000</v>
      </c>
      <c r="Z902" s="268" t="s">
        <v>927</v>
      </c>
      <c r="AA902" s="268" t="s">
        <v>927</v>
      </c>
    </row>
    <row r="903" spans="1:27" ht="15" customHeight="1" x14ac:dyDescent="0.3">
      <c r="A903" s="263">
        <v>523712</v>
      </c>
      <c r="B903" s="263" t="s">
        <v>2930</v>
      </c>
      <c r="C903" s="263" t="s">
        <v>110</v>
      </c>
      <c r="D903" s="263" t="s">
        <v>895</v>
      </c>
      <c r="F903" s="272"/>
      <c r="G903" s="272"/>
      <c r="H903" s="272"/>
      <c r="I903" s="268" t="s">
        <v>918</v>
      </c>
      <c r="U903" s="268">
        <v>2000</v>
      </c>
      <c r="Z903" s="268" t="s">
        <v>927</v>
      </c>
      <c r="AA903" s="268" t="s">
        <v>927</v>
      </c>
    </row>
    <row r="904" spans="1:27" ht="15" customHeight="1" x14ac:dyDescent="0.3">
      <c r="A904" s="263">
        <v>523761</v>
      </c>
      <c r="B904" s="263" t="s">
        <v>2788</v>
      </c>
      <c r="C904" s="263" t="s">
        <v>68</v>
      </c>
      <c r="D904" s="263" t="s">
        <v>402</v>
      </c>
      <c r="F904" s="272"/>
      <c r="G904" s="272"/>
      <c r="H904" s="272"/>
      <c r="I904" s="268" t="s">
        <v>918</v>
      </c>
      <c r="U904" s="268">
        <v>2000</v>
      </c>
      <c r="Z904" s="268" t="s">
        <v>927</v>
      </c>
      <c r="AA904" s="268" t="s">
        <v>927</v>
      </c>
    </row>
    <row r="905" spans="1:27" ht="15" customHeight="1" x14ac:dyDescent="0.3">
      <c r="A905" s="263">
        <v>523805</v>
      </c>
      <c r="B905" s="263" t="s">
        <v>2789</v>
      </c>
      <c r="C905" s="263" t="s">
        <v>2790</v>
      </c>
      <c r="D905" s="263" t="s">
        <v>772</v>
      </c>
      <c r="F905" s="272"/>
      <c r="G905" s="272"/>
      <c r="H905" s="272"/>
      <c r="I905" s="268" t="s">
        <v>918</v>
      </c>
      <c r="U905" s="268">
        <v>2000</v>
      </c>
      <c r="Z905" s="268" t="s">
        <v>927</v>
      </c>
      <c r="AA905" s="268" t="s">
        <v>927</v>
      </c>
    </row>
    <row r="906" spans="1:27" ht="15" customHeight="1" x14ac:dyDescent="0.3">
      <c r="A906" s="263">
        <v>523822</v>
      </c>
      <c r="B906" s="263" t="s">
        <v>2791</v>
      </c>
      <c r="C906" s="263" t="s">
        <v>106</v>
      </c>
      <c r="D906" s="263" t="s">
        <v>1115</v>
      </c>
      <c r="F906" s="271"/>
      <c r="G906" s="271"/>
      <c r="H906" s="271"/>
      <c r="I906" s="268" t="s">
        <v>918</v>
      </c>
      <c r="U906" s="268">
        <v>2000</v>
      </c>
      <c r="Z906" s="268" t="s">
        <v>927</v>
      </c>
      <c r="AA906" s="268" t="s">
        <v>927</v>
      </c>
    </row>
    <row r="907" spans="1:27" ht="15" customHeight="1" x14ac:dyDescent="0.3">
      <c r="A907" s="263">
        <v>523840</v>
      </c>
      <c r="B907" s="263" t="s">
        <v>2792</v>
      </c>
      <c r="C907" s="263" t="s">
        <v>73</v>
      </c>
      <c r="D907" s="263" t="s">
        <v>896</v>
      </c>
      <c r="F907" s="272"/>
      <c r="G907" s="272"/>
      <c r="H907" s="272"/>
      <c r="I907" s="268" t="s">
        <v>918</v>
      </c>
      <c r="U907" s="268">
        <v>2000</v>
      </c>
      <c r="Z907" s="268" t="s">
        <v>927</v>
      </c>
      <c r="AA907" s="268" t="s">
        <v>927</v>
      </c>
    </row>
    <row r="908" spans="1:27" ht="15" customHeight="1" x14ac:dyDescent="0.3">
      <c r="A908" s="263">
        <v>523850</v>
      </c>
      <c r="B908" s="263" t="s">
        <v>2931</v>
      </c>
      <c r="C908" s="263" t="s">
        <v>80</v>
      </c>
      <c r="D908" s="263" t="s">
        <v>762</v>
      </c>
      <c r="F908" s="271"/>
      <c r="G908" s="271"/>
      <c r="H908" s="271"/>
      <c r="I908" s="268" t="s">
        <v>918</v>
      </c>
      <c r="U908" s="268">
        <v>2000</v>
      </c>
      <c r="Z908" s="268" t="s">
        <v>927</v>
      </c>
      <c r="AA908" s="268" t="s">
        <v>927</v>
      </c>
    </row>
    <row r="909" spans="1:27" ht="15" customHeight="1" x14ac:dyDescent="0.3">
      <c r="A909" s="263">
        <v>523898</v>
      </c>
      <c r="B909" s="263" t="s">
        <v>2793</v>
      </c>
      <c r="C909" s="263" t="s">
        <v>1607</v>
      </c>
      <c r="D909" s="263" t="s">
        <v>2794</v>
      </c>
      <c r="F909" s="271"/>
      <c r="G909" s="271"/>
      <c r="H909" s="271"/>
      <c r="I909" s="268" t="s">
        <v>918</v>
      </c>
      <c r="U909" s="268">
        <v>2000</v>
      </c>
      <c r="Z909" s="268" t="s">
        <v>927</v>
      </c>
      <c r="AA909" s="268" t="s">
        <v>927</v>
      </c>
    </row>
    <row r="910" spans="1:27" ht="15" customHeight="1" x14ac:dyDescent="0.3">
      <c r="A910" s="263">
        <v>523940</v>
      </c>
      <c r="B910" s="263" t="s">
        <v>2932</v>
      </c>
      <c r="C910" s="263" t="s">
        <v>350</v>
      </c>
      <c r="D910" s="263" t="s">
        <v>841</v>
      </c>
      <c r="F910" s="271"/>
      <c r="G910" s="271"/>
      <c r="H910" s="271"/>
      <c r="I910" s="268" t="s">
        <v>918</v>
      </c>
      <c r="U910" s="268">
        <v>2000</v>
      </c>
      <c r="Z910" s="268" t="s">
        <v>927</v>
      </c>
      <c r="AA910" s="268" t="s">
        <v>927</v>
      </c>
    </row>
    <row r="911" spans="1:27" ht="15" customHeight="1" x14ac:dyDescent="0.3">
      <c r="A911" s="263">
        <v>523978</v>
      </c>
      <c r="B911" s="263" t="s">
        <v>2933</v>
      </c>
      <c r="C911" s="263" t="s">
        <v>92</v>
      </c>
      <c r="D911" s="263" t="s">
        <v>403</v>
      </c>
      <c r="F911" s="272"/>
      <c r="G911" s="272"/>
      <c r="H911" s="272"/>
      <c r="I911" s="268" t="s">
        <v>918</v>
      </c>
      <c r="U911" s="268">
        <v>2000</v>
      </c>
      <c r="Z911" s="268" t="s">
        <v>927</v>
      </c>
      <c r="AA911" s="268" t="s">
        <v>927</v>
      </c>
    </row>
    <row r="912" spans="1:27" ht="15" customHeight="1" x14ac:dyDescent="0.3">
      <c r="A912" s="263">
        <v>523982</v>
      </c>
      <c r="B912" s="263" t="s">
        <v>2795</v>
      </c>
      <c r="C912" s="263" t="s">
        <v>901</v>
      </c>
      <c r="D912" s="263" t="s">
        <v>868</v>
      </c>
      <c r="F912" s="271"/>
      <c r="G912" s="271"/>
      <c r="H912" s="271"/>
      <c r="I912" s="268" t="s">
        <v>918</v>
      </c>
      <c r="U912" s="268">
        <v>2000</v>
      </c>
      <c r="Z912" s="268" t="s">
        <v>927</v>
      </c>
      <c r="AA912" s="268" t="s">
        <v>927</v>
      </c>
    </row>
    <row r="913" spans="1:27" ht="15" customHeight="1" x14ac:dyDescent="0.3">
      <c r="A913" s="263">
        <v>524023</v>
      </c>
      <c r="B913" s="263" t="s">
        <v>2934</v>
      </c>
      <c r="C913" s="263" t="s">
        <v>77</v>
      </c>
      <c r="D913" s="263" t="s">
        <v>720</v>
      </c>
      <c r="F913" s="271"/>
      <c r="G913" s="271"/>
      <c r="H913" s="271"/>
      <c r="I913" s="268" t="s">
        <v>918</v>
      </c>
      <c r="U913" s="268">
        <v>2000</v>
      </c>
      <c r="Z913" s="268" t="s">
        <v>927</v>
      </c>
      <c r="AA913" s="268" t="s">
        <v>927</v>
      </c>
    </row>
    <row r="914" spans="1:27" ht="15" customHeight="1" x14ac:dyDescent="0.3">
      <c r="A914" s="263">
        <v>524055</v>
      </c>
      <c r="B914" s="263" t="s">
        <v>2939</v>
      </c>
      <c r="C914" s="263" t="s">
        <v>92</v>
      </c>
      <c r="D914" s="263" t="s">
        <v>869</v>
      </c>
      <c r="F914" s="271"/>
      <c r="G914" s="271"/>
      <c r="H914" s="271"/>
      <c r="I914" s="268" t="s">
        <v>918</v>
      </c>
      <c r="U914" s="268">
        <v>2000</v>
      </c>
      <c r="Z914" s="268" t="s">
        <v>927</v>
      </c>
      <c r="AA914" s="268" t="s">
        <v>927</v>
      </c>
    </row>
    <row r="915" spans="1:27" ht="15" customHeight="1" x14ac:dyDescent="0.3">
      <c r="A915" s="263">
        <v>524139</v>
      </c>
      <c r="B915" s="263" t="s">
        <v>2942</v>
      </c>
      <c r="C915" s="263" t="s">
        <v>73</v>
      </c>
      <c r="D915" s="263" t="s">
        <v>804</v>
      </c>
      <c r="F915" s="271"/>
      <c r="G915" s="271"/>
      <c r="H915" s="271"/>
      <c r="I915" s="268" t="s">
        <v>918</v>
      </c>
      <c r="U915" s="268">
        <v>2000</v>
      </c>
      <c r="Z915" s="268" t="s">
        <v>927</v>
      </c>
      <c r="AA915" s="268" t="s">
        <v>927</v>
      </c>
    </row>
    <row r="916" spans="1:27" ht="15" customHeight="1" x14ac:dyDescent="0.3">
      <c r="A916" s="263">
        <v>524148</v>
      </c>
      <c r="B916" s="263" t="s">
        <v>2796</v>
      </c>
      <c r="C916" s="263" t="s">
        <v>462</v>
      </c>
      <c r="D916" s="263" t="s">
        <v>1729</v>
      </c>
      <c r="F916" s="272"/>
      <c r="G916" s="272"/>
      <c r="H916" s="272"/>
      <c r="I916" s="268" t="s">
        <v>918</v>
      </c>
      <c r="U916" s="268">
        <v>2000</v>
      </c>
      <c r="Z916" s="268" t="s">
        <v>927</v>
      </c>
      <c r="AA916" s="268" t="s">
        <v>927</v>
      </c>
    </row>
    <row r="917" spans="1:27" ht="15" customHeight="1" x14ac:dyDescent="0.3">
      <c r="A917" s="263">
        <v>524198</v>
      </c>
      <c r="B917" s="263" t="s">
        <v>2797</v>
      </c>
      <c r="C917" s="263" t="s">
        <v>73</v>
      </c>
      <c r="D917" s="263" t="s">
        <v>1102</v>
      </c>
      <c r="F917" s="271"/>
      <c r="G917" s="271"/>
      <c r="H917" s="271"/>
      <c r="I917" s="268" t="s">
        <v>918</v>
      </c>
      <c r="U917" s="268">
        <v>2000</v>
      </c>
      <c r="Z917" s="268" t="s">
        <v>927</v>
      </c>
      <c r="AA917" s="268" t="s">
        <v>927</v>
      </c>
    </row>
    <row r="918" spans="1:27" ht="15" customHeight="1" x14ac:dyDescent="0.3">
      <c r="A918" s="263">
        <v>524199</v>
      </c>
      <c r="B918" s="263" t="s">
        <v>2798</v>
      </c>
      <c r="C918" s="263" t="s">
        <v>69</v>
      </c>
      <c r="D918" s="263" t="s">
        <v>743</v>
      </c>
      <c r="F918" s="271"/>
      <c r="G918" s="271"/>
      <c r="H918" s="271"/>
      <c r="I918" s="268" t="s">
        <v>918</v>
      </c>
      <c r="U918" s="268">
        <v>2000</v>
      </c>
      <c r="Z918" s="268" t="s">
        <v>927</v>
      </c>
      <c r="AA918" s="268" t="s">
        <v>927</v>
      </c>
    </row>
    <row r="919" spans="1:27" ht="15" customHeight="1" x14ac:dyDescent="0.3">
      <c r="A919" s="263">
        <v>524225</v>
      </c>
      <c r="B919" s="263" t="s">
        <v>2799</v>
      </c>
      <c r="C919" s="263" t="s">
        <v>435</v>
      </c>
      <c r="D919" s="263" t="s">
        <v>721</v>
      </c>
      <c r="F919" s="271"/>
      <c r="G919" s="271"/>
      <c r="H919" s="271"/>
      <c r="I919" s="268" t="s">
        <v>918</v>
      </c>
      <c r="U919" s="268">
        <v>2000</v>
      </c>
      <c r="Z919" s="268" t="s">
        <v>927</v>
      </c>
      <c r="AA919" s="268" t="s">
        <v>927</v>
      </c>
    </row>
    <row r="920" spans="1:27" ht="15" customHeight="1" x14ac:dyDescent="0.3">
      <c r="A920" s="263">
        <v>524254</v>
      </c>
      <c r="B920" s="263" t="s">
        <v>2800</v>
      </c>
      <c r="C920" s="263" t="s">
        <v>1553</v>
      </c>
      <c r="D920" s="263" t="s">
        <v>1700</v>
      </c>
      <c r="F920" s="272"/>
      <c r="G920" s="272"/>
      <c r="H920" s="272"/>
      <c r="I920" s="268" t="s">
        <v>918</v>
      </c>
      <c r="U920" s="268">
        <v>2000</v>
      </c>
      <c r="Z920" s="268" t="s">
        <v>927</v>
      </c>
      <c r="AA920" s="268" t="s">
        <v>927</v>
      </c>
    </row>
    <row r="921" spans="1:27" ht="15" customHeight="1" x14ac:dyDescent="0.3">
      <c r="A921" s="263">
        <v>524290</v>
      </c>
      <c r="B921" s="263" t="s">
        <v>2801</v>
      </c>
      <c r="C921" s="263" t="s">
        <v>397</v>
      </c>
      <c r="D921" s="263" t="s">
        <v>419</v>
      </c>
      <c r="F921" s="271"/>
      <c r="G921" s="271"/>
      <c r="H921" s="271"/>
      <c r="I921" s="268" t="s">
        <v>918</v>
      </c>
      <c r="U921" s="268">
        <v>2000</v>
      </c>
      <c r="Z921" s="268" t="s">
        <v>927</v>
      </c>
      <c r="AA921" s="268" t="s">
        <v>927</v>
      </c>
    </row>
    <row r="922" spans="1:27" ht="15" customHeight="1" x14ac:dyDescent="0.3">
      <c r="A922" s="263">
        <v>524295</v>
      </c>
      <c r="B922" s="263" t="s">
        <v>2802</v>
      </c>
      <c r="C922" s="263" t="s">
        <v>303</v>
      </c>
      <c r="D922" s="263" t="s">
        <v>895</v>
      </c>
      <c r="F922" s="271"/>
      <c r="G922" s="271"/>
      <c r="H922" s="271"/>
      <c r="I922" s="268" t="s">
        <v>918</v>
      </c>
      <c r="U922" s="268">
        <v>2000</v>
      </c>
      <c r="Z922" s="268" t="s">
        <v>927</v>
      </c>
      <c r="AA922" s="268" t="s">
        <v>927</v>
      </c>
    </row>
    <row r="923" spans="1:27" ht="15" customHeight="1" x14ac:dyDescent="0.3">
      <c r="A923" s="263">
        <v>524336</v>
      </c>
      <c r="B923" s="263" t="s">
        <v>2803</v>
      </c>
      <c r="C923" s="263" t="s">
        <v>322</v>
      </c>
      <c r="D923" s="263" t="s">
        <v>765</v>
      </c>
      <c r="F923" s="271"/>
      <c r="G923" s="271"/>
      <c r="H923" s="271"/>
      <c r="I923" s="268" t="s">
        <v>918</v>
      </c>
      <c r="U923" s="268">
        <v>2000</v>
      </c>
      <c r="Z923" s="268" t="s">
        <v>927</v>
      </c>
      <c r="AA923" s="268" t="s">
        <v>927</v>
      </c>
    </row>
    <row r="924" spans="1:27" ht="15" customHeight="1" x14ac:dyDescent="0.3">
      <c r="A924" s="263">
        <v>524376</v>
      </c>
      <c r="B924" s="263" t="s">
        <v>2805</v>
      </c>
      <c r="C924" s="263" t="s">
        <v>457</v>
      </c>
      <c r="D924" s="263" t="s">
        <v>744</v>
      </c>
      <c r="I924" s="268" t="s">
        <v>918</v>
      </c>
      <c r="U924" s="268">
        <v>2000</v>
      </c>
      <c r="Z924" s="268" t="s">
        <v>927</v>
      </c>
      <c r="AA924" s="268" t="s">
        <v>927</v>
      </c>
    </row>
    <row r="925" spans="1:27" ht="15" customHeight="1" x14ac:dyDescent="0.3">
      <c r="A925" s="263">
        <v>524461</v>
      </c>
      <c r="B925" s="263" t="s">
        <v>2807</v>
      </c>
      <c r="C925" s="263" t="s">
        <v>74</v>
      </c>
      <c r="D925" s="263" t="s">
        <v>835</v>
      </c>
      <c r="F925" s="271"/>
      <c r="G925" s="271"/>
      <c r="H925" s="271"/>
      <c r="I925" s="268" t="s">
        <v>918</v>
      </c>
      <c r="U925" s="268">
        <v>2000</v>
      </c>
      <c r="Z925" s="268" t="s">
        <v>927</v>
      </c>
      <c r="AA925" s="268" t="s">
        <v>927</v>
      </c>
    </row>
    <row r="926" spans="1:27" ht="15" customHeight="1" x14ac:dyDescent="0.3">
      <c r="A926" s="263">
        <v>524463</v>
      </c>
      <c r="B926" s="263" t="s">
        <v>2808</v>
      </c>
      <c r="C926" s="263" t="s">
        <v>69</v>
      </c>
      <c r="D926" s="263" t="s">
        <v>418</v>
      </c>
      <c r="F926" s="272"/>
      <c r="G926" s="272"/>
      <c r="H926" s="272"/>
      <c r="I926" s="268" t="s">
        <v>918</v>
      </c>
      <c r="U926" s="268">
        <v>2000</v>
      </c>
      <c r="Z926" s="268" t="s">
        <v>927</v>
      </c>
      <c r="AA926" s="268" t="s">
        <v>927</v>
      </c>
    </row>
    <row r="927" spans="1:27" ht="15" customHeight="1" x14ac:dyDescent="0.3">
      <c r="A927" s="263">
        <v>524470</v>
      </c>
      <c r="B927" s="263" t="s">
        <v>2809</v>
      </c>
      <c r="C927" s="263" t="s">
        <v>91</v>
      </c>
      <c r="D927" s="263" t="s">
        <v>781</v>
      </c>
      <c r="F927" s="273"/>
      <c r="G927" s="273"/>
      <c r="H927" s="274"/>
      <c r="I927" s="268" t="s">
        <v>918</v>
      </c>
      <c r="U927" s="268">
        <v>2000</v>
      </c>
      <c r="Z927" s="268" t="s">
        <v>927</v>
      </c>
      <c r="AA927" s="268" t="s">
        <v>927</v>
      </c>
    </row>
    <row r="928" spans="1:27" ht="15" customHeight="1" x14ac:dyDescent="0.3">
      <c r="A928" s="263">
        <v>524533</v>
      </c>
      <c r="B928" s="263" t="s">
        <v>2810</v>
      </c>
      <c r="C928" s="263" t="s">
        <v>2811</v>
      </c>
      <c r="D928" s="263" t="s">
        <v>883</v>
      </c>
      <c r="F928" s="271"/>
      <c r="G928" s="271"/>
      <c r="H928" s="271"/>
      <c r="I928" s="268" t="s">
        <v>918</v>
      </c>
      <c r="U928" s="268">
        <v>2000</v>
      </c>
      <c r="Z928" s="268" t="s">
        <v>927</v>
      </c>
      <c r="AA928" s="268" t="s">
        <v>927</v>
      </c>
    </row>
    <row r="929" spans="1:27" ht="15" customHeight="1" x14ac:dyDescent="0.3">
      <c r="A929" s="263">
        <v>524617</v>
      </c>
      <c r="B929" s="263" t="s">
        <v>2813</v>
      </c>
      <c r="C929" s="263" t="s">
        <v>89</v>
      </c>
      <c r="D929" s="263" t="s">
        <v>800</v>
      </c>
      <c r="F929" s="271"/>
      <c r="G929" s="271"/>
      <c r="H929" s="271"/>
      <c r="I929" s="268" t="s">
        <v>918</v>
      </c>
      <c r="U929" s="268">
        <v>2000</v>
      </c>
      <c r="Z929" s="268" t="s">
        <v>927</v>
      </c>
      <c r="AA929" s="268" t="s">
        <v>927</v>
      </c>
    </row>
    <row r="930" spans="1:27" ht="15" customHeight="1" x14ac:dyDescent="0.3">
      <c r="A930" s="263">
        <v>524685</v>
      </c>
      <c r="B930" s="263" t="s">
        <v>2814</v>
      </c>
      <c r="C930" s="263" t="s">
        <v>1704</v>
      </c>
      <c r="D930" s="263" t="s">
        <v>715</v>
      </c>
      <c r="F930" s="271"/>
      <c r="G930" s="271"/>
      <c r="H930" s="271"/>
      <c r="I930" s="268" t="s">
        <v>918</v>
      </c>
      <c r="U930" s="268">
        <v>2000</v>
      </c>
      <c r="Z930" s="268" t="s">
        <v>927</v>
      </c>
      <c r="AA930" s="268" t="s">
        <v>927</v>
      </c>
    </row>
    <row r="931" spans="1:27" ht="15" customHeight="1" x14ac:dyDescent="0.3">
      <c r="A931" s="263">
        <v>524832</v>
      </c>
      <c r="B931" s="263" t="s">
        <v>2817</v>
      </c>
      <c r="C931" s="263" t="s">
        <v>250</v>
      </c>
      <c r="D931" s="263" t="s">
        <v>1505</v>
      </c>
      <c r="I931" s="268" t="s">
        <v>918</v>
      </c>
      <c r="U931" s="268">
        <v>2000</v>
      </c>
      <c r="Z931" s="268" t="s">
        <v>927</v>
      </c>
      <c r="AA931" s="268" t="s">
        <v>927</v>
      </c>
    </row>
    <row r="932" spans="1:27" ht="15" customHeight="1" x14ac:dyDescent="0.3">
      <c r="A932" s="263">
        <v>524887</v>
      </c>
      <c r="B932" s="263" t="s">
        <v>2818</v>
      </c>
      <c r="C932" s="263" t="s">
        <v>99</v>
      </c>
      <c r="D932" s="263" t="s">
        <v>418</v>
      </c>
      <c r="I932" s="268" t="s">
        <v>918</v>
      </c>
      <c r="U932" s="268">
        <v>2000</v>
      </c>
      <c r="Z932" s="268" t="s">
        <v>927</v>
      </c>
      <c r="AA932" s="268" t="s">
        <v>927</v>
      </c>
    </row>
    <row r="933" spans="1:27" ht="15" customHeight="1" x14ac:dyDescent="0.3">
      <c r="A933" s="263">
        <v>524899</v>
      </c>
      <c r="B933" s="263" t="s">
        <v>2819</v>
      </c>
      <c r="C933" s="263" t="s">
        <v>84</v>
      </c>
      <c r="D933" s="263" t="s">
        <v>716</v>
      </c>
      <c r="F933" s="271"/>
      <c r="G933" s="271"/>
      <c r="H933" s="271"/>
      <c r="I933" s="268" t="s">
        <v>918</v>
      </c>
      <c r="U933" s="268">
        <v>2000</v>
      </c>
      <c r="Z933" s="268" t="s">
        <v>927</v>
      </c>
      <c r="AA933" s="268" t="s">
        <v>927</v>
      </c>
    </row>
    <row r="934" spans="1:27" ht="15" customHeight="1" x14ac:dyDescent="0.3">
      <c r="A934" s="263">
        <v>524900</v>
      </c>
      <c r="B934" s="263" t="s">
        <v>2820</v>
      </c>
      <c r="C934" s="263" t="s">
        <v>469</v>
      </c>
      <c r="D934" s="263" t="s">
        <v>1679</v>
      </c>
      <c r="F934" s="273"/>
      <c r="G934" s="273"/>
      <c r="H934" s="274"/>
      <c r="I934" s="268" t="s">
        <v>918</v>
      </c>
      <c r="U934" s="268">
        <v>2000</v>
      </c>
      <c r="Z934" s="268" t="s">
        <v>927</v>
      </c>
      <c r="AA934" s="268" t="s">
        <v>927</v>
      </c>
    </row>
    <row r="935" spans="1:27" ht="15" customHeight="1" x14ac:dyDescent="0.3">
      <c r="A935" s="263">
        <v>524947</v>
      </c>
      <c r="B935" s="263" t="s">
        <v>2822</v>
      </c>
      <c r="C935" s="263" t="s">
        <v>73</v>
      </c>
      <c r="D935" s="263" t="s">
        <v>729</v>
      </c>
      <c r="F935" s="271"/>
      <c r="G935" s="271"/>
      <c r="H935" s="271"/>
      <c r="I935" s="268" t="s">
        <v>918</v>
      </c>
      <c r="U935" s="268">
        <v>2000</v>
      </c>
      <c r="Z935" s="268" t="s">
        <v>927</v>
      </c>
      <c r="AA935" s="268" t="s">
        <v>927</v>
      </c>
    </row>
    <row r="936" spans="1:27" ht="15" customHeight="1" x14ac:dyDescent="0.3">
      <c r="A936" s="263">
        <v>524950</v>
      </c>
      <c r="B936" s="263" t="s">
        <v>2823</v>
      </c>
      <c r="C936" s="263" t="s">
        <v>276</v>
      </c>
      <c r="D936" s="263" t="s">
        <v>1075</v>
      </c>
      <c r="F936" s="272"/>
      <c r="G936" s="272"/>
      <c r="H936" s="272"/>
      <c r="I936" s="268" t="s">
        <v>918</v>
      </c>
      <c r="U936" s="268">
        <v>2000</v>
      </c>
      <c r="Z936" s="268" t="s">
        <v>927</v>
      </c>
      <c r="AA936" s="268" t="s">
        <v>927</v>
      </c>
    </row>
    <row r="937" spans="1:27" ht="15" customHeight="1" x14ac:dyDescent="0.3">
      <c r="A937" s="263">
        <v>524952</v>
      </c>
      <c r="B937" s="263" t="s">
        <v>2824</v>
      </c>
      <c r="C937" s="263" t="s">
        <v>393</v>
      </c>
      <c r="D937" s="263" t="s">
        <v>418</v>
      </c>
      <c r="F937" s="272"/>
      <c r="G937" s="272"/>
      <c r="H937" s="272"/>
      <c r="I937" s="268" t="s">
        <v>918</v>
      </c>
      <c r="U937" s="268">
        <v>2000</v>
      </c>
      <c r="Z937" s="268" t="s">
        <v>927</v>
      </c>
      <c r="AA937" s="268" t="s">
        <v>927</v>
      </c>
    </row>
    <row r="938" spans="1:27" ht="15" customHeight="1" x14ac:dyDescent="0.3">
      <c r="A938" s="263">
        <v>524975</v>
      </c>
      <c r="B938" s="263" t="s">
        <v>2825</v>
      </c>
      <c r="C938" s="263" t="s">
        <v>1603</v>
      </c>
      <c r="D938" s="263" t="s">
        <v>715</v>
      </c>
      <c r="I938" s="268" t="s">
        <v>918</v>
      </c>
      <c r="U938" s="268">
        <v>2000</v>
      </c>
      <c r="Z938" s="268" t="s">
        <v>927</v>
      </c>
      <c r="AA938" s="268" t="s">
        <v>927</v>
      </c>
    </row>
    <row r="939" spans="1:27" ht="15" customHeight="1" x14ac:dyDescent="0.3">
      <c r="A939" s="263">
        <v>524982</v>
      </c>
      <c r="B939" s="263" t="s">
        <v>2826</v>
      </c>
      <c r="C939" s="263" t="s">
        <v>2827</v>
      </c>
      <c r="D939" s="263" t="s">
        <v>767</v>
      </c>
      <c r="F939" s="272"/>
      <c r="G939" s="272"/>
      <c r="H939" s="272"/>
      <c r="I939" s="268" t="s">
        <v>918</v>
      </c>
      <c r="U939" s="268">
        <v>2000</v>
      </c>
      <c r="Z939" s="268" t="s">
        <v>927</v>
      </c>
      <c r="AA939" s="268" t="s">
        <v>927</v>
      </c>
    </row>
    <row r="940" spans="1:27" ht="15" customHeight="1" x14ac:dyDescent="0.3">
      <c r="A940" s="263">
        <v>524984</v>
      </c>
      <c r="B940" s="263" t="s">
        <v>2828</v>
      </c>
      <c r="C940" s="263" t="s">
        <v>93</v>
      </c>
      <c r="D940" s="263" t="s">
        <v>713</v>
      </c>
      <c r="F940" s="271"/>
      <c r="G940" s="271"/>
      <c r="H940" s="271"/>
      <c r="I940" s="268" t="s">
        <v>918</v>
      </c>
      <c r="U940" s="268">
        <v>2000</v>
      </c>
      <c r="Z940" s="268" t="s">
        <v>927</v>
      </c>
      <c r="AA940" s="268" t="s">
        <v>927</v>
      </c>
    </row>
    <row r="941" spans="1:27" ht="15" customHeight="1" x14ac:dyDescent="0.3">
      <c r="A941" s="263">
        <v>525055</v>
      </c>
      <c r="B941" s="263" t="s">
        <v>2829</v>
      </c>
      <c r="C941" s="263" t="s">
        <v>270</v>
      </c>
      <c r="D941" s="263" t="s">
        <v>804</v>
      </c>
      <c r="F941" s="272"/>
      <c r="G941" s="272"/>
      <c r="H941" s="272"/>
      <c r="I941" s="268" t="s">
        <v>918</v>
      </c>
      <c r="U941" s="268">
        <v>2000</v>
      </c>
      <c r="Z941" s="268" t="s">
        <v>927</v>
      </c>
      <c r="AA941" s="268" t="s">
        <v>927</v>
      </c>
    </row>
    <row r="942" spans="1:27" ht="15" customHeight="1" x14ac:dyDescent="0.3">
      <c r="A942" s="263">
        <v>525150</v>
      </c>
      <c r="B942" s="263" t="s">
        <v>2830</v>
      </c>
      <c r="C942" s="263" t="s">
        <v>70</v>
      </c>
      <c r="D942" s="263" t="s">
        <v>1541</v>
      </c>
      <c r="F942" s="271"/>
      <c r="G942" s="271"/>
      <c r="H942" s="271"/>
      <c r="I942" s="268" t="s">
        <v>918</v>
      </c>
      <c r="U942" s="268">
        <v>2000</v>
      </c>
      <c r="Z942" s="268" t="s">
        <v>927</v>
      </c>
      <c r="AA942" s="268" t="s">
        <v>927</v>
      </c>
    </row>
    <row r="943" spans="1:27" ht="15" customHeight="1" x14ac:dyDescent="0.3">
      <c r="A943" s="263">
        <v>525186</v>
      </c>
      <c r="B943" s="263" t="s">
        <v>2832</v>
      </c>
      <c r="C943" s="263" t="s">
        <v>266</v>
      </c>
      <c r="D943" s="263" t="s">
        <v>885</v>
      </c>
      <c r="F943" s="271"/>
      <c r="G943" s="271"/>
      <c r="H943" s="271"/>
      <c r="I943" s="268" t="s">
        <v>918</v>
      </c>
      <c r="U943" s="268">
        <v>2000</v>
      </c>
      <c r="Z943" s="268" t="s">
        <v>927</v>
      </c>
      <c r="AA943" s="268" t="s">
        <v>927</v>
      </c>
    </row>
    <row r="944" spans="1:27" ht="15" customHeight="1" x14ac:dyDescent="0.3">
      <c r="A944" s="263">
        <v>525203</v>
      </c>
      <c r="B944" s="263" t="s">
        <v>2833</v>
      </c>
      <c r="C944" s="263" t="s">
        <v>499</v>
      </c>
      <c r="D944" s="263" t="s">
        <v>405</v>
      </c>
      <c r="I944" s="268" t="s">
        <v>918</v>
      </c>
      <c r="U944" s="268">
        <v>2000</v>
      </c>
      <c r="Z944" s="268" t="s">
        <v>927</v>
      </c>
      <c r="AA944" s="268" t="s">
        <v>927</v>
      </c>
    </row>
    <row r="945" spans="1:27" ht="15" customHeight="1" x14ac:dyDescent="0.3">
      <c r="A945" s="263">
        <v>525245</v>
      </c>
      <c r="B945" s="263" t="s">
        <v>2834</v>
      </c>
      <c r="C945" s="263" t="s">
        <v>78</v>
      </c>
      <c r="D945" s="263" t="s">
        <v>767</v>
      </c>
      <c r="I945" s="268" t="s">
        <v>918</v>
      </c>
      <c r="U945" s="268">
        <v>2000</v>
      </c>
      <c r="Z945" s="268" t="s">
        <v>927</v>
      </c>
      <c r="AA945" s="268" t="s">
        <v>927</v>
      </c>
    </row>
    <row r="946" spans="1:27" ht="15" customHeight="1" x14ac:dyDescent="0.3">
      <c r="A946" s="263">
        <v>525264</v>
      </c>
      <c r="B946" s="263" t="s">
        <v>2835</v>
      </c>
      <c r="C946" s="263" t="s">
        <v>395</v>
      </c>
      <c r="D946" s="263" t="s">
        <v>1337</v>
      </c>
      <c r="F946" s="272"/>
      <c r="G946" s="272"/>
      <c r="H946" s="272"/>
      <c r="I946" s="268" t="s">
        <v>918</v>
      </c>
      <c r="U946" s="268">
        <v>2000</v>
      </c>
      <c r="Z946" s="268" t="s">
        <v>927</v>
      </c>
      <c r="AA946" s="268" t="s">
        <v>927</v>
      </c>
    </row>
    <row r="947" spans="1:27" ht="15" customHeight="1" x14ac:dyDescent="0.3">
      <c r="A947" s="263">
        <v>525323</v>
      </c>
      <c r="B947" s="263" t="s">
        <v>2836</v>
      </c>
      <c r="C947" s="263" t="s">
        <v>439</v>
      </c>
      <c r="D947" s="263" t="s">
        <v>744</v>
      </c>
      <c r="F947" s="272"/>
      <c r="G947" s="272"/>
      <c r="H947" s="272"/>
      <c r="I947" s="268" t="s">
        <v>918</v>
      </c>
      <c r="U947" s="268">
        <v>2000</v>
      </c>
      <c r="Z947" s="268" t="s">
        <v>927</v>
      </c>
      <c r="AA947" s="268" t="s">
        <v>927</v>
      </c>
    </row>
    <row r="948" spans="1:27" ht="15" customHeight="1" x14ac:dyDescent="0.3">
      <c r="A948" s="263">
        <v>525375</v>
      </c>
      <c r="B948" s="263" t="s">
        <v>2837</v>
      </c>
      <c r="C948" s="263" t="s">
        <v>72</v>
      </c>
      <c r="D948" s="263" t="s">
        <v>418</v>
      </c>
      <c r="F948" s="271"/>
      <c r="G948" s="271"/>
      <c r="H948" s="271"/>
      <c r="I948" s="268" t="s">
        <v>918</v>
      </c>
      <c r="U948" s="268">
        <v>2000</v>
      </c>
      <c r="Z948" s="268" t="s">
        <v>927</v>
      </c>
      <c r="AA948" s="268" t="s">
        <v>927</v>
      </c>
    </row>
    <row r="949" spans="1:27" ht="15" customHeight="1" x14ac:dyDescent="0.3">
      <c r="A949" s="263">
        <v>525448</v>
      </c>
      <c r="B949" s="263" t="s">
        <v>2839</v>
      </c>
      <c r="C949" s="263" t="s">
        <v>88</v>
      </c>
      <c r="D949" s="263" t="s">
        <v>1604</v>
      </c>
      <c r="F949" s="271"/>
      <c r="G949" s="271"/>
      <c r="H949" s="271"/>
      <c r="I949" s="268" t="s">
        <v>918</v>
      </c>
      <c r="U949" s="268">
        <v>2000</v>
      </c>
      <c r="Z949" s="268" t="s">
        <v>927</v>
      </c>
      <c r="AA949" s="268" t="s">
        <v>927</v>
      </c>
    </row>
    <row r="950" spans="1:27" ht="15" customHeight="1" x14ac:dyDescent="0.3">
      <c r="A950" s="263">
        <v>525452</v>
      </c>
      <c r="B950" s="263" t="s">
        <v>2840</v>
      </c>
      <c r="C950" s="263" t="s">
        <v>384</v>
      </c>
      <c r="F950" s="271"/>
      <c r="G950" s="271"/>
      <c r="H950" s="271"/>
      <c r="I950" s="268" t="s">
        <v>918</v>
      </c>
      <c r="U950" s="268">
        <v>2000</v>
      </c>
      <c r="Z950" s="268" t="s">
        <v>927</v>
      </c>
      <c r="AA950" s="268" t="s">
        <v>927</v>
      </c>
    </row>
    <row r="951" spans="1:27" ht="15" customHeight="1" x14ac:dyDescent="0.3">
      <c r="A951" s="263">
        <v>525523</v>
      </c>
      <c r="B951" s="263" t="s">
        <v>2843</v>
      </c>
      <c r="C951" s="263" t="s">
        <v>270</v>
      </c>
      <c r="D951" s="263" t="s">
        <v>915</v>
      </c>
      <c r="F951" s="272"/>
      <c r="G951" s="272"/>
      <c r="H951" s="272"/>
      <c r="I951" s="268" t="s">
        <v>918</v>
      </c>
      <c r="U951" s="268">
        <v>2000</v>
      </c>
      <c r="Z951" s="268" t="s">
        <v>927</v>
      </c>
      <c r="AA951" s="268" t="s">
        <v>927</v>
      </c>
    </row>
    <row r="952" spans="1:27" ht="15" customHeight="1" x14ac:dyDescent="0.3">
      <c r="A952" s="263">
        <v>525542</v>
      </c>
      <c r="B952" s="263" t="s">
        <v>2845</v>
      </c>
      <c r="C952" s="263" t="s">
        <v>492</v>
      </c>
      <c r="D952" s="263" t="s">
        <v>729</v>
      </c>
      <c r="F952" s="272"/>
      <c r="G952" s="272"/>
      <c r="H952" s="272"/>
      <c r="I952" s="268" t="s">
        <v>918</v>
      </c>
      <c r="U952" s="268">
        <v>2000</v>
      </c>
      <c r="Z952" s="268" t="s">
        <v>927</v>
      </c>
      <c r="AA952" s="268" t="s">
        <v>927</v>
      </c>
    </row>
    <row r="953" spans="1:27" ht="15" customHeight="1" x14ac:dyDescent="0.3">
      <c r="A953" s="263">
        <v>525615</v>
      </c>
      <c r="B953" s="263" t="s">
        <v>2846</v>
      </c>
      <c r="C953" s="263" t="s">
        <v>371</v>
      </c>
      <c r="D953" s="263" t="s">
        <v>723</v>
      </c>
      <c r="F953" s="272"/>
      <c r="G953" s="272"/>
      <c r="H953" s="272"/>
      <c r="I953" s="268" t="s">
        <v>918</v>
      </c>
      <c r="U953" s="268">
        <v>2000</v>
      </c>
      <c r="Z953" s="268" t="s">
        <v>927</v>
      </c>
      <c r="AA953" s="268" t="s">
        <v>927</v>
      </c>
    </row>
    <row r="954" spans="1:27" ht="15" customHeight="1" x14ac:dyDescent="0.3">
      <c r="A954" s="263">
        <v>526295</v>
      </c>
      <c r="B954" s="263" t="s">
        <v>2943</v>
      </c>
      <c r="C954" s="263" t="s">
        <v>1639</v>
      </c>
      <c r="D954" s="263" t="s">
        <v>1076</v>
      </c>
      <c r="F954" s="271"/>
      <c r="G954" s="271"/>
      <c r="H954" s="271"/>
      <c r="I954" s="268" t="s">
        <v>918</v>
      </c>
      <c r="U954" s="268">
        <v>2000</v>
      </c>
      <c r="Z954" s="268" t="s">
        <v>927</v>
      </c>
      <c r="AA954" s="268" t="s">
        <v>927</v>
      </c>
    </row>
    <row r="955" spans="1:27" ht="15" customHeight="1" x14ac:dyDescent="0.3">
      <c r="A955" s="263">
        <v>524081</v>
      </c>
      <c r="B955" s="263" t="s">
        <v>934</v>
      </c>
      <c r="C955" s="263" t="s">
        <v>109</v>
      </c>
      <c r="D955" s="263" t="s">
        <v>405</v>
      </c>
      <c r="F955" s="271"/>
      <c r="G955" s="271"/>
      <c r="H955" s="271"/>
      <c r="I955" s="268" t="s">
        <v>918</v>
      </c>
      <c r="U955" s="268">
        <v>2000</v>
      </c>
      <c r="Z955" s="268" t="s">
        <v>927</v>
      </c>
      <c r="AA955" s="268" t="s">
        <v>927</v>
      </c>
    </row>
    <row r="956" spans="1:27" ht="15" customHeight="1" x14ac:dyDescent="0.3">
      <c r="A956" s="263">
        <v>524107</v>
      </c>
      <c r="B956" s="263" t="s">
        <v>935</v>
      </c>
      <c r="C956" s="263" t="s">
        <v>73</v>
      </c>
      <c r="D956" s="263" t="s">
        <v>1085</v>
      </c>
      <c r="F956" s="272"/>
      <c r="G956" s="272"/>
      <c r="H956" s="272"/>
      <c r="I956" s="268" t="s">
        <v>918</v>
      </c>
      <c r="U956" s="268">
        <v>2000</v>
      </c>
      <c r="Z956" s="268" t="s">
        <v>927</v>
      </c>
      <c r="AA956" s="268" t="s">
        <v>927</v>
      </c>
    </row>
    <row r="957" spans="1:27" ht="15" customHeight="1" x14ac:dyDescent="0.3">
      <c r="A957" s="263">
        <v>517733</v>
      </c>
      <c r="B957" s="263" t="s">
        <v>1056</v>
      </c>
      <c r="C957" s="263" t="s">
        <v>84</v>
      </c>
      <c r="D957" s="263" t="s">
        <v>827</v>
      </c>
      <c r="F957" s="271"/>
      <c r="G957" s="271"/>
      <c r="H957" s="271"/>
      <c r="I957" s="268" t="s">
        <v>918</v>
      </c>
      <c r="U957" s="268">
        <v>2000</v>
      </c>
      <c r="Z957" s="268" t="s">
        <v>927</v>
      </c>
      <c r="AA957" s="268" t="s">
        <v>927</v>
      </c>
    </row>
    <row r="958" spans="1:27" ht="15" customHeight="1" x14ac:dyDescent="0.3">
      <c r="A958" s="263">
        <v>518771</v>
      </c>
      <c r="B958" s="263" t="s">
        <v>1140</v>
      </c>
      <c r="C958" s="263" t="s">
        <v>270</v>
      </c>
      <c r="D958" s="263" t="s">
        <v>745</v>
      </c>
      <c r="F958" s="271"/>
      <c r="G958" s="271"/>
      <c r="H958" s="271"/>
      <c r="I958" s="268" t="s">
        <v>918</v>
      </c>
      <c r="U958" s="268">
        <v>2000</v>
      </c>
      <c r="Z958" s="268" t="s">
        <v>927</v>
      </c>
      <c r="AA958" s="268" t="s">
        <v>927</v>
      </c>
    </row>
    <row r="959" spans="1:27" ht="15" customHeight="1" x14ac:dyDescent="0.3">
      <c r="A959" s="263">
        <v>519881</v>
      </c>
      <c r="B959" s="263" t="s">
        <v>1197</v>
      </c>
      <c r="C959" s="263" t="s">
        <v>1198</v>
      </c>
      <c r="D959" s="263" t="s">
        <v>840</v>
      </c>
      <c r="F959" s="271"/>
      <c r="G959" s="271"/>
      <c r="H959" s="271"/>
      <c r="I959" s="268" t="s">
        <v>918</v>
      </c>
      <c r="U959" s="268">
        <v>2000</v>
      </c>
      <c r="Z959" s="268" t="s">
        <v>927</v>
      </c>
      <c r="AA959" s="268" t="s">
        <v>927</v>
      </c>
    </row>
    <row r="960" spans="1:27" ht="15" customHeight="1" x14ac:dyDescent="0.3">
      <c r="A960" s="263">
        <v>519889</v>
      </c>
      <c r="B960" s="263" t="s">
        <v>1199</v>
      </c>
      <c r="C960" s="263" t="s">
        <v>952</v>
      </c>
      <c r="D960" s="263" t="s">
        <v>405</v>
      </c>
      <c r="F960" s="272"/>
      <c r="G960" s="272"/>
      <c r="H960" s="272"/>
      <c r="I960" s="268" t="s">
        <v>918</v>
      </c>
      <c r="U960" s="268">
        <v>2000</v>
      </c>
      <c r="Z960" s="268" t="s">
        <v>927</v>
      </c>
      <c r="AA960" s="268" t="s">
        <v>927</v>
      </c>
    </row>
    <row r="961" spans="1:27" ht="15" customHeight="1" x14ac:dyDescent="0.3">
      <c r="A961" s="263">
        <v>520311</v>
      </c>
      <c r="B961" s="263" t="s">
        <v>1217</v>
      </c>
      <c r="C961" s="263" t="s">
        <v>1188</v>
      </c>
      <c r="D961" s="263" t="s">
        <v>748</v>
      </c>
      <c r="F961" s="271"/>
      <c r="G961" s="271"/>
      <c r="H961" s="271"/>
      <c r="I961" s="268" t="s">
        <v>918</v>
      </c>
      <c r="U961" s="268">
        <v>2000</v>
      </c>
      <c r="Z961" s="268" t="s">
        <v>927</v>
      </c>
      <c r="AA961" s="268" t="s">
        <v>927</v>
      </c>
    </row>
    <row r="962" spans="1:27" ht="15" customHeight="1" x14ac:dyDescent="0.3">
      <c r="A962" s="263">
        <v>520342</v>
      </c>
      <c r="B962" s="263" t="s">
        <v>1218</v>
      </c>
      <c r="C962" s="263" t="s">
        <v>951</v>
      </c>
      <c r="D962" s="263" t="s">
        <v>415</v>
      </c>
      <c r="F962" s="271"/>
      <c r="G962" s="271"/>
      <c r="H962" s="271"/>
      <c r="I962" s="268" t="s">
        <v>918</v>
      </c>
      <c r="U962" s="268">
        <v>2000</v>
      </c>
      <c r="Z962" s="268" t="s">
        <v>927</v>
      </c>
      <c r="AA962" s="268" t="s">
        <v>927</v>
      </c>
    </row>
    <row r="963" spans="1:27" ht="15" customHeight="1" x14ac:dyDescent="0.3">
      <c r="A963" s="263">
        <v>520352</v>
      </c>
      <c r="B963" s="263" t="s">
        <v>641</v>
      </c>
      <c r="C963" s="263" t="s">
        <v>250</v>
      </c>
      <c r="D963" s="263" t="s">
        <v>1219</v>
      </c>
      <c r="F963" s="271"/>
      <c r="G963" s="271"/>
      <c r="H963" s="271"/>
      <c r="I963" s="268" t="s">
        <v>918</v>
      </c>
      <c r="U963" s="268">
        <v>2000</v>
      </c>
      <c r="Z963" s="268" t="s">
        <v>927</v>
      </c>
      <c r="AA963" s="268" t="s">
        <v>927</v>
      </c>
    </row>
    <row r="964" spans="1:27" ht="15" customHeight="1" x14ac:dyDescent="0.3">
      <c r="A964" s="263">
        <v>520488</v>
      </c>
      <c r="B964" s="263" t="s">
        <v>1227</v>
      </c>
      <c r="C964" s="263" t="s">
        <v>1228</v>
      </c>
      <c r="D964" s="263" t="s">
        <v>781</v>
      </c>
      <c r="F964" s="271"/>
      <c r="G964" s="271"/>
      <c r="H964" s="271"/>
      <c r="I964" s="268" t="s">
        <v>918</v>
      </c>
      <c r="U964" s="268">
        <v>2000</v>
      </c>
      <c r="Z964" s="268" t="s">
        <v>927</v>
      </c>
      <c r="AA964" s="268" t="s">
        <v>927</v>
      </c>
    </row>
    <row r="965" spans="1:27" ht="15" customHeight="1" x14ac:dyDescent="0.3">
      <c r="A965" s="263">
        <v>520497</v>
      </c>
      <c r="B965" s="263" t="s">
        <v>643</v>
      </c>
      <c r="C965" s="263" t="s">
        <v>296</v>
      </c>
      <c r="D965" s="263" t="s">
        <v>418</v>
      </c>
      <c r="F965" s="272"/>
      <c r="G965" s="272"/>
      <c r="H965" s="272"/>
      <c r="I965" s="268" t="s">
        <v>918</v>
      </c>
      <c r="U965" s="268">
        <v>2000</v>
      </c>
      <c r="Z965" s="268" t="s">
        <v>927</v>
      </c>
      <c r="AA965" s="268" t="s">
        <v>927</v>
      </c>
    </row>
    <row r="966" spans="1:27" ht="15" customHeight="1" x14ac:dyDescent="0.3">
      <c r="A966" s="263">
        <v>522554</v>
      </c>
      <c r="B966" s="263" t="s">
        <v>692</v>
      </c>
      <c r="C966" s="263" t="s">
        <v>88</v>
      </c>
      <c r="D966" s="263" t="s">
        <v>833</v>
      </c>
      <c r="F966" s="271"/>
      <c r="G966" s="271"/>
      <c r="H966" s="271"/>
      <c r="I966" s="268" t="s">
        <v>918</v>
      </c>
      <c r="U966" s="268">
        <v>2000</v>
      </c>
      <c r="Z966" s="268" t="s">
        <v>927</v>
      </c>
      <c r="AA966" s="268" t="s">
        <v>927</v>
      </c>
    </row>
    <row r="967" spans="1:27" ht="15" customHeight="1" x14ac:dyDescent="0.3">
      <c r="A967" s="263">
        <v>513847</v>
      </c>
      <c r="B967" s="263" t="s">
        <v>2952</v>
      </c>
      <c r="C967" s="263" t="s">
        <v>270</v>
      </c>
      <c r="D967" s="263" t="s">
        <v>810</v>
      </c>
      <c r="F967" s="273"/>
      <c r="G967" s="273"/>
      <c r="H967" s="274"/>
      <c r="I967" s="268" t="s">
        <v>918</v>
      </c>
      <c r="U967" s="268">
        <v>2000</v>
      </c>
      <c r="AA967" s="268" t="s">
        <v>927</v>
      </c>
    </row>
    <row r="968" spans="1:27" ht="15" customHeight="1" x14ac:dyDescent="0.3">
      <c r="A968" s="263">
        <v>514632</v>
      </c>
      <c r="B968" s="263" t="s">
        <v>2959</v>
      </c>
      <c r="C968" s="263" t="s">
        <v>88</v>
      </c>
      <c r="F968" s="274"/>
      <c r="G968" s="274"/>
      <c r="H968" s="274"/>
      <c r="I968" s="268" t="s">
        <v>918</v>
      </c>
      <c r="U968" s="268">
        <v>2000</v>
      </c>
      <c r="AA968" s="268" t="s">
        <v>927</v>
      </c>
    </row>
    <row r="969" spans="1:27" ht="15" customHeight="1" x14ac:dyDescent="0.3">
      <c r="A969" s="263">
        <v>514933</v>
      </c>
      <c r="B969" s="263" t="s">
        <v>2963</v>
      </c>
      <c r="C969" s="263" t="s">
        <v>88</v>
      </c>
      <c r="F969" s="271"/>
      <c r="G969" s="271"/>
      <c r="H969" s="271"/>
      <c r="I969" s="268" t="s">
        <v>918</v>
      </c>
      <c r="U969" s="268">
        <v>2000</v>
      </c>
      <c r="AA969" s="268" t="s">
        <v>927</v>
      </c>
    </row>
    <row r="970" spans="1:27" ht="15" customHeight="1" x14ac:dyDescent="0.3">
      <c r="A970" s="263">
        <v>514963</v>
      </c>
      <c r="B970" s="263" t="s">
        <v>2965</v>
      </c>
      <c r="C970" s="263" t="s">
        <v>67</v>
      </c>
      <c r="F970" s="271"/>
      <c r="G970" s="271"/>
      <c r="H970" s="271"/>
      <c r="I970" s="268" t="s">
        <v>918</v>
      </c>
      <c r="U970" s="268">
        <v>2000</v>
      </c>
      <c r="AA970" s="268" t="s">
        <v>927</v>
      </c>
    </row>
    <row r="971" spans="1:27" ht="15" customHeight="1" x14ac:dyDescent="0.3">
      <c r="A971" s="263">
        <v>515078</v>
      </c>
      <c r="B971" s="263" t="s">
        <v>2966</v>
      </c>
      <c r="C971" s="263" t="s">
        <v>2967</v>
      </c>
      <c r="D971" s="263" t="s">
        <v>1163</v>
      </c>
      <c r="F971" s="271"/>
      <c r="G971" s="271"/>
      <c r="H971" s="271"/>
      <c r="I971" s="268" t="s">
        <v>918</v>
      </c>
      <c r="U971" s="268">
        <v>2000</v>
      </c>
      <c r="AA971" s="268" t="s">
        <v>927</v>
      </c>
    </row>
    <row r="972" spans="1:27" ht="15" customHeight="1" x14ac:dyDescent="0.3">
      <c r="A972" s="263">
        <v>515717</v>
      </c>
      <c r="B972" s="263" t="s">
        <v>2976</v>
      </c>
      <c r="C972" s="263" t="s">
        <v>2001</v>
      </c>
      <c r="D972" s="263" t="s">
        <v>750</v>
      </c>
      <c r="F972" s="271"/>
      <c r="G972" s="271"/>
      <c r="H972" s="271"/>
      <c r="I972" s="268" t="s">
        <v>918</v>
      </c>
      <c r="U972" s="268">
        <v>2000</v>
      </c>
      <c r="AA972" s="268" t="s">
        <v>927</v>
      </c>
    </row>
    <row r="973" spans="1:27" ht="15" customHeight="1" x14ac:dyDescent="0.3">
      <c r="A973" s="263">
        <v>515965</v>
      </c>
      <c r="B973" s="263" t="s">
        <v>2979</v>
      </c>
      <c r="C973" s="263" t="s">
        <v>1126</v>
      </c>
      <c r="D973" s="263" t="s">
        <v>704</v>
      </c>
      <c r="F973" s="271"/>
      <c r="G973" s="271"/>
      <c r="H973" s="271"/>
      <c r="I973" s="268" t="s">
        <v>918</v>
      </c>
      <c r="U973" s="268">
        <v>2000</v>
      </c>
      <c r="AA973" s="268" t="s">
        <v>927</v>
      </c>
    </row>
    <row r="974" spans="1:27" ht="15" customHeight="1" x14ac:dyDescent="0.3">
      <c r="A974" s="263">
        <v>516586</v>
      </c>
      <c r="B974" s="263" t="s">
        <v>2987</v>
      </c>
      <c r="C974" s="263" t="s">
        <v>92</v>
      </c>
      <c r="D974" s="263" t="s">
        <v>2988</v>
      </c>
      <c r="F974" s="271"/>
      <c r="G974" s="271"/>
      <c r="H974" s="271"/>
      <c r="I974" s="268" t="s">
        <v>918</v>
      </c>
      <c r="U974" s="268">
        <v>2000</v>
      </c>
      <c r="AA974" s="268" t="s">
        <v>927</v>
      </c>
    </row>
    <row r="975" spans="1:27" ht="15" customHeight="1" x14ac:dyDescent="0.3">
      <c r="A975" s="263">
        <v>516762</v>
      </c>
      <c r="B975" s="263" t="s">
        <v>2990</v>
      </c>
      <c r="C975" s="263" t="s">
        <v>1192</v>
      </c>
      <c r="D975" s="263" t="s">
        <v>1302</v>
      </c>
      <c r="F975" s="274"/>
      <c r="G975" s="274"/>
      <c r="H975" s="274"/>
      <c r="I975" s="268" t="s">
        <v>918</v>
      </c>
      <c r="U975" s="268">
        <v>2000</v>
      </c>
      <c r="AA975" s="268" t="s">
        <v>927</v>
      </c>
    </row>
    <row r="976" spans="1:27" ht="15" customHeight="1" x14ac:dyDescent="0.3">
      <c r="A976" s="263">
        <v>517042</v>
      </c>
      <c r="B976" s="263" t="s">
        <v>2997</v>
      </c>
      <c r="C976" s="263" t="s">
        <v>80</v>
      </c>
      <c r="D976" s="263" t="s">
        <v>1362</v>
      </c>
      <c r="F976" s="271"/>
      <c r="G976" s="271"/>
      <c r="H976" s="271"/>
      <c r="I976" s="268" t="s">
        <v>918</v>
      </c>
      <c r="U976" s="268">
        <v>2000</v>
      </c>
      <c r="AA976" s="268" t="s">
        <v>927</v>
      </c>
    </row>
    <row r="977" spans="1:27" ht="15" customHeight="1" x14ac:dyDescent="0.3">
      <c r="A977" s="263">
        <v>517054</v>
      </c>
      <c r="B977" s="263" t="s">
        <v>2998</v>
      </c>
      <c r="C977" s="263" t="s">
        <v>2999</v>
      </c>
      <c r="D977" s="263" t="s">
        <v>720</v>
      </c>
      <c r="F977" s="271"/>
      <c r="G977" s="271"/>
      <c r="H977" s="271"/>
      <c r="I977" s="268" t="s">
        <v>918</v>
      </c>
      <c r="U977" s="268">
        <v>2000</v>
      </c>
      <c r="AA977" s="268" t="s">
        <v>927</v>
      </c>
    </row>
    <row r="978" spans="1:27" ht="15" customHeight="1" x14ac:dyDescent="0.3">
      <c r="A978" s="263">
        <v>518069</v>
      </c>
      <c r="B978" s="263" t="s">
        <v>3013</v>
      </c>
      <c r="C978" s="263" t="s">
        <v>3014</v>
      </c>
      <c r="D978" s="263" t="s">
        <v>714</v>
      </c>
      <c r="F978" s="272"/>
      <c r="G978" s="272"/>
      <c r="H978" s="272"/>
      <c r="I978" s="268" t="s">
        <v>918</v>
      </c>
      <c r="U978" s="268">
        <v>2000</v>
      </c>
      <c r="AA978" s="268" t="s">
        <v>927</v>
      </c>
    </row>
    <row r="979" spans="1:27" ht="15" customHeight="1" x14ac:dyDescent="0.3">
      <c r="A979" s="263">
        <v>518165</v>
      </c>
      <c r="B979" s="263" t="s">
        <v>3016</v>
      </c>
      <c r="C979" s="263" t="s">
        <v>1705</v>
      </c>
      <c r="D979" s="263" t="s">
        <v>1308</v>
      </c>
      <c r="F979" s="273"/>
      <c r="G979" s="273"/>
      <c r="H979" s="274"/>
      <c r="I979" s="268" t="s">
        <v>918</v>
      </c>
      <c r="U979" s="268">
        <v>2000</v>
      </c>
      <c r="AA979" s="268" t="s">
        <v>927</v>
      </c>
    </row>
    <row r="980" spans="1:27" ht="15" customHeight="1" x14ac:dyDescent="0.3">
      <c r="A980" s="263">
        <v>518431</v>
      </c>
      <c r="B980" s="263" t="s">
        <v>3025</v>
      </c>
      <c r="C980" s="263" t="s">
        <v>929</v>
      </c>
      <c r="D980" s="263" t="s">
        <v>418</v>
      </c>
      <c r="F980" s="273"/>
      <c r="G980" s="273"/>
      <c r="H980" s="274"/>
      <c r="I980" s="268" t="s">
        <v>918</v>
      </c>
      <c r="U980" s="268">
        <v>2000</v>
      </c>
      <c r="AA980" s="268" t="s">
        <v>927</v>
      </c>
    </row>
    <row r="981" spans="1:27" ht="15" customHeight="1" x14ac:dyDescent="0.3">
      <c r="A981" s="263">
        <v>518465</v>
      </c>
      <c r="B981" s="263" t="s">
        <v>3026</v>
      </c>
      <c r="C981" s="263" t="s">
        <v>1185</v>
      </c>
      <c r="D981" s="263" t="s">
        <v>745</v>
      </c>
      <c r="F981" s="271"/>
      <c r="G981" s="271"/>
      <c r="H981" s="271"/>
      <c r="I981" s="268" t="s">
        <v>918</v>
      </c>
      <c r="U981" s="268">
        <v>2000</v>
      </c>
      <c r="AA981" s="268" t="s">
        <v>927</v>
      </c>
    </row>
    <row r="982" spans="1:27" ht="15" customHeight="1" x14ac:dyDescent="0.3">
      <c r="A982" s="263">
        <v>518829</v>
      </c>
      <c r="B982" s="263" t="s">
        <v>3039</v>
      </c>
      <c r="C982" s="263" t="s">
        <v>70</v>
      </c>
      <c r="D982" s="263" t="s">
        <v>1292</v>
      </c>
      <c r="F982" s="271"/>
      <c r="G982" s="271"/>
      <c r="H982" s="271"/>
      <c r="I982" s="268" t="s">
        <v>918</v>
      </c>
      <c r="U982" s="268">
        <v>2000</v>
      </c>
      <c r="AA982" s="268" t="s">
        <v>927</v>
      </c>
    </row>
    <row r="983" spans="1:27" ht="15" customHeight="1" x14ac:dyDescent="0.3">
      <c r="A983" s="263">
        <v>518894</v>
      </c>
      <c r="B983" s="263" t="s">
        <v>3041</v>
      </c>
      <c r="C983" s="263" t="s">
        <v>1656</v>
      </c>
      <c r="D983" s="263" t="s">
        <v>748</v>
      </c>
      <c r="F983" s="271"/>
      <c r="G983" s="271"/>
      <c r="H983" s="271"/>
      <c r="I983" s="268" t="s">
        <v>918</v>
      </c>
      <c r="U983" s="268">
        <v>2000</v>
      </c>
      <c r="AA983" s="268" t="s">
        <v>927</v>
      </c>
    </row>
    <row r="984" spans="1:27" ht="15" customHeight="1" x14ac:dyDescent="0.3">
      <c r="A984" s="263">
        <v>518944</v>
      </c>
      <c r="B984" s="263" t="s">
        <v>3042</v>
      </c>
      <c r="C984" s="263" t="s">
        <v>485</v>
      </c>
      <c r="D984" s="263" t="s">
        <v>3043</v>
      </c>
      <c r="F984" s="271"/>
      <c r="G984" s="271"/>
      <c r="H984" s="271"/>
      <c r="I984" s="268" t="s">
        <v>918</v>
      </c>
      <c r="U984" s="268">
        <v>2000</v>
      </c>
      <c r="AA984" s="268" t="s">
        <v>927</v>
      </c>
    </row>
    <row r="985" spans="1:27" ht="15" customHeight="1" x14ac:dyDescent="0.3">
      <c r="A985" s="263">
        <v>519007</v>
      </c>
      <c r="B985" s="263" t="s">
        <v>3046</v>
      </c>
      <c r="C985" s="263" t="s">
        <v>1067</v>
      </c>
      <c r="D985" s="263" t="s">
        <v>3047</v>
      </c>
      <c r="F985" s="273"/>
      <c r="G985" s="273"/>
      <c r="H985" s="274"/>
      <c r="I985" s="268" t="s">
        <v>918</v>
      </c>
      <c r="U985" s="268">
        <v>2000</v>
      </c>
      <c r="AA985" s="268" t="s">
        <v>927</v>
      </c>
    </row>
    <row r="986" spans="1:27" ht="15" customHeight="1" x14ac:dyDescent="0.3">
      <c r="A986" s="263">
        <v>519423</v>
      </c>
      <c r="B986" s="263" t="s">
        <v>3054</v>
      </c>
      <c r="C986" s="263" t="s">
        <v>425</v>
      </c>
      <c r="D986" s="263" t="s">
        <v>418</v>
      </c>
      <c r="F986" s="271"/>
      <c r="G986" s="271"/>
      <c r="H986" s="271"/>
      <c r="I986" s="268" t="s">
        <v>918</v>
      </c>
      <c r="U986" s="268">
        <v>2000</v>
      </c>
      <c r="AA986" s="268" t="s">
        <v>927</v>
      </c>
    </row>
    <row r="987" spans="1:27" ht="15" customHeight="1" x14ac:dyDescent="0.3">
      <c r="A987" s="263">
        <v>519429</v>
      </c>
      <c r="B987" s="263" t="s">
        <v>3055</v>
      </c>
      <c r="C987" s="263" t="s">
        <v>106</v>
      </c>
      <c r="D987" s="263" t="s">
        <v>761</v>
      </c>
      <c r="F987" s="271"/>
      <c r="G987" s="271"/>
      <c r="H987" s="271"/>
      <c r="I987" s="268" t="s">
        <v>918</v>
      </c>
      <c r="U987" s="268">
        <v>2000</v>
      </c>
      <c r="AA987" s="268" t="s">
        <v>927</v>
      </c>
    </row>
    <row r="988" spans="1:27" ht="15" customHeight="1" x14ac:dyDescent="0.3">
      <c r="A988" s="263">
        <v>519596</v>
      </c>
      <c r="B988" s="263" t="s">
        <v>3062</v>
      </c>
      <c r="C988" s="263" t="s">
        <v>339</v>
      </c>
      <c r="D988" s="263" t="s">
        <v>891</v>
      </c>
      <c r="F988" s="273"/>
      <c r="G988" s="273"/>
      <c r="H988" s="274"/>
      <c r="I988" s="268" t="s">
        <v>918</v>
      </c>
      <c r="U988" s="268">
        <v>2000</v>
      </c>
      <c r="AA988" s="268" t="s">
        <v>927</v>
      </c>
    </row>
    <row r="989" spans="1:27" ht="15" customHeight="1" x14ac:dyDescent="0.3">
      <c r="A989" s="263">
        <v>519611</v>
      </c>
      <c r="B989" s="263" t="s">
        <v>3065</v>
      </c>
      <c r="C989" s="263" t="s">
        <v>70</v>
      </c>
      <c r="D989" s="263" t="s">
        <v>746</v>
      </c>
      <c r="F989" s="271"/>
      <c r="G989" s="271"/>
      <c r="H989" s="271"/>
      <c r="I989" s="268" t="s">
        <v>918</v>
      </c>
      <c r="U989" s="268">
        <v>2000</v>
      </c>
      <c r="AA989" s="268" t="s">
        <v>927</v>
      </c>
    </row>
    <row r="990" spans="1:27" ht="15" customHeight="1" x14ac:dyDescent="0.3">
      <c r="A990" s="263">
        <v>520011</v>
      </c>
      <c r="B990" s="263" t="s">
        <v>3073</v>
      </c>
      <c r="C990" s="263" t="s">
        <v>1314</v>
      </c>
      <c r="D990" s="263" t="s">
        <v>876</v>
      </c>
      <c r="F990" s="272"/>
      <c r="G990" s="272"/>
      <c r="H990" s="272"/>
      <c r="I990" s="268" t="s">
        <v>918</v>
      </c>
      <c r="U990" s="268">
        <v>2000</v>
      </c>
      <c r="AA990" s="268" t="s">
        <v>927</v>
      </c>
    </row>
    <row r="991" spans="1:27" ht="15" customHeight="1" x14ac:dyDescent="0.3">
      <c r="A991" s="263">
        <v>520208</v>
      </c>
      <c r="B991" s="263" t="s">
        <v>3085</v>
      </c>
      <c r="C991" s="263" t="s">
        <v>1201</v>
      </c>
      <c r="D991" s="263" t="s">
        <v>1558</v>
      </c>
      <c r="F991" s="272"/>
      <c r="G991" s="272"/>
      <c r="H991" s="272"/>
      <c r="I991" s="268" t="s">
        <v>918</v>
      </c>
      <c r="U991" s="268">
        <v>2000</v>
      </c>
      <c r="AA991" s="268" t="s">
        <v>927</v>
      </c>
    </row>
    <row r="992" spans="1:27" ht="15" customHeight="1" x14ac:dyDescent="0.3">
      <c r="A992" s="263">
        <v>520313</v>
      </c>
      <c r="B992" s="263" t="s">
        <v>3093</v>
      </c>
      <c r="C992" s="263" t="s">
        <v>3094</v>
      </c>
      <c r="D992" s="263" t="s">
        <v>3095</v>
      </c>
      <c r="F992" s="271"/>
      <c r="G992" s="271"/>
      <c r="H992" s="271"/>
      <c r="I992" s="268" t="s">
        <v>918</v>
      </c>
      <c r="U992" s="268">
        <v>2000</v>
      </c>
      <c r="AA992" s="268" t="s">
        <v>927</v>
      </c>
    </row>
    <row r="993" spans="1:27" ht="15" customHeight="1" x14ac:dyDescent="0.3">
      <c r="A993" s="263">
        <v>520366</v>
      </c>
      <c r="B993" s="263" t="s">
        <v>3098</v>
      </c>
      <c r="C993" s="263" t="s">
        <v>1188</v>
      </c>
      <c r="D993" s="263" t="s">
        <v>744</v>
      </c>
      <c r="F993" s="271"/>
      <c r="G993" s="271"/>
      <c r="H993" s="271"/>
      <c r="I993" s="268" t="s">
        <v>918</v>
      </c>
      <c r="U993" s="268">
        <v>2000</v>
      </c>
      <c r="AA993" s="268" t="s">
        <v>927</v>
      </c>
    </row>
    <row r="994" spans="1:27" ht="15" customHeight="1" x14ac:dyDescent="0.3">
      <c r="A994" s="263">
        <v>520555</v>
      </c>
      <c r="B994" s="263" t="s">
        <v>3117</v>
      </c>
      <c r="C994" s="263" t="s">
        <v>1201</v>
      </c>
      <c r="D994" s="263" t="s">
        <v>713</v>
      </c>
      <c r="F994" s="271"/>
      <c r="G994" s="271"/>
      <c r="H994" s="271"/>
      <c r="I994" s="268" t="s">
        <v>918</v>
      </c>
      <c r="U994" s="268">
        <v>2000</v>
      </c>
      <c r="AA994" s="268" t="s">
        <v>927</v>
      </c>
    </row>
    <row r="995" spans="1:27" ht="15" customHeight="1" x14ac:dyDescent="0.3">
      <c r="A995" s="263">
        <v>520733</v>
      </c>
      <c r="B995" s="263" t="s">
        <v>3124</v>
      </c>
      <c r="C995" s="263" t="s">
        <v>3125</v>
      </c>
      <c r="D995" s="263" t="s">
        <v>418</v>
      </c>
      <c r="F995" s="272"/>
      <c r="G995" s="272"/>
      <c r="H995" s="272"/>
      <c r="I995" s="268" t="s">
        <v>918</v>
      </c>
      <c r="U995" s="268">
        <v>2000</v>
      </c>
      <c r="AA995" s="268" t="s">
        <v>927</v>
      </c>
    </row>
    <row r="996" spans="1:27" ht="15" customHeight="1" x14ac:dyDescent="0.3">
      <c r="A996" s="263">
        <v>520850</v>
      </c>
      <c r="B996" s="263" t="s">
        <v>3137</v>
      </c>
      <c r="C996" s="263" t="s">
        <v>3138</v>
      </c>
      <c r="D996" s="263" t="s">
        <v>1128</v>
      </c>
      <c r="F996" s="271"/>
      <c r="G996" s="271"/>
      <c r="H996" s="271"/>
      <c r="I996" s="268" t="s">
        <v>918</v>
      </c>
      <c r="U996" s="268">
        <v>2000</v>
      </c>
      <c r="AA996" s="268" t="s">
        <v>927</v>
      </c>
    </row>
    <row r="997" spans="1:27" ht="15" customHeight="1" x14ac:dyDescent="0.3">
      <c r="A997" s="263">
        <v>520899</v>
      </c>
      <c r="B997" s="263" t="s">
        <v>3139</v>
      </c>
      <c r="C997" s="263" t="s">
        <v>326</v>
      </c>
      <c r="D997" s="263" t="s">
        <v>870</v>
      </c>
      <c r="F997" s="272"/>
      <c r="G997" s="272"/>
      <c r="H997" s="272"/>
      <c r="I997" s="268" t="s">
        <v>918</v>
      </c>
      <c r="U997" s="268">
        <v>2000</v>
      </c>
      <c r="AA997" s="268" t="s">
        <v>927</v>
      </c>
    </row>
    <row r="998" spans="1:27" ht="15" customHeight="1" x14ac:dyDescent="0.3">
      <c r="A998" s="263">
        <v>520926</v>
      </c>
      <c r="B998" s="263" t="s">
        <v>3140</v>
      </c>
      <c r="C998" s="263" t="s">
        <v>70</v>
      </c>
      <c r="D998" s="263" t="s">
        <v>771</v>
      </c>
      <c r="F998" s="272"/>
      <c r="G998" s="272"/>
      <c r="H998" s="272"/>
      <c r="I998" s="268" t="s">
        <v>918</v>
      </c>
      <c r="U998" s="268">
        <v>2000</v>
      </c>
      <c r="AA998" s="268" t="s">
        <v>927</v>
      </c>
    </row>
    <row r="999" spans="1:27" ht="15" customHeight="1" x14ac:dyDescent="0.3">
      <c r="A999" s="263">
        <v>521012</v>
      </c>
      <c r="B999" s="263" t="s">
        <v>3147</v>
      </c>
      <c r="C999" s="263" t="s">
        <v>1241</v>
      </c>
      <c r="D999" s="263" t="s">
        <v>1242</v>
      </c>
      <c r="F999" s="272"/>
      <c r="G999" s="272"/>
      <c r="H999" s="272"/>
      <c r="I999" s="268" t="s">
        <v>918</v>
      </c>
      <c r="U999" s="268">
        <v>2000</v>
      </c>
      <c r="AA999" s="268" t="s">
        <v>927</v>
      </c>
    </row>
    <row r="1000" spans="1:27" ht="15" customHeight="1" x14ac:dyDescent="0.3">
      <c r="A1000" s="263">
        <v>521083</v>
      </c>
      <c r="B1000" s="263" t="s">
        <v>3155</v>
      </c>
      <c r="C1000" s="263" t="s">
        <v>3156</v>
      </c>
      <c r="D1000" s="263" t="s">
        <v>403</v>
      </c>
      <c r="F1000" s="271"/>
      <c r="G1000" s="271"/>
      <c r="H1000" s="271"/>
      <c r="I1000" s="268" t="s">
        <v>918</v>
      </c>
      <c r="U1000" s="268">
        <v>2000</v>
      </c>
      <c r="AA1000" s="268" t="s">
        <v>927</v>
      </c>
    </row>
    <row r="1001" spans="1:27" ht="15" customHeight="1" x14ac:dyDescent="0.3">
      <c r="A1001" s="263">
        <v>521160</v>
      </c>
      <c r="B1001" s="263" t="s">
        <v>1625</v>
      </c>
      <c r="C1001" s="263" t="s">
        <v>928</v>
      </c>
      <c r="D1001" s="263" t="s">
        <v>777</v>
      </c>
      <c r="F1001" s="271"/>
      <c r="G1001" s="271"/>
      <c r="H1001" s="271"/>
      <c r="I1001" s="268" t="s">
        <v>918</v>
      </c>
      <c r="U1001" s="268">
        <v>2000</v>
      </c>
      <c r="AA1001" s="268" t="s">
        <v>927</v>
      </c>
    </row>
    <row r="1002" spans="1:27" ht="15" customHeight="1" x14ac:dyDescent="0.3">
      <c r="A1002" s="263">
        <v>521203</v>
      </c>
      <c r="B1002" s="263" t="s">
        <v>3162</v>
      </c>
      <c r="C1002" s="263" t="s">
        <v>79</v>
      </c>
      <c r="D1002" s="263" t="s">
        <v>788</v>
      </c>
      <c r="F1002" s="272"/>
      <c r="G1002" s="272"/>
      <c r="H1002" s="272"/>
      <c r="I1002" s="268" t="s">
        <v>918</v>
      </c>
      <c r="U1002" s="268">
        <v>2000</v>
      </c>
      <c r="AA1002" s="268" t="s">
        <v>927</v>
      </c>
    </row>
    <row r="1003" spans="1:27" ht="15" customHeight="1" x14ac:dyDescent="0.3">
      <c r="A1003" s="263">
        <v>521238</v>
      </c>
      <c r="B1003" s="263" t="s">
        <v>3168</v>
      </c>
      <c r="C1003" s="263" t="s">
        <v>1573</v>
      </c>
      <c r="D1003" s="263" t="s">
        <v>761</v>
      </c>
      <c r="F1003" s="271"/>
      <c r="G1003" s="271"/>
      <c r="H1003" s="271"/>
      <c r="I1003" s="268" t="s">
        <v>918</v>
      </c>
      <c r="U1003" s="268">
        <v>2000</v>
      </c>
      <c r="AA1003" s="268" t="s">
        <v>927</v>
      </c>
    </row>
    <row r="1004" spans="1:27" ht="15" customHeight="1" x14ac:dyDescent="0.3">
      <c r="A1004" s="263">
        <v>521442</v>
      </c>
      <c r="B1004" s="263" t="s">
        <v>3178</v>
      </c>
      <c r="C1004" s="263" t="s">
        <v>96</v>
      </c>
      <c r="F1004" s="271"/>
      <c r="G1004" s="271"/>
      <c r="H1004" s="271"/>
      <c r="I1004" s="268" t="s">
        <v>918</v>
      </c>
      <c r="U1004" s="268">
        <v>2000</v>
      </c>
      <c r="AA1004" s="268" t="s">
        <v>927</v>
      </c>
    </row>
    <row r="1005" spans="1:27" ht="15" customHeight="1" x14ac:dyDescent="0.3">
      <c r="A1005" s="263">
        <v>521462</v>
      </c>
      <c r="B1005" s="263" t="s">
        <v>3183</v>
      </c>
      <c r="C1005" s="263" t="s">
        <v>1535</v>
      </c>
      <c r="D1005" s="263" t="s">
        <v>838</v>
      </c>
      <c r="F1005" s="272"/>
      <c r="G1005" s="272"/>
      <c r="H1005" s="272"/>
      <c r="I1005" s="268" t="s">
        <v>918</v>
      </c>
      <c r="U1005" s="268">
        <v>2000</v>
      </c>
      <c r="AA1005" s="268" t="s">
        <v>927</v>
      </c>
    </row>
    <row r="1006" spans="1:27" ht="15" customHeight="1" x14ac:dyDescent="0.3">
      <c r="A1006" s="263">
        <v>521464</v>
      </c>
      <c r="B1006" s="263" t="s">
        <v>3184</v>
      </c>
      <c r="C1006" s="263" t="s">
        <v>310</v>
      </c>
      <c r="D1006" s="263" t="s">
        <v>419</v>
      </c>
      <c r="F1006" s="271"/>
      <c r="G1006" s="271"/>
      <c r="H1006" s="271"/>
      <c r="I1006" s="268" t="s">
        <v>918</v>
      </c>
      <c r="U1006" s="268">
        <v>2000</v>
      </c>
      <c r="AA1006" s="268" t="s">
        <v>927</v>
      </c>
    </row>
    <row r="1007" spans="1:27" ht="15" customHeight="1" x14ac:dyDescent="0.3">
      <c r="A1007" s="263">
        <v>521478</v>
      </c>
      <c r="B1007" s="263" t="s">
        <v>3186</v>
      </c>
      <c r="C1007" s="263" t="s">
        <v>3187</v>
      </c>
      <c r="D1007" s="263" t="s">
        <v>802</v>
      </c>
      <c r="F1007" s="271"/>
      <c r="G1007" s="271"/>
      <c r="H1007" s="271"/>
      <c r="I1007" s="268" t="s">
        <v>918</v>
      </c>
      <c r="U1007" s="268">
        <v>2000</v>
      </c>
      <c r="AA1007" s="268" t="s">
        <v>927</v>
      </c>
    </row>
    <row r="1008" spans="1:27" ht="15" customHeight="1" x14ac:dyDescent="0.3">
      <c r="A1008" s="263">
        <v>521582</v>
      </c>
      <c r="B1008" s="263" t="s">
        <v>3192</v>
      </c>
      <c r="C1008" s="263" t="s">
        <v>77</v>
      </c>
      <c r="D1008" s="263" t="s">
        <v>3193</v>
      </c>
      <c r="F1008" s="272"/>
      <c r="G1008" s="272"/>
      <c r="H1008" s="272"/>
      <c r="I1008" s="268" t="s">
        <v>918</v>
      </c>
      <c r="U1008" s="268">
        <v>2000</v>
      </c>
      <c r="AA1008" s="268" t="s">
        <v>927</v>
      </c>
    </row>
    <row r="1009" spans="1:27" ht="15" customHeight="1" x14ac:dyDescent="0.3">
      <c r="A1009" s="263">
        <v>521583</v>
      </c>
      <c r="B1009" s="263" t="s">
        <v>3194</v>
      </c>
      <c r="C1009" s="263" t="s">
        <v>88</v>
      </c>
      <c r="D1009" s="263" t="s">
        <v>819</v>
      </c>
      <c r="F1009" s="272"/>
      <c r="G1009" s="272"/>
      <c r="H1009" s="272"/>
      <c r="I1009" s="268" t="s">
        <v>918</v>
      </c>
      <c r="U1009" s="268">
        <v>2000</v>
      </c>
      <c r="AA1009" s="268" t="s">
        <v>927</v>
      </c>
    </row>
    <row r="1010" spans="1:27" ht="15" customHeight="1" x14ac:dyDescent="0.3">
      <c r="A1010" s="263">
        <v>521592</v>
      </c>
      <c r="B1010" s="263" t="s">
        <v>3197</v>
      </c>
      <c r="C1010" s="263" t="s">
        <v>330</v>
      </c>
      <c r="D1010" s="263" t="s">
        <v>1163</v>
      </c>
      <c r="F1010" s="271"/>
      <c r="G1010" s="271"/>
      <c r="H1010" s="271"/>
      <c r="I1010" s="268" t="s">
        <v>918</v>
      </c>
      <c r="U1010" s="268">
        <v>2000</v>
      </c>
      <c r="AA1010" s="268" t="s">
        <v>927</v>
      </c>
    </row>
    <row r="1011" spans="1:27" ht="15" customHeight="1" x14ac:dyDescent="0.3">
      <c r="A1011" s="263">
        <v>521594</v>
      </c>
      <c r="B1011" s="263" t="s">
        <v>3198</v>
      </c>
      <c r="C1011" s="263" t="s">
        <v>376</v>
      </c>
      <c r="D1011" s="263" t="s">
        <v>831</v>
      </c>
      <c r="F1011" s="272"/>
      <c r="G1011" s="272"/>
      <c r="H1011" s="272"/>
      <c r="I1011" s="268" t="s">
        <v>918</v>
      </c>
      <c r="U1011" s="268">
        <v>2000</v>
      </c>
      <c r="AA1011" s="268" t="s">
        <v>927</v>
      </c>
    </row>
    <row r="1012" spans="1:27" ht="15" customHeight="1" x14ac:dyDescent="0.3">
      <c r="A1012" s="263">
        <v>521635</v>
      </c>
      <c r="B1012" s="263" t="s">
        <v>3206</v>
      </c>
      <c r="C1012" s="263" t="s">
        <v>73</v>
      </c>
      <c r="D1012" s="263" t="s">
        <v>741</v>
      </c>
      <c r="F1012" s="271"/>
      <c r="G1012" s="271"/>
      <c r="H1012" s="271"/>
      <c r="I1012" s="268" t="s">
        <v>918</v>
      </c>
      <c r="U1012" s="268">
        <v>2000</v>
      </c>
      <c r="AA1012" s="268" t="s">
        <v>927</v>
      </c>
    </row>
    <row r="1013" spans="1:27" ht="15" customHeight="1" x14ac:dyDescent="0.3">
      <c r="A1013" s="263">
        <v>521738</v>
      </c>
      <c r="B1013" s="263" t="s">
        <v>3224</v>
      </c>
      <c r="C1013" s="263" t="s">
        <v>88</v>
      </c>
      <c r="D1013" s="263" t="s">
        <v>728</v>
      </c>
      <c r="F1013" s="271"/>
      <c r="G1013" s="271"/>
      <c r="H1013" s="271"/>
      <c r="I1013" s="268" t="s">
        <v>918</v>
      </c>
      <c r="U1013" s="268">
        <v>2000</v>
      </c>
      <c r="AA1013" s="268" t="s">
        <v>927</v>
      </c>
    </row>
    <row r="1014" spans="1:27" ht="15" customHeight="1" x14ac:dyDescent="0.3">
      <c r="A1014" s="263">
        <v>521750</v>
      </c>
      <c r="B1014" s="263" t="s">
        <v>3226</v>
      </c>
      <c r="C1014" s="263" t="s">
        <v>339</v>
      </c>
      <c r="D1014" s="263" t="s">
        <v>749</v>
      </c>
      <c r="F1014" s="272"/>
      <c r="G1014" s="272"/>
      <c r="H1014" s="272"/>
      <c r="I1014" s="268" t="s">
        <v>918</v>
      </c>
      <c r="U1014" s="268">
        <v>2000</v>
      </c>
      <c r="AA1014" s="268" t="s">
        <v>927</v>
      </c>
    </row>
    <row r="1015" spans="1:27" ht="15" customHeight="1" x14ac:dyDescent="0.3">
      <c r="A1015" s="263">
        <v>521775</v>
      </c>
      <c r="B1015" s="263" t="s">
        <v>3230</v>
      </c>
      <c r="C1015" s="263" t="s">
        <v>295</v>
      </c>
      <c r="D1015" s="263" t="s">
        <v>828</v>
      </c>
      <c r="F1015" s="271"/>
      <c r="G1015" s="271"/>
      <c r="H1015" s="271"/>
      <c r="I1015" s="268" t="s">
        <v>918</v>
      </c>
      <c r="U1015" s="268">
        <v>2000</v>
      </c>
      <c r="AA1015" s="268" t="s">
        <v>927</v>
      </c>
    </row>
    <row r="1016" spans="1:27" ht="15" customHeight="1" x14ac:dyDescent="0.3">
      <c r="A1016" s="263">
        <v>521839</v>
      </c>
      <c r="B1016" s="263" t="s">
        <v>3239</v>
      </c>
      <c r="C1016" s="263" t="s">
        <v>106</v>
      </c>
      <c r="D1016" s="263" t="s">
        <v>745</v>
      </c>
      <c r="F1016" s="271"/>
      <c r="G1016" s="271"/>
      <c r="H1016" s="271"/>
      <c r="I1016" s="268" t="s">
        <v>918</v>
      </c>
      <c r="U1016" s="268">
        <v>2000</v>
      </c>
      <c r="AA1016" s="268" t="s">
        <v>927</v>
      </c>
    </row>
    <row r="1017" spans="1:27" ht="15" customHeight="1" x14ac:dyDescent="0.3">
      <c r="A1017" s="263">
        <v>521941</v>
      </c>
      <c r="B1017" s="263" t="s">
        <v>3250</v>
      </c>
      <c r="C1017" s="263" t="s">
        <v>88</v>
      </c>
      <c r="D1017" s="263" t="s">
        <v>870</v>
      </c>
      <c r="F1017" s="272"/>
      <c r="G1017" s="272"/>
      <c r="H1017" s="272"/>
      <c r="I1017" s="268" t="s">
        <v>918</v>
      </c>
      <c r="U1017" s="268">
        <v>2000</v>
      </c>
      <c r="AA1017" s="268" t="s">
        <v>927</v>
      </c>
    </row>
    <row r="1018" spans="1:27" ht="15" customHeight="1" x14ac:dyDescent="0.3">
      <c r="A1018" s="263">
        <v>521944</v>
      </c>
      <c r="B1018" s="263" t="s">
        <v>3251</v>
      </c>
      <c r="C1018" s="263" t="s">
        <v>78</v>
      </c>
      <c r="D1018" s="263" t="s">
        <v>878</v>
      </c>
      <c r="F1018" s="271"/>
      <c r="G1018" s="271"/>
      <c r="H1018" s="271"/>
      <c r="I1018" s="268" t="s">
        <v>918</v>
      </c>
      <c r="U1018" s="268">
        <v>2000</v>
      </c>
      <c r="AA1018" s="268" t="s">
        <v>927</v>
      </c>
    </row>
    <row r="1019" spans="1:27" ht="15" customHeight="1" x14ac:dyDescent="0.3">
      <c r="A1019" s="263">
        <v>521945</v>
      </c>
      <c r="B1019" s="263" t="s">
        <v>3252</v>
      </c>
      <c r="C1019" s="263" t="s">
        <v>72</v>
      </c>
      <c r="D1019" s="263" t="s">
        <v>779</v>
      </c>
      <c r="F1019" s="272"/>
      <c r="G1019" s="272"/>
      <c r="H1019" s="272"/>
      <c r="I1019" s="268" t="s">
        <v>918</v>
      </c>
      <c r="U1019" s="268">
        <v>2000</v>
      </c>
      <c r="AA1019" s="268" t="s">
        <v>927</v>
      </c>
    </row>
    <row r="1020" spans="1:27" ht="15" customHeight="1" x14ac:dyDescent="0.3">
      <c r="A1020" s="263">
        <v>521993</v>
      </c>
      <c r="B1020" s="263" t="s">
        <v>3257</v>
      </c>
      <c r="C1020" s="263" t="s">
        <v>444</v>
      </c>
      <c r="D1020" s="263" t="s">
        <v>3258</v>
      </c>
      <c r="I1020" s="268" t="s">
        <v>918</v>
      </c>
      <c r="U1020" s="268">
        <v>2000</v>
      </c>
      <c r="AA1020" s="268" t="s">
        <v>927</v>
      </c>
    </row>
    <row r="1021" spans="1:27" ht="15" customHeight="1" x14ac:dyDescent="0.3">
      <c r="A1021" s="263">
        <v>522049</v>
      </c>
      <c r="B1021" s="263" t="s">
        <v>3268</v>
      </c>
      <c r="C1021" s="263" t="s">
        <v>78</v>
      </c>
      <c r="D1021" s="263" t="s">
        <v>1332</v>
      </c>
      <c r="F1021" s="272"/>
      <c r="G1021" s="272"/>
      <c r="H1021" s="272"/>
      <c r="I1021" s="268" t="s">
        <v>918</v>
      </c>
      <c r="U1021" s="268">
        <v>2000</v>
      </c>
      <c r="AA1021" s="268" t="s">
        <v>927</v>
      </c>
    </row>
    <row r="1022" spans="1:27" ht="15" customHeight="1" x14ac:dyDescent="0.3">
      <c r="A1022" s="263">
        <v>522107</v>
      </c>
      <c r="B1022" s="263" t="s">
        <v>3276</v>
      </c>
      <c r="C1022" s="263" t="s">
        <v>101</v>
      </c>
      <c r="D1022" s="263" t="s">
        <v>756</v>
      </c>
      <c r="F1022" s="272"/>
      <c r="G1022" s="272"/>
      <c r="H1022" s="272"/>
      <c r="I1022" s="268" t="s">
        <v>918</v>
      </c>
      <c r="U1022" s="268">
        <v>2000</v>
      </c>
      <c r="AA1022" s="268" t="s">
        <v>927</v>
      </c>
    </row>
    <row r="1023" spans="1:27" ht="15" customHeight="1" x14ac:dyDescent="0.3">
      <c r="A1023" s="263">
        <v>522185</v>
      </c>
      <c r="B1023" s="263" t="s">
        <v>3283</v>
      </c>
      <c r="C1023" s="263" t="s">
        <v>340</v>
      </c>
      <c r="D1023" s="263" t="s">
        <v>787</v>
      </c>
      <c r="F1023" s="271"/>
      <c r="G1023" s="271"/>
      <c r="H1023" s="271"/>
      <c r="I1023" s="268" t="s">
        <v>918</v>
      </c>
      <c r="U1023" s="268">
        <v>2000</v>
      </c>
      <c r="AA1023" s="268" t="s">
        <v>927</v>
      </c>
    </row>
    <row r="1024" spans="1:27" ht="15" customHeight="1" x14ac:dyDescent="0.3">
      <c r="A1024" s="263">
        <v>522203</v>
      </c>
      <c r="B1024" s="263" t="s">
        <v>1683</v>
      </c>
      <c r="C1024" s="263" t="s">
        <v>397</v>
      </c>
      <c r="D1024" s="263" t="s">
        <v>876</v>
      </c>
      <c r="F1024" s="272"/>
      <c r="G1024" s="272"/>
      <c r="H1024" s="272"/>
      <c r="I1024" s="268" t="s">
        <v>918</v>
      </c>
      <c r="U1024" s="268">
        <v>2000</v>
      </c>
      <c r="AA1024" s="268" t="s">
        <v>927</v>
      </c>
    </row>
    <row r="1025" spans="1:27" ht="15" customHeight="1" x14ac:dyDescent="0.3">
      <c r="A1025" s="263">
        <v>522266</v>
      </c>
      <c r="B1025" s="263" t="s">
        <v>3292</v>
      </c>
      <c r="C1025" s="263" t="s">
        <v>370</v>
      </c>
      <c r="D1025" s="263" t="s">
        <v>3293</v>
      </c>
      <c r="F1025" s="272"/>
      <c r="G1025" s="272"/>
      <c r="H1025" s="272"/>
      <c r="I1025" s="268" t="s">
        <v>918</v>
      </c>
      <c r="U1025" s="268">
        <v>2000</v>
      </c>
      <c r="AA1025" s="268" t="s">
        <v>927</v>
      </c>
    </row>
    <row r="1026" spans="1:27" ht="15" customHeight="1" x14ac:dyDescent="0.3">
      <c r="A1026" s="263">
        <v>522405</v>
      </c>
      <c r="B1026" s="263" t="s">
        <v>3303</v>
      </c>
      <c r="C1026" s="263" t="s">
        <v>376</v>
      </c>
      <c r="D1026" s="263" t="s">
        <v>1102</v>
      </c>
      <c r="F1026" s="272"/>
      <c r="G1026" s="272"/>
      <c r="H1026" s="272"/>
      <c r="I1026" s="268" t="s">
        <v>918</v>
      </c>
      <c r="U1026" s="268">
        <v>2000</v>
      </c>
      <c r="AA1026" s="268" t="s">
        <v>927</v>
      </c>
    </row>
    <row r="1027" spans="1:27" ht="15" customHeight="1" x14ac:dyDescent="0.3">
      <c r="A1027" s="263">
        <v>522408</v>
      </c>
      <c r="B1027" s="263" t="s">
        <v>3304</v>
      </c>
      <c r="C1027" s="263" t="s">
        <v>302</v>
      </c>
      <c r="D1027" s="263" t="s">
        <v>521</v>
      </c>
      <c r="F1027" s="272"/>
      <c r="G1027" s="272"/>
      <c r="H1027" s="272"/>
      <c r="I1027" s="268" t="s">
        <v>918</v>
      </c>
      <c r="U1027" s="268">
        <v>2000</v>
      </c>
      <c r="AA1027" s="268" t="s">
        <v>927</v>
      </c>
    </row>
    <row r="1028" spans="1:27" ht="15" customHeight="1" x14ac:dyDescent="0.3">
      <c r="A1028" s="263">
        <v>522423</v>
      </c>
      <c r="B1028" s="263" t="s">
        <v>3306</v>
      </c>
      <c r="C1028" s="263" t="s">
        <v>87</v>
      </c>
      <c r="D1028" s="263" t="s">
        <v>749</v>
      </c>
      <c r="F1028" s="271"/>
      <c r="G1028" s="271"/>
      <c r="H1028" s="271"/>
      <c r="I1028" s="268" t="s">
        <v>918</v>
      </c>
      <c r="U1028" s="268">
        <v>2000</v>
      </c>
      <c r="AA1028" s="268" t="s">
        <v>927</v>
      </c>
    </row>
    <row r="1029" spans="1:27" ht="15" customHeight="1" x14ac:dyDescent="0.3">
      <c r="A1029" s="263">
        <v>522430</v>
      </c>
      <c r="B1029" s="263" t="s">
        <v>3307</v>
      </c>
      <c r="C1029" s="263" t="s">
        <v>301</v>
      </c>
      <c r="D1029" s="263" t="s">
        <v>767</v>
      </c>
      <c r="F1029" s="271"/>
      <c r="G1029" s="271"/>
      <c r="H1029" s="271"/>
      <c r="I1029" s="268" t="s">
        <v>918</v>
      </c>
      <c r="U1029" s="268">
        <v>2000</v>
      </c>
      <c r="AA1029" s="268" t="s">
        <v>927</v>
      </c>
    </row>
    <row r="1030" spans="1:27" ht="15" customHeight="1" x14ac:dyDescent="0.3">
      <c r="A1030" s="263">
        <v>522526</v>
      </c>
      <c r="B1030" s="263" t="s">
        <v>3317</v>
      </c>
      <c r="C1030" s="263" t="s">
        <v>316</v>
      </c>
      <c r="D1030" s="263" t="s">
        <v>1073</v>
      </c>
      <c r="F1030" s="271"/>
      <c r="G1030" s="271"/>
      <c r="H1030" s="271"/>
      <c r="I1030" s="268" t="s">
        <v>918</v>
      </c>
      <c r="U1030" s="268">
        <v>2000</v>
      </c>
      <c r="AA1030" s="268" t="s">
        <v>927</v>
      </c>
    </row>
    <row r="1031" spans="1:27" ht="15" customHeight="1" x14ac:dyDescent="0.3">
      <c r="A1031" s="263">
        <v>522612</v>
      </c>
      <c r="B1031" s="263" t="s">
        <v>3328</v>
      </c>
      <c r="C1031" s="263" t="s">
        <v>76</v>
      </c>
      <c r="D1031" s="263" t="s">
        <v>744</v>
      </c>
      <c r="F1031" s="271"/>
      <c r="G1031" s="271"/>
      <c r="H1031" s="271"/>
      <c r="I1031" s="268" t="s">
        <v>918</v>
      </c>
      <c r="U1031" s="268">
        <v>2000</v>
      </c>
      <c r="AA1031" s="268" t="s">
        <v>927</v>
      </c>
    </row>
    <row r="1032" spans="1:27" ht="15" customHeight="1" x14ac:dyDescent="0.3">
      <c r="A1032" s="263">
        <v>522619</v>
      </c>
      <c r="B1032" s="263" t="s">
        <v>3330</v>
      </c>
      <c r="C1032" s="263" t="s">
        <v>3331</v>
      </c>
      <c r="D1032" s="263" t="s">
        <v>1338</v>
      </c>
      <c r="F1032" s="271"/>
      <c r="G1032" s="271"/>
      <c r="H1032" s="271"/>
      <c r="I1032" s="268" t="s">
        <v>918</v>
      </c>
      <c r="U1032" s="268">
        <v>2000</v>
      </c>
      <c r="AA1032" s="268" t="s">
        <v>927</v>
      </c>
    </row>
    <row r="1033" spans="1:27" ht="15" customHeight="1" x14ac:dyDescent="0.3">
      <c r="A1033" s="263">
        <v>522726</v>
      </c>
      <c r="B1033" s="263" t="s">
        <v>3346</v>
      </c>
      <c r="C1033" s="263" t="s">
        <v>695</v>
      </c>
      <c r="D1033" s="263" t="s">
        <v>748</v>
      </c>
      <c r="F1033" s="271"/>
      <c r="G1033" s="271"/>
      <c r="H1033" s="271"/>
      <c r="I1033" s="268" t="s">
        <v>918</v>
      </c>
      <c r="U1033" s="268">
        <v>2000</v>
      </c>
      <c r="AA1033" s="268" t="s">
        <v>927</v>
      </c>
    </row>
    <row r="1034" spans="1:27" ht="15" customHeight="1" x14ac:dyDescent="0.3">
      <c r="A1034" s="263">
        <v>522761</v>
      </c>
      <c r="B1034" s="263" t="s">
        <v>3351</v>
      </c>
      <c r="C1034" s="263" t="s">
        <v>237</v>
      </c>
      <c r="D1034" s="263" t="s">
        <v>1556</v>
      </c>
      <c r="F1034" s="271"/>
      <c r="G1034" s="271"/>
      <c r="H1034" s="271"/>
      <c r="I1034" s="268" t="s">
        <v>918</v>
      </c>
      <c r="U1034" s="268">
        <v>2000</v>
      </c>
      <c r="AA1034" s="268" t="s">
        <v>927</v>
      </c>
    </row>
    <row r="1035" spans="1:27" ht="15" customHeight="1" x14ac:dyDescent="0.3">
      <c r="A1035" s="263">
        <v>522774</v>
      </c>
      <c r="B1035" s="263" t="s">
        <v>3354</v>
      </c>
      <c r="C1035" s="263" t="s">
        <v>696</v>
      </c>
      <c r="D1035" s="263" t="s">
        <v>3355</v>
      </c>
      <c r="F1035" s="271"/>
      <c r="G1035" s="271"/>
      <c r="H1035" s="271"/>
      <c r="I1035" s="268" t="s">
        <v>918</v>
      </c>
      <c r="U1035" s="268">
        <v>2000</v>
      </c>
      <c r="AA1035" s="268" t="s">
        <v>927</v>
      </c>
    </row>
    <row r="1036" spans="1:27" ht="15" customHeight="1" x14ac:dyDescent="0.3">
      <c r="A1036" s="263">
        <v>522826</v>
      </c>
      <c r="B1036" s="263" t="s">
        <v>3363</v>
      </c>
      <c r="C1036" s="263" t="s">
        <v>1617</v>
      </c>
      <c r="D1036" s="263" t="s">
        <v>418</v>
      </c>
      <c r="F1036" s="272"/>
      <c r="G1036" s="272"/>
      <c r="H1036" s="272"/>
      <c r="I1036" s="268" t="s">
        <v>918</v>
      </c>
      <c r="U1036" s="268">
        <v>2000</v>
      </c>
      <c r="AA1036" s="268" t="s">
        <v>927</v>
      </c>
    </row>
    <row r="1037" spans="1:27" ht="15" customHeight="1" x14ac:dyDescent="0.3">
      <c r="A1037" s="263">
        <v>522858</v>
      </c>
      <c r="B1037" s="263" t="s">
        <v>3366</v>
      </c>
      <c r="C1037" s="263" t="s">
        <v>330</v>
      </c>
      <c r="D1037" s="263" t="s">
        <v>1332</v>
      </c>
      <c r="F1037" s="271"/>
      <c r="G1037" s="271"/>
      <c r="H1037" s="271"/>
      <c r="I1037" s="268" t="s">
        <v>918</v>
      </c>
      <c r="U1037" s="268">
        <v>2000</v>
      </c>
      <c r="AA1037" s="268" t="s">
        <v>927</v>
      </c>
    </row>
    <row r="1038" spans="1:27" ht="15" customHeight="1" x14ac:dyDescent="0.3">
      <c r="A1038" s="263">
        <v>522908</v>
      </c>
      <c r="B1038" s="263" t="s">
        <v>3371</v>
      </c>
      <c r="C1038" s="263" t="s">
        <v>424</v>
      </c>
      <c r="D1038" s="263" t="s">
        <v>786</v>
      </c>
      <c r="F1038" s="271"/>
      <c r="G1038" s="271"/>
      <c r="H1038" s="271"/>
      <c r="I1038" s="268" t="s">
        <v>918</v>
      </c>
      <c r="U1038" s="268">
        <v>2000</v>
      </c>
      <c r="AA1038" s="268" t="s">
        <v>927</v>
      </c>
    </row>
    <row r="1039" spans="1:27" ht="15" customHeight="1" x14ac:dyDescent="0.3">
      <c r="A1039" s="263">
        <v>522925</v>
      </c>
      <c r="B1039" s="263" t="s">
        <v>3373</v>
      </c>
      <c r="C1039" s="263" t="s">
        <v>1638</v>
      </c>
      <c r="D1039" s="263" t="s">
        <v>771</v>
      </c>
      <c r="F1039" s="271"/>
      <c r="G1039" s="271"/>
      <c r="H1039" s="271"/>
      <c r="I1039" s="268" t="s">
        <v>918</v>
      </c>
      <c r="U1039" s="268">
        <v>2000</v>
      </c>
      <c r="AA1039" s="268" t="s">
        <v>927</v>
      </c>
    </row>
    <row r="1040" spans="1:27" ht="15" customHeight="1" x14ac:dyDescent="0.3">
      <c r="A1040" s="263">
        <v>522979</v>
      </c>
      <c r="B1040" s="263" t="s">
        <v>3376</v>
      </c>
      <c r="C1040" s="263" t="s">
        <v>103</v>
      </c>
      <c r="D1040" s="263" t="s">
        <v>407</v>
      </c>
      <c r="I1040" s="268" t="s">
        <v>918</v>
      </c>
      <c r="U1040" s="268">
        <v>2000</v>
      </c>
      <c r="AA1040" s="268" t="s">
        <v>927</v>
      </c>
    </row>
    <row r="1041" spans="1:27" ht="15" customHeight="1" x14ac:dyDescent="0.3">
      <c r="A1041" s="263">
        <v>522994</v>
      </c>
      <c r="B1041" s="263" t="s">
        <v>3378</v>
      </c>
      <c r="C1041" s="263" t="s">
        <v>1727</v>
      </c>
      <c r="D1041" s="263" t="s">
        <v>295</v>
      </c>
      <c r="F1041" s="274"/>
      <c r="G1041" s="274"/>
      <c r="H1041" s="274"/>
      <c r="I1041" s="268" t="s">
        <v>918</v>
      </c>
      <c r="U1041" s="268">
        <v>2000</v>
      </c>
      <c r="AA1041" s="268" t="s">
        <v>927</v>
      </c>
    </row>
    <row r="1042" spans="1:27" ht="15" customHeight="1" x14ac:dyDescent="0.3">
      <c r="A1042" s="263">
        <v>523016</v>
      </c>
      <c r="B1042" s="263" t="s">
        <v>3383</v>
      </c>
      <c r="C1042" s="263" t="s">
        <v>342</v>
      </c>
      <c r="D1042" s="263" t="s">
        <v>419</v>
      </c>
      <c r="F1042" s="272"/>
      <c r="G1042" s="272"/>
      <c r="H1042" s="272"/>
      <c r="I1042" s="268" t="s">
        <v>918</v>
      </c>
      <c r="U1042" s="268">
        <v>2000</v>
      </c>
      <c r="AA1042" s="268" t="s">
        <v>927</v>
      </c>
    </row>
    <row r="1043" spans="1:27" ht="15" customHeight="1" x14ac:dyDescent="0.3">
      <c r="A1043" s="263">
        <v>523037</v>
      </c>
      <c r="B1043" s="263" t="s">
        <v>3386</v>
      </c>
      <c r="C1043" s="263" t="s">
        <v>70</v>
      </c>
      <c r="D1043" s="263" t="s">
        <v>416</v>
      </c>
      <c r="F1043" s="271"/>
      <c r="G1043" s="271"/>
      <c r="H1043" s="271"/>
      <c r="I1043" s="268" t="s">
        <v>918</v>
      </c>
      <c r="U1043" s="268">
        <v>2000</v>
      </c>
      <c r="AA1043" s="268" t="s">
        <v>927</v>
      </c>
    </row>
    <row r="1044" spans="1:27" ht="15" customHeight="1" x14ac:dyDescent="0.3">
      <c r="A1044" s="263">
        <v>523098</v>
      </c>
      <c r="B1044" s="263" t="s">
        <v>3397</v>
      </c>
      <c r="C1044" s="263" t="s">
        <v>250</v>
      </c>
      <c r="I1044" s="268" t="s">
        <v>918</v>
      </c>
      <c r="U1044" s="268">
        <v>2000</v>
      </c>
      <c r="AA1044" s="268" t="s">
        <v>927</v>
      </c>
    </row>
    <row r="1045" spans="1:27" ht="15" customHeight="1" x14ac:dyDescent="0.3">
      <c r="A1045" s="263">
        <v>523120</v>
      </c>
      <c r="B1045" s="263" t="s">
        <v>3400</v>
      </c>
      <c r="C1045" s="263" t="s">
        <v>74</v>
      </c>
      <c r="D1045" s="263" t="s">
        <v>418</v>
      </c>
      <c r="F1045" s="272"/>
      <c r="G1045" s="272"/>
      <c r="H1045" s="272"/>
      <c r="I1045" s="268" t="s">
        <v>918</v>
      </c>
      <c r="U1045" s="268">
        <v>2000</v>
      </c>
      <c r="AA1045" s="268" t="s">
        <v>927</v>
      </c>
    </row>
    <row r="1046" spans="1:27" ht="15" customHeight="1" x14ac:dyDescent="0.3">
      <c r="A1046" s="263">
        <v>523126</v>
      </c>
      <c r="B1046" s="263" t="s">
        <v>3401</v>
      </c>
      <c r="C1046" s="263" t="s">
        <v>69</v>
      </c>
      <c r="D1046" s="263" t="s">
        <v>403</v>
      </c>
      <c r="F1046" s="272"/>
      <c r="G1046" s="272"/>
      <c r="H1046" s="272"/>
      <c r="I1046" s="268" t="s">
        <v>918</v>
      </c>
      <c r="U1046" s="268">
        <v>2000</v>
      </c>
      <c r="AA1046" s="268" t="s">
        <v>927</v>
      </c>
    </row>
    <row r="1047" spans="1:27" ht="15" customHeight="1" x14ac:dyDescent="0.3">
      <c r="A1047" s="263">
        <v>523146</v>
      </c>
      <c r="B1047" s="263" t="s">
        <v>3404</v>
      </c>
      <c r="C1047" s="263" t="s">
        <v>70</v>
      </c>
      <c r="D1047" s="263" t="s">
        <v>418</v>
      </c>
      <c r="F1047" s="271"/>
      <c r="G1047" s="271"/>
      <c r="H1047" s="271"/>
      <c r="I1047" s="268" t="s">
        <v>918</v>
      </c>
      <c r="U1047" s="268">
        <v>2000</v>
      </c>
      <c r="AA1047" s="268" t="s">
        <v>927</v>
      </c>
    </row>
    <row r="1048" spans="1:27" ht="15" customHeight="1" x14ac:dyDescent="0.3">
      <c r="A1048" s="263">
        <v>523152</v>
      </c>
      <c r="B1048" s="263" t="s">
        <v>3407</v>
      </c>
      <c r="C1048" s="263" t="s">
        <v>425</v>
      </c>
      <c r="D1048" s="263" t="s">
        <v>3408</v>
      </c>
      <c r="F1048" s="271"/>
      <c r="G1048" s="271"/>
      <c r="H1048" s="271"/>
      <c r="I1048" s="268" t="s">
        <v>918</v>
      </c>
      <c r="U1048" s="268">
        <v>2000</v>
      </c>
      <c r="AA1048" s="268" t="s">
        <v>927</v>
      </c>
    </row>
    <row r="1049" spans="1:27" ht="15" customHeight="1" x14ac:dyDescent="0.3">
      <c r="A1049" s="263">
        <v>523154</v>
      </c>
      <c r="B1049" s="263" t="s">
        <v>3409</v>
      </c>
      <c r="C1049" s="263" t="s">
        <v>3410</v>
      </c>
      <c r="D1049" s="263" t="s">
        <v>774</v>
      </c>
      <c r="F1049" s="271"/>
      <c r="G1049" s="271"/>
      <c r="H1049" s="271"/>
      <c r="I1049" s="268" t="s">
        <v>918</v>
      </c>
      <c r="U1049" s="268">
        <v>2000</v>
      </c>
      <c r="AA1049" s="268" t="s">
        <v>927</v>
      </c>
    </row>
    <row r="1050" spans="1:27" ht="15" customHeight="1" x14ac:dyDescent="0.3">
      <c r="A1050" s="263">
        <v>523184</v>
      </c>
      <c r="B1050" s="263" t="s">
        <v>3415</v>
      </c>
      <c r="C1050" s="263" t="s">
        <v>279</v>
      </c>
      <c r="D1050" s="263" t="s">
        <v>749</v>
      </c>
      <c r="F1050" s="272"/>
      <c r="G1050" s="272"/>
      <c r="H1050" s="272"/>
      <c r="I1050" s="268" t="s">
        <v>918</v>
      </c>
      <c r="U1050" s="268">
        <v>2000</v>
      </c>
      <c r="AA1050" s="268" t="s">
        <v>927</v>
      </c>
    </row>
    <row r="1051" spans="1:27" ht="15" customHeight="1" x14ac:dyDescent="0.3">
      <c r="A1051" s="263">
        <v>523195</v>
      </c>
      <c r="B1051" s="263" t="s">
        <v>3422</v>
      </c>
      <c r="C1051" s="263" t="s">
        <v>310</v>
      </c>
      <c r="D1051" s="263" t="s">
        <v>418</v>
      </c>
      <c r="F1051" s="271"/>
      <c r="G1051" s="271"/>
      <c r="H1051" s="271"/>
      <c r="I1051" s="268" t="s">
        <v>918</v>
      </c>
      <c r="U1051" s="268">
        <v>2000</v>
      </c>
      <c r="AA1051" s="268" t="s">
        <v>927</v>
      </c>
    </row>
    <row r="1052" spans="1:27" ht="15" customHeight="1" x14ac:dyDescent="0.3">
      <c r="A1052" s="263">
        <v>523206</v>
      </c>
      <c r="B1052" s="263" t="s">
        <v>3425</v>
      </c>
      <c r="C1052" s="263" t="s">
        <v>370</v>
      </c>
      <c r="D1052" s="263" t="s">
        <v>762</v>
      </c>
      <c r="I1052" s="268" t="s">
        <v>918</v>
      </c>
      <c r="U1052" s="268">
        <v>2000</v>
      </c>
      <c r="AA1052" s="268" t="s">
        <v>927</v>
      </c>
    </row>
    <row r="1053" spans="1:27" ht="15" customHeight="1" x14ac:dyDescent="0.3">
      <c r="A1053" s="263">
        <v>523252</v>
      </c>
      <c r="B1053" s="263" t="s">
        <v>3435</v>
      </c>
      <c r="C1053" s="263" t="s">
        <v>3436</v>
      </c>
      <c r="D1053" s="263" t="s">
        <v>744</v>
      </c>
      <c r="F1053" s="271"/>
      <c r="G1053" s="271"/>
      <c r="H1053" s="271"/>
      <c r="I1053" s="268" t="s">
        <v>918</v>
      </c>
      <c r="U1053" s="268">
        <v>2000</v>
      </c>
      <c r="AA1053" s="268" t="s">
        <v>927</v>
      </c>
    </row>
    <row r="1054" spans="1:27" ht="15" customHeight="1" x14ac:dyDescent="0.3">
      <c r="A1054" s="263">
        <v>523287</v>
      </c>
      <c r="B1054" s="263" t="s">
        <v>3445</v>
      </c>
      <c r="C1054" s="263" t="s">
        <v>317</v>
      </c>
      <c r="D1054" s="263" t="s">
        <v>789</v>
      </c>
      <c r="F1054" s="271"/>
      <c r="G1054" s="271"/>
      <c r="H1054" s="271"/>
      <c r="I1054" s="268" t="s">
        <v>918</v>
      </c>
      <c r="U1054" s="268">
        <v>2000</v>
      </c>
      <c r="AA1054" s="268" t="s">
        <v>927</v>
      </c>
    </row>
    <row r="1055" spans="1:27" ht="15" customHeight="1" x14ac:dyDescent="0.3">
      <c r="A1055" s="263">
        <v>523413</v>
      </c>
      <c r="B1055" s="263" t="s">
        <v>3459</v>
      </c>
      <c r="C1055" s="263" t="s">
        <v>305</v>
      </c>
      <c r="D1055" s="263" t="s">
        <v>909</v>
      </c>
      <c r="F1055" s="271"/>
      <c r="G1055" s="271"/>
      <c r="H1055" s="271"/>
      <c r="I1055" s="268" t="s">
        <v>918</v>
      </c>
      <c r="U1055" s="268">
        <v>2000</v>
      </c>
      <c r="AA1055" s="268" t="s">
        <v>927</v>
      </c>
    </row>
    <row r="1056" spans="1:27" ht="15" customHeight="1" x14ac:dyDescent="0.3">
      <c r="A1056" s="263">
        <v>523419</v>
      </c>
      <c r="B1056" s="263" t="s">
        <v>3461</v>
      </c>
      <c r="C1056" s="263" t="s">
        <v>70</v>
      </c>
      <c r="D1056" s="263" t="s">
        <v>419</v>
      </c>
      <c r="F1056" s="271"/>
      <c r="G1056" s="271"/>
      <c r="H1056" s="271"/>
      <c r="I1056" s="268" t="s">
        <v>918</v>
      </c>
      <c r="U1056" s="268">
        <v>2000</v>
      </c>
      <c r="AA1056" s="268" t="s">
        <v>927</v>
      </c>
    </row>
    <row r="1057" spans="1:27" ht="15" customHeight="1" x14ac:dyDescent="0.3">
      <c r="A1057" s="263">
        <v>523448</v>
      </c>
      <c r="B1057" s="263" t="s">
        <v>3465</v>
      </c>
      <c r="C1057" s="263" t="s">
        <v>303</v>
      </c>
      <c r="D1057" s="263" t="s">
        <v>744</v>
      </c>
      <c r="F1057" s="271"/>
      <c r="G1057" s="271"/>
      <c r="H1057" s="271"/>
      <c r="I1057" s="268" t="s">
        <v>918</v>
      </c>
      <c r="U1057" s="268">
        <v>2000</v>
      </c>
      <c r="AA1057" s="268" t="s">
        <v>927</v>
      </c>
    </row>
    <row r="1058" spans="1:27" ht="15" customHeight="1" x14ac:dyDescent="0.3">
      <c r="A1058" s="263">
        <v>523469</v>
      </c>
      <c r="B1058" s="263" t="s">
        <v>3467</v>
      </c>
      <c r="C1058" s="263" t="s">
        <v>428</v>
      </c>
      <c r="D1058" s="263" t="s">
        <v>720</v>
      </c>
      <c r="F1058" s="272"/>
      <c r="G1058" s="272"/>
      <c r="H1058" s="272"/>
      <c r="I1058" s="268" t="s">
        <v>918</v>
      </c>
      <c r="U1058" s="268">
        <v>2000</v>
      </c>
      <c r="AA1058" s="268" t="s">
        <v>927</v>
      </c>
    </row>
    <row r="1059" spans="1:27" ht="15" customHeight="1" x14ac:dyDescent="0.3">
      <c r="A1059" s="263">
        <v>523470</v>
      </c>
      <c r="B1059" s="263" t="s">
        <v>3468</v>
      </c>
      <c r="C1059" s="263" t="s">
        <v>69</v>
      </c>
      <c r="D1059" s="263" t="s">
        <v>768</v>
      </c>
      <c r="F1059" s="271"/>
      <c r="G1059" s="271"/>
      <c r="H1059" s="271"/>
      <c r="I1059" s="268" t="s">
        <v>918</v>
      </c>
      <c r="U1059" s="268">
        <v>2000</v>
      </c>
      <c r="AA1059" s="268" t="s">
        <v>927</v>
      </c>
    </row>
    <row r="1060" spans="1:27" ht="15" customHeight="1" x14ac:dyDescent="0.3">
      <c r="A1060" s="263">
        <v>523471</v>
      </c>
      <c r="B1060" s="263" t="s">
        <v>3469</v>
      </c>
      <c r="C1060" s="263" t="s">
        <v>3470</v>
      </c>
      <c r="D1060" s="263" t="s">
        <v>760</v>
      </c>
      <c r="F1060" s="271"/>
      <c r="G1060" s="271"/>
      <c r="H1060" s="271"/>
      <c r="I1060" s="268" t="s">
        <v>918</v>
      </c>
      <c r="U1060" s="268">
        <v>2000</v>
      </c>
      <c r="AA1060" s="268" t="s">
        <v>927</v>
      </c>
    </row>
    <row r="1061" spans="1:27" ht="15" customHeight="1" x14ac:dyDescent="0.3">
      <c r="A1061" s="263">
        <v>523483</v>
      </c>
      <c r="B1061" s="263" t="s">
        <v>3475</v>
      </c>
      <c r="C1061" s="263" t="s">
        <v>96</v>
      </c>
      <c r="D1061" s="263" t="s">
        <v>747</v>
      </c>
      <c r="F1061" s="271"/>
      <c r="G1061" s="271"/>
      <c r="H1061" s="271"/>
      <c r="I1061" s="268" t="s">
        <v>918</v>
      </c>
      <c r="U1061" s="268">
        <v>2000</v>
      </c>
      <c r="AA1061" s="268" t="s">
        <v>927</v>
      </c>
    </row>
    <row r="1062" spans="1:27" ht="15" customHeight="1" x14ac:dyDescent="0.3">
      <c r="A1062" s="263">
        <v>523498</v>
      </c>
      <c r="B1062" s="263" t="s">
        <v>3478</v>
      </c>
      <c r="C1062" s="263" t="s">
        <v>70</v>
      </c>
      <c r="D1062" s="263" t="s">
        <v>721</v>
      </c>
      <c r="F1062" s="271"/>
      <c r="G1062" s="271"/>
      <c r="H1062" s="271"/>
      <c r="I1062" s="268" t="s">
        <v>918</v>
      </c>
      <c r="U1062" s="268">
        <v>2000</v>
      </c>
      <c r="AA1062" s="268" t="s">
        <v>927</v>
      </c>
    </row>
    <row r="1063" spans="1:27" ht="15" customHeight="1" x14ac:dyDescent="0.3">
      <c r="A1063" s="263">
        <v>523501</v>
      </c>
      <c r="B1063" s="263" t="s">
        <v>3479</v>
      </c>
      <c r="C1063" s="263" t="s">
        <v>3480</v>
      </c>
      <c r="D1063" s="263" t="s">
        <v>886</v>
      </c>
      <c r="I1063" s="268" t="s">
        <v>918</v>
      </c>
      <c r="U1063" s="268">
        <v>2000</v>
      </c>
      <c r="AA1063" s="268" t="s">
        <v>927</v>
      </c>
    </row>
    <row r="1064" spans="1:27" ht="15" customHeight="1" x14ac:dyDescent="0.3">
      <c r="A1064" s="263">
        <v>523503</v>
      </c>
      <c r="B1064" s="263" t="s">
        <v>3481</v>
      </c>
      <c r="C1064" s="263" t="s">
        <v>338</v>
      </c>
      <c r="D1064" s="263" t="s">
        <v>865</v>
      </c>
      <c r="F1064" s="271"/>
      <c r="G1064" s="271"/>
      <c r="H1064" s="271"/>
      <c r="I1064" s="268" t="s">
        <v>918</v>
      </c>
      <c r="U1064" s="268">
        <v>2000</v>
      </c>
      <c r="AA1064" s="268" t="s">
        <v>927</v>
      </c>
    </row>
    <row r="1065" spans="1:27" ht="15" customHeight="1" x14ac:dyDescent="0.3">
      <c r="A1065" s="263">
        <v>523541</v>
      </c>
      <c r="B1065" s="263" t="s">
        <v>3485</v>
      </c>
      <c r="C1065" s="263" t="s">
        <v>346</v>
      </c>
      <c r="D1065" s="263" t="s">
        <v>911</v>
      </c>
      <c r="F1065" s="271"/>
      <c r="G1065" s="271"/>
      <c r="H1065" s="271"/>
      <c r="I1065" s="268" t="s">
        <v>918</v>
      </c>
      <c r="U1065" s="268">
        <v>2000</v>
      </c>
      <c r="AA1065" s="268" t="s">
        <v>927</v>
      </c>
    </row>
    <row r="1066" spans="1:27" ht="15" customHeight="1" x14ac:dyDescent="0.3">
      <c r="A1066" s="263">
        <v>523576</v>
      </c>
      <c r="B1066" s="263" t="s">
        <v>3489</v>
      </c>
      <c r="C1066" s="263" t="s">
        <v>3490</v>
      </c>
      <c r="D1066" s="263" t="s">
        <v>3491</v>
      </c>
      <c r="F1066" s="271"/>
      <c r="G1066" s="271"/>
      <c r="H1066" s="271"/>
      <c r="I1066" s="268" t="s">
        <v>918</v>
      </c>
      <c r="U1066" s="268">
        <v>2000</v>
      </c>
      <c r="AA1066" s="268" t="s">
        <v>927</v>
      </c>
    </row>
    <row r="1067" spans="1:27" ht="15" customHeight="1" x14ac:dyDescent="0.3">
      <c r="A1067" s="263">
        <v>523590</v>
      </c>
      <c r="B1067" s="263" t="s">
        <v>3494</v>
      </c>
      <c r="C1067" s="263" t="s">
        <v>236</v>
      </c>
      <c r="D1067" s="263" t="s">
        <v>756</v>
      </c>
      <c r="F1067" s="272"/>
      <c r="G1067" s="272"/>
      <c r="H1067" s="272"/>
      <c r="I1067" s="268" t="s">
        <v>918</v>
      </c>
      <c r="U1067" s="268">
        <v>2000</v>
      </c>
      <c r="AA1067" s="268" t="s">
        <v>927</v>
      </c>
    </row>
    <row r="1068" spans="1:27" ht="15" customHeight="1" x14ac:dyDescent="0.3">
      <c r="A1068" s="263">
        <v>523605</v>
      </c>
      <c r="B1068" s="263" t="s">
        <v>3497</v>
      </c>
      <c r="C1068" s="263" t="s">
        <v>238</v>
      </c>
      <c r="D1068" s="263" t="s">
        <v>1700</v>
      </c>
      <c r="F1068" s="271"/>
      <c r="G1068" s="271"/>
      <c r="H1068" s="271"/>
      <c r="I1068" s="268" t="s">
        <v>918</v>
      </c>
      <c r="U1068" s="268">
        <v>2000</v>
      </c>
      <c r="AA1068" s="268" t="s">
        <v>927</v>
      </c>
    </row>
    <row r="1069" spans="1:27" ht="15" customHeight="1" x14ac:dyDescent="0.3">
      <c r="A1069" s="263">
        <v>523628</v>
      </c>
      <c r="B1069" s="263" t="s">
        <v>3502</v>
      </c>
      <c r="C1069" s="263" t="s">
        <v>302</v>
      </c>
      <c r="D1069" s="263" t="s">
        <v>419</v>
      </c>
      <c r="F1069" s="271"/>
      <c r="G1069" s="271"/>
      <c r="H1069" s="271"/>
      <c r="I1069" s="268" t="s">
        <v>918</v>
      </c>
      <c r="U1069" s="268">
        <v>2000</v>
      </c>
      <c r="AA1069" s="268" t="s">
        <v>927</v>
      </c>
    </row>
    <row r="1070" spans="1:27" ht="15" customHeight="1" x14ac:dyDescent="0.3">
      <c r="A1070" s="263">
        <v>523642</v>
      </c>
      <c r="B1070" s="263" t="s">
        <v>3506</v>
      </c>
      <c r="C1070" s="263" t="s">
        <v>91</v>
      </c>
      <c r="D1070" s="263" t="s">
        <v>409</v>
      </c>
      <c r="F1070" s="272"/>
      <c r="G1070" s="272"/>
      <c r="H1070" s="272"/>
      <c r="I1070" s="268" t="s">
        <v>918</v>
      </c>
      <c r="U1070" s="268">
        <v>2000</v>
      </c>
      <c r="AA1070" s="268" t="s">
        <v>927</v>
      </c>
    </row>
    <row r="1071" spans="1:27" ht="15" customHeight="1" x14ac:dyDescent="0.3">
      <c r="A1071" s="263">
        <v>523656</v>
      </c>
      <c r="B1071" s="263" t="s">
        <v>3510</v>
      </c>
      <c r="C1071" s="263" t="s">
        <v>439</v>
      </c>
      <c r="D1071" s="263" t="s">
        <v>802</v>
      </c>
      <c r="F1071" s="271"/>
      <c r="G1071" s="271"/>
      <c r="H1071" s="271"/>
      <c r="I1071" s="268" t="s">
        <v>918</v>
      </c>
      <c r="U1071" s="268">
        <v>2000</v>
      </c>
      <c r="AA1071" s="268" t="s">
        <v>927</v>
      </c>
    </row>
    <row r="1072" spans="1:27" ht="15" customHeight="1" x14ac:dyDescent="0.3">
      <c r="A1072" s="263">
        <v>523658</v>
      </c>
      <c r="B1072" s="263" t="s">
        <v>3512</v>
      </c>
      <c r="C1072" s="263" t="s">
        <v>3513</v>
      </c>
      <c r="D1072" s="263" t="s">
        <v>1292</v>
      </c>
      <c r="F1072" s="271"/>
      <c r="G1072" s="271"/>
      <c r="H1072" s="271"/>
      <c r="I1072" s="268" t="s">
        <v>918</v>
      </c>
      <c r="U1072" s="268">
        <v>2000</v>
      </c>
      <c r="AA1072" s="268" t="s">
        <v>927</v>
      </c>
    </row>
    <row r="1073" spans="1:27" ht="15" customHeight="1" x14ac:dyDescent="0.3">
      <c r="A1073" s="263">
        <v>523659</v>
      </c>
      <c r="B1073" s="263" t="s">
        <v>3514</v>
      </c>
      <c r="C1073" s="263" t="s">
        <v>3515</v>
      </c>
      <c r="D1073" s="263" t="s">
        <v>767</v>
      </c>
      <c r="F1073" s="272"/>
      <c r="G1073" s="272"/>
      <c r="H1073" s="272"/>
      <c r="I1073" s="268" t="s">
        <v>918</v>
      </c>
      <c r="U1073" s="268">
        <v>2000</v>
      </c>
      <c r="AA1073" s="268" t="s">
        <v>927</v>
      </c>
    </row>
    <row r="1074" spans="1:27" ht="15" customHeight="1" x14ac:dyDescent="0.3">
      <c r="A1074" s="263">
        <v>523660</v>
      </c>
      <c r="B1074" s="263" t="s">
        <v>3516</v>
      </c>
      <c r="C1074" s="263" t="s">
        <v>267</v>
      </c>
      <c r="D1074" s="263" t="s">
        <v>3517</v>
      </c>
      <c r="F1074" s="271"/>
      <c r="G1074" s="271"/>
      <c r="H1074" s="271"/>
      <c r="I1074" s="268" t="s">
        <v>918</v>
      </c>
      <c r="U1074" s="268">
        <v>2000</v>
      </c>
      <c r="AA1074" s="268" t="s">
        <v>927</v>
      </c>
    </row>
    <row r="1075" spans="1:27" ht="15" customHeight="1" x14ac:dyDescent="0.3">
      <c r="A1075" s="263">
        <v>523691</v>
      </c>
      <c r="B1075" s="263" t="s">
        <v>3522</v>
      </c>
      <c r="C1075" s="263" t="s">
        <v>95</v>
      </c>
      <c r="D1075" s="263" t="s">
        <v>892</v>
      </c>
      <c r="F1075" s="271"/>
      <c r="G1075" s="271"/>
      <c r="H1075" s="271"/>
      <c r="I1075" s="268" t="s">
        <v>918</v>
      </c>
      <c r="U1075" s="268">
        <v>2000</v>
      </c>
      <c r="AA1075" s="268" t="s">
        <v>927</v>
      </c>
    </row>
    <row r="1076" spans="1:27" ht="15" customHeight="1" x14ac:dyDescent="0.3">
      <c r="A1076" s="263">
        <v>523693</v>
      </c>
      <c r="B1076" s="263" t="s">
        <v>3523</v>
      </c>
      <c r="C1076" s="263" t="s">
        <v>476</v>
      </c>
      <c r="D1076" s="263" t="s">
        <v>757</v>
      </c>
      <c r="F1076" s="272"/>
      <c r="G1076" s="272"/>
      <c r="H1076" s="272"/>
      <c r="I1076" s="268" t="s">
        <v>918</v>
      </c>
      <c r="U1076" s="268">
        <v>2000</v>
      </c>
      <c r="AA1076" s="268" t="s">
        <v>927</v>
      </c>
    </row>
    <row r="1077" spans="1:27" ht="15" customHeight="1" x14ac:dyDescent="0.3">
      <c r="A1077" s="263">
        <v>523726</v>
      </c>
      <c r="B1077" s="263" t="s">
        <v>3534</v>
      </c>
      <c r="C1077" s="263" t="s">
        <v>249</v>
      </c>
      <c r="D1077" s="263" t="s">
        <v>827</v>
      </c>
      <c r="F1077" s="271"/>
      <c r="G1077" s="271"/>
      <c r="H1077" s="271"/>
      <c r="I1077" s="268" t="s">
        <v>918</v>
      </c>
      <c r="U1077" s="268">
        <v>2000</v>
      </c>
      <c r="AA1077" s="268" t="s">
        <v>927</v>
      </c>
    </row>
    <row r="1078" spans="1:27" ht="15" customHeight="1" x14ac:dyDescent="0.3">
      <c r="A1078" s="263">
        <v>523774</v>
      </c>
      <c r="B1078" s="263" t="s">
        <v>3545</v>
      </c>
      <c r="C1078" s="263" t="s">
        <v>101</v>
      </c>
      <c r="D1078" s="263" t="s">
        <v>842</v>
      </c>
      <c r="F1078" s="271"/>
      <c r="G1078" s="271"/>
      <c r="H1078" s="271"/>
      <c r="I1078" s="268" t="s">
        <v>918</v>
      </c>
      <c r="U1078" s="268">
        <v>2000</v>
      </c>
      <c r="AA1078" s="268" t="s">
        <v>927</v>
      </c>
    </row>
    <row r="1079" spans="1:27" ht="15" customHeight="1" x14ac:dyDescent="0.3">
      <c r="A1079" s="263">
        <v>523782</v>
      </c>
      <c r="B1079" s="263" t="s">
        <v>3547</v>
      </c>
      <c r="C1079" s="263" t="s">
        <v>339</v>
      </c>
      <c r="D1079" s="263" t="s">
        <v>792</v>
      </c>
      <c r="F1079" s="271"/>
      <c r="G1079" s="271"/>
      <c r="H1079" s="271"/>
      <c r="I1079" s="268" t="s">
        <v>918</v>
      </c>
      <c r="U1079" s="268">
        <v>2000</v>
      </c>
      <c r="AA1079" s="268" t="s">
        <v>927</v>
      </c>
    </row>
    <row r="1080" spans="1:27" ht="15" customHeight="1" x14ac:dyDescent="0.3">
      <c r="A1080" s="263">
        <v>523811</v>
      </c>
      <c r="B1080" s="263" t="s">
        <v>3553</v>
      </c>
      <c r="C1080" s="263" t="s">
        <v>73</v>
      </c>
      <c r="D1080" s="263" t="s">
        <v>1585</v>
      </c>
      <c r="F1080" s="274"/>
      <c r="G1080" s="274"/>
      <c r="H1080" s="274"/>
      <c r="I1080" s="268" t="s">
        <v>918</v>
      </c>
      <c r="U1080" s="268">
        <v>2000</v>
      </c>
      <c r="AA1080" s="268" t="s">
        <v>927</v>
      </c>
    </row>
    <row r="1081" spans="1:27" ht="15" customHeight="1" x14ac:dyDescent="0.3">
      <c r="A1081" s="263">
        <v>523816</v>
      </c>
      <c r="B1081" s="263" t="s">
        <v>3554</v>
      </c>
      <c r="C1081" s="263" t="s">
        <v>73</v>
      </c>
      <c r="D1081" s="263" t="s">
        <v>799</v>
      </c>
      <c r="F1081" s="272"/>
      <c r="G1081" s="272"/>
      <c r="H1081" s="272"/>
      <c r="I1081" s="268" t="s">
        <v>918</v>
      </c>
      <c r="U1081" s="268">
        <v>2000</v>
      </c>
      <c r="AA1081" s="268" t="s">
        <v>927</v>
      </c>
    </row>
    <row r="1082" spans="1:27" ht="15" customHeight="1" x14ac:dyDescent="0.3">
      <c r="A1082" s="263">
        <v>523824</v>
      </c>
      <c r="B1082" s="263" t="s">
        <v>3555</v>
      </c>
      <c r="C1082" s="263" t="s">
        <v>99</v>
      </c>
      <c r="D1082" s="263" t="s">
        <v>815</v>
      </c>
      <c r="F1082" s="271"/>
      <c r="G1082" s="271"/>
      <c r="H1082" s="271"/>
      <c r="I1082" s="268" t="s">
        <v>918</v>
      </c>
      <c r="U1082" s="268">
        <v>2000</v>
      </c>
      <c r="AA1082" s="268" t="s">
        <v>927</v>
      </c>
    </row>
    <row r="1083" spans="1:27" ht="15" customHeight="1" x14ac:dyDescent="0.3">
      <c r="A1083" s="263">
        <v>523834</v>
      </c>
      <c r="B1083" s="263" t="s">
        <v>3560</v>
      </c>
      <c r="C1083" s="263" t="s">
        <v>522</v>
      </c>
      <c r="D1083" s="263" t="s">
        <v>895</v>
      </c>
      <c r="F1083" s="271"/>
      <c r="G1083" s="271"/>
      <c r="H1083" s="271"/>
      <c r="I1083" s="268" t="s">
        <v>918</v>
      </c>
      <c r="U1083" s="268">
        <v>2000</v>
      </c>
      <c r="AA1083" s="268" t="s">
        <v>927</v>
      </c>
    </row>
    <row r="1084" spans="1:27" ht="15" customHeight="1" x14ac:dyDescent="0.3">
      <c r="A1084" s="263">
        <v>523846</v>
      </c>
      <c r="B1084" s="263" t="s">
        <v>3562</v>
      </c>
      <c r="C1084" s="263" t="s">
        <v>70</v>
      </c>
      <c r="D1084" s="263" t="s">
        <v>743</v>
      </c>
      <c r="F1084" s="272"/>
      <c r="G1084" s="272"/>
      <c r="H1084" s="272"/>
      <c r="I1084" s="268" t="s">
        <v>918</v>
      </c>
      <c r="U1084" s="268">
        <v>2000</v>
      </c>
      <c r="AA1084" s="268" t="s">
        <v>927</v>
      </c>
    </row>
    <row r="1085" spans="1:27" ht="15" customHeight="1" x14ac:dyDescent="0.3">
      <c r="A1085" s="263">
        <v>523909</v>
      </c>
      <c r="B1085" s="263" t="s">
        <v>3573</v>
      </c>
      <c r="C1085" s="263" t="s">
        <v>70</v>
      </c>
      <c r="D1085" s="263" t="s">
        <v>1107</v>
      </c>
      <c r="F1085" s="272"/>
      <c r="G1085" s="272"/>
      <c r="H1085" s="272"/>
      <c r="I1085" s="268" t="s">
        <v>918</v>
      </c>
      <c r="U1085" s="268">
        <v>2000</v>
      </c>
      <c r="AA1085" s="268" t="s">
        <v>927</v>
      </c>
    </row>
    <row r="1086" spans="1:27" ht="15" customHeight="1" x14ac:dyDescent="0.3">
      <c r="A1086" s="263">
        <v>523910</v>
      </c>
      <c r="B1086" s="263" t="s">
        <v>3574</v>
      </c>
      <c r="C1086" s="263" t="s">
        <v>97</v>
      </c>
      <c r="D1086" s="263" t="s">
        <v>402</v>
      </c>
      <c r="F1086" s="271"/>
      <c r="G1086" s="271"/>
      <c r="H1086" s="271"/>
      <c r="I1086" s="268" t="s">
        <v>918</v>
      </c>
      <c r="U1086" s="268">
        <v>2000</v>
      </c>
      <c r="AA1086" s="268" t="s">
        <v>927</v>
      </c>
    </row>
    <row r="1087" spans="1:27" ht="15" customHeight="1" x14ac:dyDescent="0.3">
      <c r="A1087" s="263">
        <v>523930</v>
      </c>
      <c r="B1087" s="263" t="s">
        <v>3577</v>
      </c>
      <c r="C1087" s="263" t="s">
        <v>72</v>
      </c>
      <c r="D1087" s="263" t="s">
        <v>769</v>
      </c>
      <c r="F1087" s="271"/>
      <c r="G1087" s="271"/>
      <c r="H1087" s="271"/>
      <c r="I1087" s="268" t="s">
        <v>918</v>
      </c>
      <c r="U1087" s="268">
        <v>2000</v>
      </c>
      <c r="AA1087" s="268" t="s">
        <v>927</v>
      </c>
    </row>
    <row r="1088" spans="1:27" ht="15" customHeight="1" x14ac:dyDescent="0.3">
      <c r="A1088" s="263">
        <v>523934</v>
      </c>
      <c r="B1088" s="263" t="s">
        <v>1620</v>
      </c>
      <c r="C1088" s="263" t="s">
        <v>3578</v>
      </c>
      <c r="D1088" s="263" t="s">
        <v>806</v>
      </c>
      <c r="F1088" s="271"/>
      <c r="G1088" s="271"/>
      <c r="H1088" s="271"/>
      <c r="I1088" s="268" t="s">
        <v>918</v>
      </c>
      <c r="U1088" s="268">
        <v>2000</v>
      </c>
      <c r="AA1088" s="268" t="s">
        <v>927</v>
      </c>
    </row>
    <row r="1089" spans="1:27" ht="15" customHeight="1" x14ac:dyDescent="0.3">
      <c r="A1089" s="263">
        <v>523958</v>
      </c>
      <c r="B1089" s="263" t="s">
        <v>3580</v>
      </c>
      <c r="C1089" s="263" t="s">
        <v>245</v>
      </c>
      <c r="D1089" s="263" t="s">
        <v>803</v>
      </c>
      <c r="F1089" s="272"/>
      <c r="G1089" s="272"/>
      <c r="H1089" s="272"/>
      <c r="I1089" s="268" t="s">
        <v>918</v>
      </c>
      <c r="U1089" s="268">
        <v>2000</v>
      </c>
      <c r="AA1089" s="268" t="s">
        <v>927</v>
      </c>
    </row>
    <row r="1090" spans="1:27" ht="15" customHeight="1" x14ac:dyDescent="0.3">
      <c r="A1090" s="263">
        <v>523961</v>
      </c>
      <c r="B1090" s="263" t="s">
        <v>3581</v>
      </c>
      <c r="C1090" s="263" t="s">
        <v>101</v>
      </c>
      <c r="D1090" s="263" t="s">
        <v>748</v>
      </c>
      <c r="I1090" s="268" t="s">
        <v>918</v>
      </c>
      <c r="U1090" s="268">
        <v>2000</v>
      </c>
      <c r="AA1090" s="268" t="s">
        <v>927</v>
      </c>
    </row>
    <row r="1091" spans="1:27" ht="15" customHeight="1" x14ac:dyDescent="0.3">
      <c r="A1091" s="263">
        <v>523991</v>
      </c>
      <c r="B1091" s="263" t="s">
        <v>3583</v>
      </c>
      <c r="C1091" s="263" t="s">
        <v>74</v>
      </c>
      <c r="D1091" s="263" t="s">
        <v>744</v>
      </c>
      <c r="F1091" s="271"/>
      <c r="G1091" s="271"/>
      <c r="H1091" s="271"/>
      <c r="I1091" s="268" t="s">
        <v>918</v>
      </c>
      <c r="U1091" s="268">
        <v>2000</v>
      </c>
      <c r="AA1091" s="268" t="s">
        <v>927</v>
      </c>
    </row>
    <row r="1092" spans="1:27" ht="15" customHeight="1" x14ac:dyDescent="0.3">
      <c r="A1092" s="263">
        <v>523995</v>
      </c>
      <c r="B1092" s="263" t="s">
        <v>1517</v>
      </c>
      <c r="C1092" s="263" t="s">
        <v>699</v>
      </c>
      <c r="D1092" s="263" t="s">
        <v>1317</v>
      </c>
      <c r="F1092" s="272"/>
      <c r="G1092" s="272"/>
      <c r="H1092" s="272"/>
      <c r="I1092" s="268" t="s">
        <v>918</v>
      </c>
      <c r="U1092" s="268">
        <v>2000</v>
      </c>
      <c r="AA1092" s="268" t="s">
        <v>927</v>
      </c>
    </row>
    <row r="1093" spans="1:27" ht="15" customHeight="1" x14ac:dyDescent="0.3">
      <c r="A1093" s="263">
        <v>524008</v>
      </c>
      <c r="B1093" s="263" t="s">
        <v>3586</v>
      </c>
      <c r="C1093" s="263" t="s">
        <v>376</v>
      </c>
      <c r="D1093" s="263" t="s">
        <v>902</v>
      </c>
      <c r="F1093" s="272"/>
      <c r="G1093" s="272"/>
      <c r="H1093" s="272"/>
      <c r="I1093" s="268" t="s">
        <v>918</v>
      </c>
      <c r="U1093" s="268">
        <v>2000</v>
      </c>
      <c r="AA1093" s="268" t="s">
        <v>927</v>
      </c>
    </row>
    <row r="1094" spans="1:27" ht="15" customHeight="1" x14ac:dyDescent="0.3">
      <c r="A1094" s="263">
        <v>524053</v>
      </c>
      <c r="B1094" s="263" t="s">
        <v>3588</v>
      </c>
      <c r="C1094" s="263" t="s">
        <v>70</v>
      </c>
      <c r="D1094" s="263" t="s">
        <v>1102</v>
      </c>
      <c r="F1094" s="271"/>
      <c r="G1094" s="271"/>
      <c r="H1094" s="271"/>
      <c r="I1094" s="268" t="s">
        <v>918</v>
      </c>
      <c r="U1094" s="268">
        <v>2000</v>
      </c>
      <c r="AA1094" s="268" t="s">
        <v>927</v>
      </c>
    </row>
    <row r="1095" spans="1:27" ht="15" customHeight="1" x14ac:dyDescent="0.3">
      <c r="A1095" s="263">
        <v>524065</v>
      </c>
      <c r="B1095" s="263" t="s">
        <v>3590</v>
      </c>
      <c r="C1095" s="263" t="s">
        <v>334</v>
      </c>
      <c r="D1095" s="263" t="s">
        <v>747</v>
      </c>
      <c r="F1095" s="271"/>
      <c r="G1095" s="271"/>
      <c r="H1095" s="271"/>
      <c r="I1095" s="268" t="s">
        <v>918</v>
      </c>
      <c r="U1095" s="268">
        <v>2000</v>
      </c>
      <c r="AA1095" s="268" t="s">
        <v>927</v>
      </c>
    </row>
    <row r="1096" spans="1:27" ht="15" customHeight="1" x14ac:dyDescent="0.3">
      <c r="A1096" s="263">
        <v>524102</v>
      </c>
      <c r="B1096" s="263" t="s">
        <v>3598</v>
      </c>
      <c r="C1096" s="263" t="s">
        <v>3599</v>
      </c>
      <c r="D1096" s="263" t="s">
        <v>741</v>
      </c>
      <c r="F1096" s="272"/>
      <c r="G1096" s="272"/>
      <c r="H1096" s="272"/>
      <c r="I1096" s="268" t="s">
        <v>918</v>
      </c>
      <c r="U1096" s="268">
        <v>2000</v>
      </c>
      <c r="AA1096" s="268" t="s">
        <v>927</v>
      </c>
    </row>
    <row r="1097" spans="1:27" ht="15" customHeight="1" x14ac:dyDescent="0.3">
      <c r="A1097" s="263">
        <v>524143</v>
      </c>
      <c r="B1097" s="263" t="s">
        <v>3605</v>
      </c>
      <c r="C1097" s="263" t="s">
        <v>1267</v>
      </c>
      <c r="D1097" s="263" t="s">
        <v>835</v>
      </c>
      <c r="F1097" s="271"/>
      <c r="G1097" s="271"/>
      <c r="H1097" s="271"/>
      <c r="I1097" s="268" t="s">
        <v>918</v>
      </c>
      <c r="U1097" s="268">
        <v>2000</v>
      </c>
      <c r="AA1097" s="268" t="s">
        <v>927</v>
      </c>
    </row>
    <row r="1098" spans="1:27" ht="15" customHeight="1" x14ac:dyDescent="0.3">
      <c r="A1098" s="263">
        <v>524213</v>
      </c>
      <c r="B1098" s="263" t="s">
        <v>3623</v>
      </c>
      <c r="C1098" s="263" t="s">
        <v>86</v>
      </c>
      <c r="D1098" s="263" t="s">
        <v>780</v>
      </c>
      <c r="F1098" s="271"/>
      <c r="G1098" s="271"/>
      <c r="H1098" s="271"/>
      <c r="I1098" s="268" t="s">
        <v>918</v>
      </c>
      <c r="U1098" s="268">
        <v>2000</v>
      </c>
      <c r="AA1098" s="268" t="s">
        <v>927</v>
      </c>
    </row>
    <row r="1099" spans="1:27" ht="15" customHeight="1" x14ac:dyDescent="0.3">
      <c r="A1099" s="263">
        <v>524235</v>
      </c>
      <c r="B1099" s="263" t="s">
        <v>3630</v>
      </c>
      <c r="C1099" s="263" t="s">
        <v>457</v>
      </c>
      <c r="D1099" s="263" t="s">
        <v>403</v>
      </c>
      <c r="F1099" s="272"/>
      <c r="G1099" s="272"/>
      <c r="H1099" s="272"/>
      <c r="I1099" s="268" t="s">
        <v>918</v>
      </c>
      <c r="U1099" s="268">
        <v>2000</v>
      </c>
      <c r="AA1099" s="268" t="s">
        <v>927</v>
      </c>
    </row>
    <row r="1100" spans="1:27" ht="15" customHeight="1" x14ac:dyDescent="0.3">
      <c r="A1100" s="263">
        <v>524237</v>
      </c>
      <c r="B1100" s="263" t="s">
        <v>3631</v>
      </c>
      <c r="C1100" s="263" t="s">
        <v>310</v>
      </c>
      <c r="D1100" s="263" t="s">
        <v>862</v>
      </c>
      <c r="F1100" s="272"/>
      <c r="G1100" s="272"/>
      <c r="H1100" s="272"/>
      <c r="I1100" s="268" t="s">
        <v>918</v>
      </c>
      <c r="U1100" s="268">
        <v>2000</v>
      </c>
      <c r="AA1100" s="268" t="s">
        <v>927</v>
      </c>
    </row>
    <row r="1101" spans="1:27" ht="15" customHeight="1" x14ac:dyDescent="0.3">
      <c r="A1101" s="263">
        <v>524244</v>
      </c>
      <c r="B1101" s="263" t="s">
        <v>3633</v>
      </c>
      <c r="C1101" s="263" t="s">
        <v>103</v>
      </c>
      <c r="D1101" s="263" t="s">
        <v>3634</v>
      </c>
      <c r="F1101" s="271"/>
      <c r="G1101" s="271"/>
      <c r="H1101" s="271"/>
      <c r="I1101" s="268" t="s">
        <v>918</v>
      </c>
      <c r="U1101" s="268">
        <v>2000</v>
      </c>
      <c r="AA1101" s="268" t="s">
        <v>927</v>
      </c>
    </row>
    <row r="1102" spans="1:27" ht="15" customHeight="1" x14ac:dyDescent="0.3">
      <c r="A1102" s="263">
        <v>524258</v>
      </c>
      <c r="B1102" s="263" t="s">
        <v>3641</v>
      </c>
      <c r="C1102" s="263" t="s">
        <v>92</v>
      </c>
      <c r="D1102" s="263" t="s">
        <v>766</v>
      </c>
      <c r="I1102" s="268" t="s">
        <v>918</v>
      </c>
      <c r="U1102" s="268">
        <v>2000</v>
      </c>
      <c r="AA1102" s="268" t="s">
        <v>927</v>
      </c>
    </row>
    <row r="1103" spans="1:27" ht="15" customHeight="1" x14ac:dyDescent="0.3">
      <c r="A1103" s="263">
        <v>524264</v>
      </c>
      <c r="B1103" s="263" t="s">
        <v>3643</v>
      </c>
      <c r="C1103" s="263" t="s">
        <v>3644</v>
      </c>
      <c r="D1103" s="263" t="s">
        <v>748</v>
      </c>
      <c r="F1103" s="271"/>
      <c r="G1103" s="271"/>
      <c r="H1103" s="271"/>
      <c r="I1103" s="268" t="s">
        <v>918</v>
      </c>
      <c r="U1103" s="268">
        <v>2000</v>
      </c>
      <c r="AA1103" s="268" t="s">
        <v>927</v>
      </c>
    </row>
    <row r="1104" spans="1:27" ht="15" customHeight="1" x14ac:dyDescent="0.3">
      <c r="A1104" s="263">
        <v>524273</v>
      </c>
      <c r="B1104" s="263" t="s">
        <v>3647</v>
      </c>
      <c r="C1104" s="263" t="s">
        <v>92</v>
      </c>
      <c r="D1104" s="263" t="s">
        <v>1550</v>
      </c>
      <c r="F1104" s="272"/>
      <c r="G1104" s="272"/>
      <c r="H1104" s="272"/>
      <c r="I1104" s="268" t="s">
        <v>918</v>
      </c>
      <c r="U1104" s="268">
        <v>2000</v>
      </c>
      <c r="AA1104" s="268" t="s">
        <v>927</v>
      </c>
    </row>
    <row r="1105" spans="1:27" ht="15" customHeight="1" x14ac:dyDescent="0.3">
      <c r="A1105" s="263">
        <v>524288</v>
      </c>
      <c r="B1105" s="263" t="s">
        <v>3655</v>
      </c>
      <c r="C1105" s="263" t="s">
        <v>69</v>
      </c>
      <c r="D1105" s="263" t="s">
        <v>713</v>
      </c>
      <c r="F1105" s="271"/>
      <c r="G1105" s="271"/>
      <c r="H1105" s="271"/>
      <c r="I1105" s="268" t="s">
        <v>918</v>
      </c>
      <c r="U1105" s="268">
        <v>2000</v>
      </c>
      <c r="AA1105" s="268" t="s">
        <v>927</v>
      </c>
    </row>
    <row r="1106" spans="1:27" ht="15" customHeight="1" x14ac:dyDescent="0.3">
      <c r="A1106" s="263">
        <v>524310</v>
      </c>
      <c r="B1106" s="263" t="s">
        <v>3658</v>
      </c>
      <c r="C1106" s="263" t="s">
        <v>70</v>
      </c>
      <c r="D1106" s="263" t="s">
        <v>418</v>
      </c>
      <c r="F1106" s="271"/>
      <c r="G1106" s="271"/>
      <c r="H1106" s="271"/>
      <c r="I1106" s="268" t="s">
        <v>918</v>
      </c>
      <c r="U1106" s="268">
        <v>2000</v>
      </c>
      <c r="AA1106" s="268" t="s">
        <v>927</v>
      </c>
    </row>
    <row r="1107" spans="1:27" ht="15" customHeight="1" x14ac:dyDescent="0.3">
      <c r="A1107" s="263">
        <v>524327</v>
      </c>
      <c r="B1107" s="263" t="s">
        <v>3662</v>
      </c>
      <c r="C1107" s="263" t="s">
        <v>305</v>
      </c>
      <c r="D1107" s="263" t="s">
        <v>1296</v>
      </c>
      <c r="F1107" s="272"/>
      <c r="G1107" s="272"/>
      <c r="H1107" s="272"/>
      <c r="I1107" s="268" t="s">
        <v>918</v>
      </c>
      <c r="U1107" s="268">
        <v>2000</v>
      </c>
      <c r="AA1107" s="268" t="s">
        <v>927</v>
      </c>
    </row>
    <row r="1108" spans="1:27" ht="15" customHeight="1" x14ac:dyDescent="0.3">
      <c r="A1108" s="263">
        <v>524340</v>
      </c>
      <c r="B1108" s="263" t="s">
        <v>1568</v>
      </c>
      <c r="C1108" s="263" t="s">
        <v>395</v>
      </c>
      <c r="D1108" s="263" t="s">
        <v>421</v>
      </c>
      <c r="F1108" s="272"/>
      <c r="G1108" s="272"/>
      <c r="H1108" s="272"/>
      <c r="I1108" s="268" t="s">
        <v>918</v>
      </c>
      <c r="U1108" s="268">
        <v>2000</v>
      </c>
      <c r="AA1108" s="268" t="s">
        <v>927</v>
      </c>
    </row>
    <row r="1109" spans="1:27" ht="15" customHeight="1" x14ac:dyDescent="0.3">
      <c r="A1109" s="263">
        <v>524356</v>
      </c>
      <c r="B1109" s="263" t="s">
        <v>3672</v>
      </c>
      <c r="C1109" s="263" t="s">
        <v>70</v>
      </c>
      <c r="D1109" s="263" t="s">
        <v>1718</v>
      </c>
      <c r="F1109" s="272"/>
      <c r="G1109" s="272"/>
      <c r="H1109" s="272"/>
      <c r="I1109" s="268" t="s">
        <v>918</v>
      </c>
      <c r="U1109" s="268">
        <v>2000</v>
      </c>
      <c r="AA1109" s="268" t="s">
        <v>927</v>
      </c>
    </row>
    <row r="1110" spans="1:27" ht="15" customHeight="1" x14ac:dyDescent="0.3">
      <c r="A1110" s="263">
        <v>524382</v>
      </c>
      <c r="B1110" s="263" t="s">
        <v>2566</v>
      </c>
      <c r="C1110" s="263" t="s">
        <v>66</v>
      </c>
      <c r="D1110" s="263" t="s">
        <v>786</v>
      </c>
      <c r="F1110" s="271"/>
      <c r="G1110" s="271"/>
      <c r="H1110" s="271"/>
      <c r="I1110" s="268" t="s">
        <v>918</v>
      </c>
      <c r="U1110" s="268">
        <v>2000</v>
      </c>
      <c r="AA1110" s="268" t="s">
        <v>927</v>
      </c>
    </row>
    <row r="1111" spans="1:27" ht="15" customHeight="1" x14ac:dyDescent="0.3">
      <c r="A1111" s="263">
        <v>524384</v>
      </c>
      <c r="B1111" s="263" t="s">
        <v>3682</v>
      </c>
      <c r="C1111" s="263" t="s">
        <v>301</v>
      </c>
      <c r="D1111" s="263" t="s">
        <v>757</v>
      </c>
      <c r="F1111" s="271"/>
      <c r="G1111" s="271"/>
      <c r="H1111" s="271"/>
      <c r="I1111" s="268" t="s">
        <v>918</v>
      </c>
      <c r="U1111" s="268">
        <v>2000</v>
      </c>
      <c r="AA1111" s="268" t="s">
        <v>927</v>
      </c>
    </row>
    <row r="1112" spans="1:27" ht="15" customHeight="1" x14ac:dyDescent="0.3">
      <c r="A1112" s="263">
        <v>524410</v>
      </c>
      <c r="B1112" s="263" t="s">
        <v>3690</v>
      </c>
      <c r="C1112" s="263" t="s">
        <v>335</v>
      </c>
      <c r="D1112" s="263" t="s">
        <v>803</v>
      </c>
      <c r="F1112" s="272"/>
      <c r="G1112" s="272"/>
      <c r="H1112" s="272"/>
      <c r="I1112" s="268" t="s">
        <v>918</v>
      </c>
      <c r="U1112" s="268">
        <v>2000</v>
      </c>
      <c r="AA1112" s="268" t="s">
        <v>927</v>
      </c>
    </row>
    <row r="1113" spans="1:27" ht="15" customHeight="1" x14ac:dyDescent="0.3">
      <c r="A1113" s="263">
        <v>524420</v>
      </c>
      <c r="B1113" s="263" t="s">
        <v>3694</v>
      </c>
      <c r="C1113" s="263" t="s">
        <v>73</v>
      </c>
      <c r="D1113" s="263" t="s">
        <v>810</v>
      </c>
      <c r="F1113" s="272"/>
      <c r="G1113" s="272"/>
      <c r="H1113" s="272"/>
      <c r="I1113" s="268" t="s">
        <v>918</v>
      </c>
      <c r="U1113" s="268">
        <v>2000</v>
      </c>
      <c r="AA1113" s="268" t="s">
        <v>927</v>
      </c>
    </row>
    <row r="1114" spans="1:27" ht="15" customHeight="1" x14ac:dyDescent="0.3">
      <c r="A1114" s="263">
        <v>524434</v>
      </c>
      <c r="B1114" s="263" t="s">
        <v>3698</v>
      </c>
      <c r="C1114" s="263" t="s">
        <v>88</v>
      </c>
      <c r="D1114" s="263" t="s">
        <v>293</v>
      </c>
      <c r="E1114" s="271"/>
      <c r="F1114" s="271"/>
      <c r="G1114" s="271"/>
      <c r="H1114" s="271"/>
      <c r="I1114" s="268" t="s">
        <v>918</v>
      </c>
      <c r="U1114" s="268">
        <v>2000</v>
      </c>
      <c r="AA1114" s="268" t="s">
        <v>927</v>
      </c>
    </row>
    <row r="1115" spans="1:27" ht="15" customHeight="1" x14ac:dyDescent="0.3">
      <c r="A1115" s="263">
        <v>524437</v>
      </c>
      <c r="B1115" s="263" t="s">
        <v>3699</v>
      </c>
      <c r="C1115" s="263" t="s">
        <v>259</v>
      </c>
      <c r="D1115" s="263" t="s">
        <v>833</v>
      </c>
      <c r="F1115" s="271"/>
      <c r="G1115" s="271"/>
      <c r="H1115" s="271"/>
      <c r="I1115" s="268" t="s">
        <v>918</v>
      </c>
      <c r="U1115" s="268">
        <v>2000</v>
      </c>
      <c r="AA1115" s="268" t="s">
        <v>927</v>
      </c>
    </row>
    <row r="1116" spans="1:27" ht="15" customHeight="1" x14ac:dyDescent="0.3">
      <c r="A1116" s="263">
        <v>524446</v>
      </c>
      <c r="B1116" s="263" t="s">
        <v>3704</v>
      </c>
      <c r="C1116" s="263" t="s">
        <v>70</v>
      </c>
      <c r="D1116" s="263" t="s">
        <v>718</v>
      </c>
      <c r="F1116" s="272"/>
      <c r="G1116" s="272"/>
      <c r="H1116" s="272"/>
      <c r="I1116" s="268" t="s">
        <v>918</v>
      </c>
      <c r="U1116" s="268">
        <v>2000</v>
      </c>
      <c r="AA1116" s="268" t="s">
        <v>927</v>
      </c>
    </row>
    <row r="1117" spans="1:27" ht="15" customHeight="1" x14ac:dyDescent="0.3">
      <c r="A1117" s="263">
        <v>524447</v>
      </c>
      <c r="B1117" s="263" t="s">
        <v>3705</v>
      </c>
      <c r="C1117" s="263" t="s">
        <v>70</v>
      </c>
      <c r="D1117" s="263" t="s">
        <v>1316</v>
      </c>
      <c r="F1117" s="271"/>
      <c r="G1117" s="271"/>
      <c r="H1117" s="271"/>
      <c r="I1117" s="268" t="s">
        <v>918</v>
      </c>
      <c r="U1117" s="268">
        <v>2000</v>
      </c>
      <c r="AA1117" s="268" t="s">
        <v>927</v>
      </c>
    </row>
    <row r="1118" spans="1:27" ht="15" customHeight="1" x14ac:dyDescent="0.3">
      <c r="A1118" s="263">
        <v>524451</v>
      </c>
      <c r="B1118" s="263" t="s">
        <v>3708</v>
      </c>
      <c r="C1118" s="263" t="s">
        <v>483</v>
      </c>
      <c r="D1118" s="263" t="s">
        <v>1275</v>
      </c>
      <c r="F1118" s="271"/>
      <c r="G1118" s="271"/>
      <c r="H1118" s="271"/>
      <c r="I1118" s="268" t="s">
        <v>918</v>
      </c>
      <c r="U1118" s="268">
        <v>2000</v>
      </c>
      <c r="AA1118" s="268" t="s">
        <v>927</v>
      </c>
    </row>
    <row r="1119" spans="1:27" ht="15" customHeight="1" x14ac:dyDescent="0.3">
      <c r="A1119" s="263">
        <v>524453</v>
      </c>
      <c r="B1119" s="263" t="s">
        <v>3710</v>
      </c>
      <c r="C1119" s="263" t="s">
        <v>324</v>
      </c>
      <c r="D1119" s="263" t="s">
        <v>722</v>
      </c>
      <c r="I1119" s="268" t="s">
        <v>918</v>
      </c>
      <c r="U1119" s="268">
        <v>2000</v>
      </c>
      <c r="AA1119" s="268" t="s">
        <v>927</v>
      </c>
    </row>
    <row r="1120" spans="1:27" ht="15" customHeight="1" x14ac:dyDescent="0.3">
      <c r="A1120" s="263">
        <v>524462</v>
      </c>
      <c r="B1120" s="263" t="s">
        <v>3712</v>
      </c>
      <c r="C1120" s="263" t="s">
        <v>375</v>
      </c>
      <c r="D1120" s="263" t="s">
        <v>721</v>
      </c>
      <c r="F1120" s="271"/>
      <c r="G1120" s="271"/>
      <c r="H1120" s="271"/>
      <c r="I1120" s="268" t="s">
        <v>918</v>
      </c>
      <c r="U1120" s="268">
        <v>2000</v>
      </c>
      <c r="AA1120" s="268" t="s">
        <v>927</v>
      </c>
    </row>
    <row r="1121" spans="1:27" ht="15" customHeight="1" x14ac:dyDescent="0.3">
      <c r="A1121" s="263">
        <v>524478</v>
      </c>
      <c r="B1121" s="263" t="s">
        <v>3715</v>
      </c>
      <c r="C1121" s="263" t="s">
        <v>70</v>
      </c>
      <c r="D1121" s="263" t="s">
        <v>721</v>
      </c>
      <c r="F1121" s="271"/>
      <c r="G1121" s="271"/>
      <c r="H1121" s="271"/>
      <c r="I1121" s="268" t="s">
        <v>918</v>
      </c>
      <c r="U1121" s="268">
        <v>2000</v>
      </c>
      <c r="AA1121" s="268" t="s">
        <v>927</v>
      </c>
    </row>
    <row r="1122" spans="1:27" ht="15" customHeight="1" x14ac:dyDescent="0.3">
      <c r="A1122" s="263">
        <v>524489</v>
      </c>
      <c r="B1122" s="263" t="s">
        <v>3718</v>
      </c>
      <c r="C1122" s="263" t="s">
        <v>339</v>
      </c>
      <c r="D1122" s="263" t="s">
        <v>865</v>
      </c>
      <c r="F1122" s="272"/>
      <c r="G1122" s="272"/>
      <c r="H1122" s="272"/>
      <c r="I1122" s="268" t="s">
        <v>918</v>
      </c>
      <c r="U1122" s="268">
        <v>2000</v>
      </c>
      <c r="AA1122" s="268" t="s">
        <v>927</v>
      </c>
    </row>
    <row r="1123" spans="1:27" ht="15" customHeight="1" x14ac:dyDescent="0.3">
      <c r="A1123" s="263">
        <v>524498</v>
      </c>
      <c r="B1123" s="263" t="s">
        <v>3720</v>
      </c>
      <c r="C1123" s="263" t="s">
        <v>272</v>
      </c>
      <c r="D1123" s="263" t="s">
        <v>3721</v>
      </c>
      <c r="F1123" s="271"/>
      <c r="G1123" s="271"/>
      <c r="H1123" s="271"/>
      <c r="I1123" s="268" t="s">
        <v>918</v>
      </c>
      <c r="U1123" s="268">
        <v>2000</v>
      </c>
      <c r="AA1123" s="268" t="s">
        <v>927</v>
      </c>
    </row>
    <row r="1124" spans="1:27" ht="15" customHeight="1" x14ac:dyDescent="0.3">
      <c r="A1124" s="263">
        <v>524503</v>
      </c>
      <c r="B1124" s="263" t="s">
        <v>3724</v>
      </c>
      <c r="C1124" s="263" t="s">
        <v>88</v>
      </c>
      <c r="D1124" s="263" t="s">
        <v>727</v>
      </c>
      <c r="F1124" s="271"/>
      <c r="G1124" s="271"/>
      <c r="H1124" s="271"/>
      <c r="I1124" s="268" t="s">
        <v>918</v>
      </c>
      <c r="U1124" s="268">
        <v>2000</v>
      </c>
      <c r="AA1124" s="268" t="s">
        <v>927</v>
      </c>
    </row>
    <row r="1125" spans="1:27" ht="15" customHeight="1" x14ac:dyDescent="0.3">
      <c r="A1125" s="263">
        <v>524557</v>
      </c>
      <c r="B1125" s="263" t="s">
        <v>3746</v>
      </c>
      <c r="C1125" s="263" t="s">
        <v>277</v>
      </c>
      <c r="D1125" s="263" t="s">
        <v>1657</v>
      </c>
      <c r="F1125" s="272"/>
      <c r="G1125" s="272"/>
      <c r="H1125" s="272"/>
      <c r="I1125" s="268" t="s">
        <v>918</v>
      </c>
      <c r="U1125" s="268">
        <v>2000</v>
      </c>
      <c r="AA1125" s="268" t="s">
        <v>927</v>
      </c>
    </row>
    <row r="1126" spans="1:27" ht="15" customHeight="1" x14ac:dyDescent="0.3">
      <c r="A1126" s="263">
        <v>524562</v>
      </c>
      <c r="B1126" s="263" t="s">
        <v>3749</v>
      </c>
      <c r="C1126" s="263" t="s">
        <v>301</v>
      </c>
      <c r="D1126" s="263" t="s">
        <v>798</v>
      </c>
      <c r="F1126" s="272"/>
      <c r="G1126" s="272"/>
      <c r="H1126" s="272"/>
      <c r="I1126" s="268" t="s">
        <v>918</v>
      </c>
      <c r="U1126" s="268">
        <v>2000</v>
      </c>
      <c r="AA1126" s="268" t="s">
        <v>927</v>
      </c>
    </row>
    <row r="1127" spans="1:27" ht="15" customHeight="1" x14ac:dyDescent="0.3">
      <c r="A1127" s="263">
        <v>524592</v>
      </c>
      <c r="B1127" s="263" t="s">
        <v>3753</v>
      </c>
      <c r="C1127" s="263" t="s">
        <v>3754</v>
      </c>
      <c r="D1127" s="263" t="s">
        <v>855</v>
      </c>
      <c r="I1127" s="268" t="s">
        <v>918</v>
      </c>
      <c r="U1127" s="268">
        <v>2000</v>
      </c>
      <c r="AA1127" s="268" t="s">
        <v>927</v>
      </c>
    </row>
    <row r="1128" spans="1:27" ht="15" customHeight="1" x14ac:dyDescent="0.3">
      <c r="A1128" s="263">
        <v>524601</v>
      </c>
      <c r="B1128" s="263" t="s">
        <v>3756</v>
      </c>
      <c r="C1128" s="263" t="s">
        <v>84</v>
      </c>
      <c r="D1128" s="263" t="s">
        <v>810</v>
      </c>
      <c r="F1128" s="272"/>
      <c r="G1128" s="272"/>
      <c r="H1128" s="272"/>
      <c r="I1128" s="268" t="s">
        <v>918</v>
      </c>
      <c r="U1128" s="268">
        <v>2000</v>
      </c>
      <c r="AA1128" s="268" t="s">
        <v>927</v>
      </c>
    </row>
    <row r="1129" spans="1:27" ht="15" customHeight="1" x14ac:dyDescent="0.3">
      <c r="A1129" s="263">
        <v>524605</v>
      </c>
      <c r="B1129" s="263" t="s">
        <v>3757</v>
      </c>
      <c r="C1129" s="263" t="s">
        <v>1597</v>
      </c>
      <c r="D1129" s="263" t="s">
        <v>748</v>
      </c>
      <c r="F1129" s="271"/>
      <c r="G1129" s="271"/>
      <c r="H1129" s="271"/>
      <c r="I1129" s="268" t="s">
        <v>918</v>
      </c>
      <c r="U1129" s="268">
        <v>2000</v>
      </c>
      <c r="AA1129" s="268" t="s">
        <v>927</v>
      </c>
    </row>
    <row r="1130" spans="1:27" ht="15" customHeight="1" x14ac:dyDescent="0.3">
      <c r="A1130" s="263">
        <v>524610</v>
      </c>
      <c r="B1130" s="263" t="s">
        <v>3758</v>
      </c>
      <c r="C1130" s="263" t="s">
        <v>376</v>
      </c>
      <c r="D1130" s="263" t="s">
        <v>3759</v>
      </c>
      <c r="F1130" s="271"/>
      <c r="G1130" s="271"/>
      <c r="H1130" s="271"/>
      <c r="I1130" s="268" t="s">
        <v>918</v>
      </c>
      <c r="U1130" s="268">
        <v>2000</v>
      </c>
      <c r="AA1130" s="268" t="s">
        <v>927</v>
      </c>
    </row>
    <row r="1131" spans="1:27" ht="15" customHeight="1" x14ac:dyDescent="0.3">
      <c r="A1131" s="263">
        <v>524614</v>
      </c>
      <c r="B1131" s="263" t="s">
        <v>3760</v>
      </c>
      <c r="C1131" s="263" t="s">
        <v>2752</v>
      </c>
      <c r="D1131" s="263" t="s">
        <v>735</v>
      </c>
      <c r="F1131" s="271"/>
      <c r="G1131" s="271"/>
      <c r="H1131" s="271"/>
      <c r="I1131" s="268" t="s">
        <v>918</v>
      </c>
      <c r="U1131" s="268">
        <v>2000</v>
      </c>
      <c r="AA1131" s="268" t="s">
        <v>927</v>
      </c>
    </row>
    <row r="1132" spans="1:27" ht="15" customHeight="1" x14ac:dyDescent="0.3">
      <c r="A1132" s="263">
        <v>524630</v>
      </c>
      <c r="B1132" s="263" t="s">
        <v>3767</v>
      </c>
      <c r="C1132" s="263" t="s">
        <v>275</v>
      </c>
      <c r="D1132" s="263" t="s">
        <v>412</v>
      </c>
      <c r="F1132" s="272"/>
      <c r="G1132" s="272"/>
      <c r="H1132" s="272"/>
      <c r="I1132" s="268" t="s">
        <v>918</v>
      </c>
      <c r="U1132" s="268">
        <v>2000</v>
      </c>
      <c r="AA1132" s="268" t="s">
        <v>927</v>
      </c>
    </row>
    <row r="1133" spans="1:27" ht="15" customHeight="1" x14ac:dyDescent="0.3">
      <c r="A1133" s="263">
        <v>524653</v>
      </c>
      <c r="B1133" s="263" t="s">
        <v>3783</v>
      </c>
      <c r="C1133" s="263" t="s">
        <v>474</v>
      </c>
      <c r="D1133" s="263" t="s">
        <v>1284</v>
      </c>
      <c r="F1133" s="272"/>
      <c r="G1133" s="272"/>
      <c r="H1133" s="272"/>
      <c r="I1133" s="268" t="s">
        <v>918</v>
      </c>
      <c r="U1133" s="268">
        <v>2000</v>
      </c>
      <c r="AA1133" s="268" t="s">
        <v>927</v>
      </c>
    </row>
    <row r="1134" spans="1:27" ht="15" customHeight="1" x14ac:dyDescent="0.3">
      <c r="A1134" s="263">
        <v>524660</v>
      </c>
      <c r="B1134" s="263" t="s">
        <v>3785</v>
      </c>
      <c r="C1134" s="263" t="s">
        <v>470</v>
      </c>
      <c r="D1134" s="263" t="s">
        <v>1098</v>
      </c>
      <c r="I1134" s="268" t="s">
        <v>918</v>
      </c>
      <c r="U1134" s="268">
        <v>2000</v>
      </c>
      <c r="AA1134" s="268" t="s">
        <v>927</v>
      </c>
    </row>
    <row r="1135" spans="1:27" ht="15" customHeight="1" x14ac:dyDescent="0.3">
      <c r="A1135" s="263">
        <v>524684</v>
      </c>
      <c r="B1135" s="263" t="s">
        <v>2814</v>
      </c>
      <c r="C1135" s="263" t="s">
        <v>366</v>
      </c>
      <c r="D1135" s="263" t="s">
        <v>879</v>
      </c>
      <c r="F1135" s="272"/>
      <c r="G1135" s="272"/>
      <c r="H1135" s="272"/>
      <c r="I1135" s="268" t="s">
        <v>918</v>
      </c>
      <c r="U1135" s="268">
        <v>2000</v>
      </c>
      <c r="AA1135" s="268" t="s">
        <v>927</v>
      </c>
    </row>
    <row r="1136" spans="1:27" ht="15" customHeight="1" x14ac:dyDescent="0.3">
      <c r="A1136" s="263">
        <v>524714</v>
      </c>
      <c r="B1136" s="263" t="s">
        <v>3799</v>
      </c>
      <c r="C1136" s="263" t="s">
        <v>388</v>
      </c>
      <c r="D1136" s="263" t="s">
        <v>760</v>
      </c>
      <c r="F1136" s="271"/>
      <c r="G1136" s="271"/>
      <c r="H1136" s="271"/>
      <c r="I1136" s="268" t="s">
        <v>918</v>
      </c>
      <c r="U1136" s="268">
        <v>2000</v>
      </c>
      <c r="AA1136" s="268" t="s">
        <v>927</v>
      </c>
    </row>
    <row r="1137" spans="1:27" ht="15" customHeight="1" x14ac:dyDescent="0.3">
      <c r="A1137" s="263">
        <v>524723</v>
      </c>
      <c r="B1137" s="263" t="s">
        <v>3803</v>
      </c>
      <c r="C1137" s="263" t="s">
        <v>89</v>
      </c>
      <c r="D1137" s="263" t="s">
        <v>418</v>
      </c>
      <c r="F1137" s="272"/>
      <c r="G1137" s="272"/>
      <c r="H1137" s="272"/>
      <c r="I1137" s="268" t="s">
        <v>918</v>
      </c>
      <c r="U1137" s="268">
        <v>2000</v>
      </c>
      <c r="AA1137" s="268" t="s">
        <v>927</v>
      </c>
    </row>
    <row r="1138" spans="1:27" ht="15" customHeight="1" x14ac:dyDescent="0.3">
      <c r="A1138" s="263">
        <v>524726</v>
      </c>
      <c r="B1138" s="263" t="s">
        <v>3805</v>
      </c>
      <c r="C1138" s="263" t="s">
        <v>3806</v>
      </c>
      <c r="D1138" s="263" t="s">
        <v>3807</v>
      </c>
      <c r="F1138" s="272"/>
      <c r="G1138" s="272"/>
      <c r="H1138" s="272"/>
      <c r="I1138" s="268" t="s">
        <v>918</v>
      </c>
      <c r="U1138" s="268">
        <v>2000</v>
      </c>
      <c r="AA1138" s="268" t="s">
        <v>927</v>
      </c>
    </row>
    <row r="1139" spans="1:27" ht="15" customHeight="1" x14ac:dyDescent="0.3">
      <c r="A1139" s="263">
        <v>524732</v>
      </c>
      <c r="B1139" s="263" t="s">
        <v>3810</v>
      </c>
      <c r="C1139" s="263" t="s">
        <v>326</v>
      </c>
      <c r="D1139" s="263" t="s">
        <v>717</v>
      </c>
      <c r="F1139" s="272"/>
      <c r="G1139" s="272"/>
      <c r="H1139" s="272"/>
      <c r="I1139" s="268" t="s">
        <v>918</v>
      </c>
      <c r="U1139" s="268">
        <v>2000</v>
      </c>
      <c r="AA1139" s="268" t="s">
        <v>927</v>
      </c>
    </row>
    <row r="1140" spans="1:27" ht="15" customHeight="1" x14ac:dyDescent="0.3">
      <c r="A1140" s="263">
        <v>524737</v>
      </c>
      <c r="B1140" s="263" t="s">
        <v>3812</v>
      </c>
      <c r="C1140" s="263" t="s">
        <v>3813</v>
      </c>
      <c r="D1140" s="263" t="s">
        <v>713</v>
      </c>
      <c r="I1140" s="268" t="s">
        <v>918</v>
      </c>
      <c r="U1140" s="268">
        <v>2000</v>
      </c>
      <c r="AA1140" s="268" t="s">
        <v>927</v>
      </c>
    </row>
    <row r="1141" spans="1:27" ht="15" customHeight="1" x14ac:dyDescent="0.3">
      <c r="A1141" s="263">
        <v>524752</v>
      </c>
      <c r="B1141" s="263" t="s">
        <v>3817</v>
      </c>
      <c r="C1141" s="263" t="s">
        <v>91</v>
      </c>
      <c r="D1141" s="263" t="s">
        <v>765</v>
      </c>
      <c r="F1141" s="271"/>
      <c r="G1141" s="271"/>
      <c r="H1141" s="271"/>
      <c r="I1141" s="268" t="s">
        <v>918</v>
      </c>
      <c r="U1141" s="268">
        <v>2000</v>
      </c>
      <c r="AA1141" s="268" t="s">
        <v>927</v>
      </c>
    </row>
    <row r="1142" spans="1:27" ht="15" customHeight="1" x14ac:dyDescent="0.3">
      <c r="A1142" s="263">
        <v>524834</v>
      </c>
      <c r="B1142" s="263" t="s">
        <v>3837</v>
      </c>
      <c r="C1142" s="263" t="s">
        <v>68</v>
      </c>
      <c r="D1142" s="263" t="s">
        <v>818</v>
      </c>
      <c r="F1142" s="272"/>
      <c r="G1142" s="272"/>
      <c r="H1142" s="272"/>
      <c r="I1142" s="268" t="s">
        <v>918</v>
      </c>
      <c r="U1142" s="268">
        <v>2000</v>
      </c>
      <c r="AA1142" s="268" t="s">
        <v>927</v>
      </c>
    </row>
    <row r="1143" spans="1:27" ht="15" customHeight="1" x14ac:dyDescent="0.3">
      <c r="A1143" s="263">
        <v>524843</v>
      </c>
      <c r="B1143" s="263" t="s">
        <v>3839</v>
      </c>
      <c r="C1143" s="263" t="s">
        <v>512</v>
      </c>
      <c r="D1143" s="263" t="s">
        <v>1678</v>
      </c>
      <c r="F1143" s="271"/>
      <c r="G1143" s="271"/>
      <c r="H1143" s="271"/>
      <c r="I1143" s="268" t="s">
        <v>918</v>
      </c>
      <c r="U1143" s="268">
        <v>2000</v>
      </c>
      <c r="AA1143" s="268" t="s">
        <v>927</v>
      </c>
    </row>
    <row r="1144" spans="1:27" ht="15" customHeight="1" x14ac:dyDescent="0.3">
      <c r="A1144" s="263">
        <v>524844</v>
      </c>
      <c r="B1144" s="263" t="s">
        <v>3840</v>
      </c>
      <c r="C1144" s="263" t="s">
        <v>98</v>
      </c>
      <c r="D1144" s="263" t="s">
        <v>721</v>
      </c>
      <c r="I1144" s="268" t="s">
        <v>918</v>
      </c>
      <c r="U1144" s="268">
        <v>2000</v>
      </c>
      <c r="AA1144" s="268" t="s">
        <v>927</v>
      </c>
    </row>
    <row r="1145" spans="1:27" ht="15" customHeight="1" x14ac:dyDescent="0.3">
      <c r="A1145" s="263">
        <v>524845</v>
      </c>
      <c r="B1145" s="263" t="s">
        <v>3841</v>
      </c>
      <c r="C1145" s="263" t="s">
        <v>68</v>
      </c>
      <c r="D1145" s="263" t="s">
        <v>749</v>
      </c>
      <c r="F1145" s="272"/>
      <c r="G1145" s="272"/>
      <c r="H1145" s="272"/>
      <c r="I1145" s="268" t="s">
        <v>918</v>
      </c>
      <c r="U1145" s="268">
        <v>2000</v>
      </c>
      <c r="AA1145" s="268" t="s">
        <v>927</v>
      </c>
    </row>
    <row r="1146" spans="1:27" ht="15" customHeight="1" x14ac:dyDescent="0.3">
      <c r="A1146" s="263">
        <v>524846</v>
      </c>
      <c r="B1146" s="263" t="s">
        <v>3842</v>
      </c>
      <c r="C1146" s="263" t="s">
        <v>241</v>
      </c>
      <c r="D1146" s="263" t="s">
        <v>799</v>
      </c>
      <c r="F1146" s="271"/>
      <c r="G1146" s="271"/>
      <c r="H1146" s="271"/>
      <c r="I1146" s="268" t="s">
        <v>918</v>
      </c>
      <c r="U1146" s="268">
        <v>2000</v>
      </c>
      <c r="AA1146" s="268" t="s">
        <v>927</v>
      </c>
    </row>
    <row r="1147" spans="1:27" ht="15" customHeight="1" x14ac:dyDescent="0.3">
      <c r="A1147" s="263">
        <v>524848</v>
      </c>
      <c r="B1147" s="263" t="s">
        <v>3843</v>
      </c>
      <c r="C1147" s="263" t="s">
        <v>335</v>
      </c>
      <c r="D1147" s="263" t="s">
        <v>422</v>
      </c>
      <c r="I1147" s="268" t="s">
        <v>918</v>
      </c>
      <c r="U1147" s="268">
        <v>2000</v>
      </c>
      <c r="AA1147" s="268" t="s">
        <v>927</v>
      </c>
    </row>
    <row r="1148" spans="1:27" ht="15" customHeight="1" x14ac:dyDescent="0.3">
      <c r="A1148" s="263">
        <v>524886</v>
      </c>
      <c r="B1148" s="263" t="s">
        <v>3850</v>
      </c>
      <c r="C1148" s="263" t="s">
        <v>445</v>
      </c>
      <c r="D1148" s="263" t="s">
        <v>744</v>
      </c>
      <c r="F1148" s="271"/>
      <c r="G1148" s="271"/>
      <c r="H1148" s="271"/>
      <c r="I1148" s="268" t="s">
        <v>918</v>
      </c>
      <c r="U1148" s="268">
        <v>2000</v>
      </c>
      <c r="AA1148" s="268" t="s">
        <v>927</v>
      </c>
    </row>
    <row r="1149" spans="1:27" ht="15" customHeight="1" x14ac:dyDescent="0.3">
      <c r="A1149" s="263">
        <v>524888</v>
      </c>
      <c r="B1149" s="263" t="s">
        <v>3851</v>
      </c>
      <c r="C1149" s="263" t="s">
        <v>400</v>
      </c>
      <c r="D1149" s="263" t="s">
        <v>804</v>
      </c>
      <c r="F1149" s="271"/>
      <c r="G1149" s="271"/>
      <c r="H1149" s="271"/>
      <c r="I1149" s="268" t="s">
        <v>918</v>
      </c>
      <c r="U1149" s="268">
        <v>2000</v>
      </c>
      <c r="AA1149" s="268" t="s">
        <v>927</v>
      </c>
    </row>
    <row r="1150" spans="1:27" ht="15" customHeight="1" x14ac:dyDescent="0.3">
      <c r="A1150" s="263">
        <v>524912</v>
      </c>
      <c r="B1150" s="263" t="s">
        <v>3855</v>
      </c>
      <c r="C1150" s="263" t="s">
        <v>250</v>
      </c>
      <c r="D1150" s="263" t="s">
        <v>729</v>
      </c>
      <c r="F1150" s="271"/>
      <c r="G1150" s="271"/>
      <c r="H1150" s="271"/>
      <c r="I1150" s="268" t="s">
        <v>918</v>
      </c>
      <c r="U1150" s="268">
        <v>2000</v>
      </c>
      <c r="AA1150" s="268" t="s">
        <v>927</v>
      </c>
    </row>
    <row r="1151" spans="1:27" ht="15" customHeight="1" x14ac:dyDescent="0.3">
      <c r="A1151" s="263">
        <v>524936</v>
      </c>
      <c r="B1151" s="263" t="s">
        <v>3860</v>
      </c>
      <c r="C1151" s="263" t="s">
        <v>70</v>
      </c>
      <c r="D1151" s="263" t="s">
        <v>2493</v>
      </c>
      <c r="F1151" s="271"/>
      <c r="G1151" s="271"/>
      <c r="H1151" s="271"/>
      <c r="I1151" s="268" t="s">
        <v>918</v>
      </c>
      <c r="U1151" s="268">
        <v>2000</v>
      </c>
      <c r="AA1151" s="268" t="s">
        <v>927</v>
      </c>
    </row>
    <row r="1152" spans="1:27" ht="15" customHeight="1" x14ac:dyDescent="0.3">
      <c r="A1152" s="263">
        <v>524969</v>
      </c>
      <c r="B1152" s="263" t="s">
        <v>3866</v>
      </c>
      <c r="C1152" s="263" t="s">
        <v>244</v>
      </c>
      <c r="D1152" s="263" t="s">
        <v>793</v>
      </c>
      <c r="I1152" s="268" t="s">
        <v>918</v>
      </c>
      <c r="U1152" s="268">
        <v>2000</v>
      </c>
      <c r="AA1152" s="268" t="s">
        <v>927</v>
      </c>
    </row>
    <row r="1153" spans="1:27" ht="15" customHeight="1" x14ac:dyDescent="0.3">
      <c r="A1153" s="263">
        <v>524977</v>
      </c>
      <c r="B1153" s="263" t="s">
        <v>3867</v>
      </c>
      <c r="C1153" s="263" t="s">
        <v>69</v>
      </c>
      <c r="D1153" s="263" t="s">
        <v>3868</v>
      </c>
      <c r="F1153" s="271"/>
      <c r="G1153" s="271"/>
      <c r="H1153" s="271"/>
      <c r="I1153" s="268" t="s">
        <v>918</v>
      </c>
      <c r="U1153" s="268">
        <v>2000</v>
      </c>
      <c r="AA1153" s="268" t="s">
        <v>927</v>
      </c>
    </row>
    <row r="1154" spans="1:27" ht="15" customHeight="1" x14ac:dyDescent="0.3">
      <c r="A1154" s="263">
        <v>524978</v>
      </c>
      <c r="B1154" s="263" t="s">
        <v>3869</v>
      </c>
      <c r="C1154" s="263" t="s">
        <v>310</v>
      </c>
      <c r="D1154" s="263" t="s">
        <v>449</v>
      </c>
      <c r="F1154" s="271"/>
      <c r="G1154" s="271"/>
      <c r="H1154" s="271"/>
      <c r="I1154" s="268" t="s">
        <v>918</v>
      </c>
      <c r="U1154" s="268">
        <v>2000</v>
      </c>
      <c r="AA1154" s="268" t="s">
        <v>927</v>
      </c>
    </row>
    <row r="1155" spans="1:27" ht="15" customHeight="1" x14ac:dyDescent="0.3">
      <c r="A1155" s="263">
        <v>525012</v>
      </c>
      <c r="B1155" s="263" t="s">
        <v>3880</v>
      </c>
      <c r="C1155" s="263" t="s">
        <v>70</v>
      </c>
      <c r="D1155" s="263" t="s">
        <v>833</v>
      </c>
      <c r="I1155" s="268" t="s">
        <v>918</v>
      </c>
      <c r="U1155" s="268">
        <v>2000</v>
      </c>
      <c r="AA1155" s="268" t="s">
        <v>927</v>
      </c>
    </row>
    <row r="1156" spans="1:27" ht="15" customHeight="1" x14ac:dyDescent="0.3">
      <c r="A1156" s="263">
        <v>525020</v>
      </c>
      <c r="B1156" s="263" t="s">
        <v>3881</v>
      </c>
      <c r="C1156" s="263" t="s">
        <v>70</v>
      </c>
      <c r="D1156" s="263" t="s">
        <v>720</v>
      </c>
      <c r="F1156" s="271"/>
      <c r="G1156" s="271"/>
      <c r="H1156" s="271"/>
      <c r="I1156" s="268" t="s">
        <v>918</v>
      </c>
      <c r="U1156" s="268">
        <v>2000</v>
      </c>
      <c r="AA1156" s="268" t="s">
        <v>927</v>
      </c>
    </row>
    <row r="1157" spans="1:27" ht="15" customHeight="1" x14ac:dyDescent="0.3">
      <c r="A1157" s="263">
        <v>525042</v>
      </c>
      <c r="B1157" s="263" t="s">
        <v>3890</v>
      </c>
      <c r="C1157" s="263" t="s">
        <v>321</v>
      </c>
      <c r="D1157" s="263" t="s">
        <v>915</v>
      </c>
      <c r="F1157" s="272"/>
      <c r="G1157" s="272"/>
      <c r="H1157" s="272"/>
      <c r="I1157" s="268" t="s">
        <v>918</v>
      </c>
      <c r="U1157" s="268">
        <v>2000</v>
      </c>
      <c r="AA1157" s="268" t="s">
        <v>927</v>
      </c>
    </row>
    <row r="1158" spans="1:27" ht="15" customHeight="1" x14ac:dyDescent="0.3">
      <c r="A1158" s="263">
        <v>525096</v>
      </c>
      <c r="B1158" s="263" t="s">
        <v>3906</v>
      </c>
      <c r="C1158" s="263" t="s">
        <v>320</v>
      </c>
      <c r="D1158" s="263" t="s">
        <v>419</v>
      </c>
      <c r="F1158" s="271"/>
      <c r="G1158" s="271"/>
      <c r="H1158" s="271"/>
      <c r="I1158" s="268" t="s">
        <v>918</v>
      </c>
      <c r="U1158" s="268">
        <v>2000</v>
      </c>
      <c r="AA1158" s="268" t="s">
        <v>927</v>
      </c>
    </row>
    <row r="1159" spans="1:27" ht="15" customHeight="1" x14ac:dyDescent="0.3">
      <c r="A1159" s="263">
        <v>525101</v>
      </c>
      <c r="B1159" s="263" t="s">
        <v>3907</v>
      </c>
      <c r="C1159" s="263" t="s">
        <v>2827</v>
      </c>
      <c r="D1159" s="263" t="s">
        <v>1071</v>
      </c>
      <c r="F1159" s="271"/>
      <c r="G1159" s="271"/>
      <c r="H1159" s="271"/>
      <c r="I1159" s="268" t="s">
        <v>918</v>
      </c>
      <c r="U1159" s="268">
        <v>2000</v>
      </c>
      <c r="AA1159" s="268" t="s">
        <v>927</v>
      </c>
    </row>
    <row r="1160" spans="1:27" ht="15" customHeight="1" x14ac:dyDescent="0.3">
      <c r="A1160" s="263">
        <v>525104</v>
      </c>
      <c r="B1160" s="263" t="s">
        <v>3908</v>
      </c>
      <c r="C1160" s="263" t="s">
        <v>106</v>
      </c>
      <c r="D1160" s="263" t="s">
        <v>1286</v>
      </c>
      <c r="F1160" s="272"/>
      <c r="G1160" s="272"/>
      <c r="H1160" s="272"/>
      <c r="I1160" s="268" t="s">
        <v>918</v>
      </c>
      <c r="U1160" s="268">
        <v>2000</v>
      </c>
      <c r="AA1160" s="268" t="s">
        <v>927</v>
      </c>
    </row>
    <row r="1161" spans="1:27" ht="15" customHeight="1" x14ac:dyDescent="0.3">
      <c r="A1161" s="263">
        <v>525121</v>
      </c>
      <c r="B1161" s="263" t="s">
        <v>3913</v>
      </c>
      <c r="C1161" s="263" t="s">
        <v>269</v>
      </c>
      <c r="D1161" s="263" t="s">
        <v>777</v>
      </c>
      <c r="F1161" s="271"/>
      <c r="G1161" s="271"/>
      <c r="H1161" s="271"/>
      <c r="I1161" s="268" t="s">
        <v>918</v>
      </c>
      <c r="U1161" s="268">
        <v>2000</v>
      </c>
      <c r="AA1161" s="268" t="s">
        <v>927</v>
      </c>
    </row>
    <row r="1162" spans="1:27" ht="15" customHeight="1" x14ac:dyDescent="0.3">
      <c r="A1162" s="263">
        <v>525148</v>
      </c>
      <c r="B1162" s="263" t="s">
        <v>3923</v>
      </c>
      <c r="C1162" s="263" t="s">
        <v>92</v>
      </c>
      <c r="D1162" s="263" t="s">
        <v>756</v>
      </c>
      <c r="F1162" s="272"/>
      <c r="G1162" s="272"/>
      <c r="H1162" s="272"/>
      <c r="I1162" s="268" t="s">
        <v>918</v>
      </c>
      <c r="U1162" s="268">
        <v>2000</v>
      </c>
      <c r="AA1162" s="268" t="s">
        <v>927</v>
      </c>
    </row>
    <row r="1163" spans="1:27" ht="15" customHeight="1" x14ac:dyDescent="0.3">
      <c r="A1163" s="263">
        <v>525151</v>
      </c>
      <c r="B1163" s="263" t="s">
        <v>3924</v>
      </c>
      <c r="C1163" s="263" t="s">
        <v>73</v>
      </c>
      <c r="D1163" s="263" t="s">
        <v>839</v>
      </c>
      <c r="F1163" s="271"/>
      <c r="G1163" s="271"/>
      <c r="H1163" s="271"/>
      <c r="I1163" s="268" t="s">
        <v>918</v>
      </c>
      <c r="U1163" s="268">
        <v>2000</v>
      </c>
      <c r="AA1163" s="268" t="s">
        <v>927</v>
      </c>
    </row>
    <row r="1164" spans="1:27" ht="15" customHeight="1" x14ac:dyDescent="0.3">
      <c r="A1164" s="263">
        <v>525158</v>
      </c>
      <c r="B1164" s="263" t="s">
        <v>3926</v>
      </c>
      <c r="C1164" s="263" t="s">
        <v>1249</v>
      </c>
      <c r="D1164" s="263" t="s">
        <v>768</v>
      </c>
      <c r="F1164" s="271"/>
      <c r="G1164" s="271"/>
      <c r="H1164" s="271"/>
      <c r="I1164" s="268" t="s">
        <v>918</v>
      </c>
      <c r="U1164" s="268">
        <v>2000</v>
      </c>
      <c r="AA1164" s="268" t="s">
        <v>927</v>
      </c>
    </row>
    <row r="1165" spans="1:27" ht="15" customHeight="1" x14ac:dyDescent="0.3">
      <c r="A1165" s="263">
        <v>525184</v>
      </c>
      <c r="B1165" s="263" t="s">
        <v>3934</v>
      </c>
      <c r="C1165" s="263" t="s">
        <v>245</v>
      </c>
      <c r="D1165" s="263" t="s">
        <v>878</v>
      </c>
      <c r="F1165" s="273"/>
      <c r="G1165" s="273"/>
      <c r="H1165" s="274"/>
      <c r="I1165" s="268" t="s">
        <v>918</v>
      </c>
      <c r="U1165" s="268">
        <v>2000</v>
      </c>
      <c r="AA1165" s="268" t="s">
        <v>927</v>
      </c>
    </row>
    <row r="1166" spans="1:27" ht="15" customHeight="1" x14ac:dyDescent="0.3">
      <c r="A1166" s="263">
        <v>525196</v>
      </c>
      <c r="B1166" s="263" t="s">
        <v>3940</v>
      </c>
      <c r="C1166" s="263" t="s">
        <v>68</v>
      </c>
      <c r="D1166" s="263" t="s">
        <v>768</v>
      </c>
      <c r="F1166" s="271"/>
      <c r="G1166" s="271"/>
      <c r="H1166" s="271"/>
      <c r="I1166" s="268" t="s">
        <v>918</v>
      </c>
      <c r="U1166" s="268">
        <v>2000</v>
      </c>
      <c r="AA1166" s="268" t="s">
        <v>927</v>
      </c>
    </row>
    <row r="1167" spans="1:27" ht="15" customHeight="1" x14ac:dyDescent="0.3">
      <c r="A1167" s="263">
        <v>525202</v>
      </c>
      <c r="B1167" s="263" t="s">
        <v>3941</v>
      </c>
      <c r="C1167" s="263" t="s">
        <v>293</v>
      </c>
      <c r="D1167" s="263" t="s">
        <v>814</v>
      </c>
      <c r="I1167" s="268" t="s">
        <v>918</v>
      </c>
      <c r="U1167" s="268">
        <v>2000</v>
      </c>
      <c r="AA1167" s="268" t="s">
        <v>927</v>
      </c>
    </row>
    <row r="1168" spans="1:27" ht="15" customHeight="1" x14ac:dyDescent="0.3">
      <c r="A1168" s="263">
        <v>525213</v>
      </c>
      <c r="B1168" s="263" t="s">
        <v>3943</v>
      </c>
      <c r="C1168" s="263" t="s">
        <v>80</v>
      </c>
      <c r="D1168" s="263" t="s">
        <v>899</v>
      </c>
      <c r="F1168" s="271"/>
      <c r="G1168" s="271"/>
      <c r="H1168" s="271"/>
      <c r="I1168" s="268" t="s">
        <v>918</v>
      </c>
      <c r="U1168" s="268">
        <v>2000</v>
      </c>
      <c r="AA1168" s="268" t="s">
        <v>927</v>
      </c>
    </row>
    <row r="1169" spans="1:27" ht="15" customHeight="1" x14ac:dyDescent="0.3">
      <c r="A1169" s="263">
        <v>525223</v>
      </c>
      <c r="B1169" s="263" t="s">
        <v>3948</v>
      </c>
      <c r="C1169" s="263" t="s">
        <v>3949</v>
      </c>
      <c r="D1169" s="263" t="s">
        <v>418</v>
      </c>
      <c r="F1169" s="272"/>
      <c r="G1169" s="272"/>
      <c r="H1169" s="272"/>
      <c r="I1169" s="268" t="s">
        <v>918</v>
      </c>
      <c r="U1169" s="268">
        <v>2000</v>
      </c>
      <c r="AA1169" s="268" t="s">
        <v>927</v>
      </c>
    </row>
    <row r="1170" spans="1:27" ht="15" customHeight="1" x14ac:dyDescent="0.3">
      <c r="A1170" s="263">
        <v>525227</v>
      </c>
      <c r="B1170" s="263" t="s">
        <v>3950</v>
      </c>
      <c r="C1170" s="263" t="s">
        <v>101</v>
      </c>
      <c r="D1170" s="263" t="s">
        <v>804</v>
      </c>
      <c r="F1170" s="272"/>
      <c r="G1170" s="272"/>
      <c r="H1170" s="272"/>
      <c r="I1170" s="268" t="s">
        <v>918</v>
      </c>
      <c r="U1170" s="268">
        <v>2000</v>
      </c>
      <c r="AA1170" s="268" t="s">
        <v>927</v>
      </c>
    </row>
    <row r="1171" spans="1:27" ht="15" customHeight="1" x14ac:dyDescent="0.3">
      <c r="A1171" s="263">
        <v>525228</v>
      </c>
      <c r="B1171" s="263" t="s">
        <v>3951</v>
      </c>
      <c r="C1171" s="263" t="s">
        <v>73</v>
      </c>
      <c r="D1171" s="263" t="s">
        <v>714</v>
      </c>
      <c r="I1171" s="268" t="s">
        <v>918</v>
      </c>
      <c r="U1171" s="268">
        <v>2000</v>
      </c>
      <c r="AA1171" s="268" t="s">
        <v>927</v>
      </c>
    </row>
    <row r="1172" spans="1:27" ht="15" customHeight="1" x14ac:dyDescent="0.3">
      <c r="A1172" s="263">
        <v>525247</v>
      </c>
      <c r="B1172" s="263" t="s">
        <v>3961</v>
      </c>
      <c r="C1172" s="263" t="s">
        <v>86</v>
      </c>
      <c r="D1172" s="263" t="s">
        <v>874</v>
      </c>
      <c r="I1172" s="268" t="s">
        <v>918</v>
      </c>
      <c r="U1172" s="268">
        <v>2000</v>
      </c>
      <c r="AA1172" s="268" t="s">
        <v>927</v>
      </c>
    </row>
    <row r="1173" spans="1:27" ht="15" customHeight="1" x14ac:dyDescent="0.3">
      <c r="A1173" s="263">
        <v>525258</v>
      </c>
      <c r="B1173" s="263" t="s">
        <v>3963</v>
      </c>
      <c r="C1173" s="263" t="s">
        <v>270</v>
      </c>
      <c r="D1173" s="263" t="s">
        <v>1341</v>
      </c>
      <c r="F1173" s="273"/>
      <c r="G1173" s="273"/>
      <c r="H1173" s="274"/>
      <c r="I1173" s="268" t="s">
        <v>918</v>
      </c>
      <c r="U1173" s="268">
        <v>2000</v>
      </c>
      <c r="AA1173" s="268" t="s">
        <v>927</v>
      </c>
    </row>
    <row r="1174" spans="1:27" ht="15" customHeight="1" x14ac:dyDescent="0.3">
      <c r="A1174" s="263">
        <v>525272</v>
      </c>
      <c r="B1174" s="263" t="s">
        <v>3968</v>
      </c>
      <c r="C1174" s="263" t="s">
        <v>530</v>
      </c>
      <c r="D1174" s="263" t="s">
        <v>832</v>
      </c>
      <c r="F1174" s="271"/>
      <c r="G1174" s="271"/>
      <c r="H1174" s="271"/>
      <c r="I1174" s="268" t="s">
        <v>918</v>
      </c>
      <c r="U1174" s="268">
        <v>2000</v>
      </c>
      <c r="AA1174" s="268" t="s">
        <v>927</v>
      </c>
    </row>
    <row r="1175" spans="1:27" ht="15" customHeight="1" x14ac:dyDescent="0.3">
      <c r="A1175" s="263">
        <v>525275</v>
      </c>
      <c r="B1175" s="263" t="s">
        <v>3969</v>
      </c>
      <c r="C1175" s="263" t="s">
        <v>69</v>
      </c>
      <c r="D1175" s="263" t="s">
        <v>828</v>
      </c>
      <c r="F1175" s="271"/>
      <c r="G1175" s="271"/>
      <c r="H1175" s="271"/>
      <c r="I1175" s="268" t="s">
        <v>918</v>
      </c>
      <c r="U1175" s="268">
        <v>2000</v>
      </c>
      <c r="AA1175" s="268" t="s">
        <v>927</v>
      </c>
    </row>
    <row r="1176" spans="1:27" ht="15" customHeight="1" x14ac:dyDescent="0.3">
      <c r="A1176" s="263">
        <v>525306</v>
      </c>
      <c r="B1176" s="263" t="s">
        <v>3973</v>
      </c>
      <c r="C1176" s="263" t="s">
        <v>3974</v>
      </c>
      <c r="D1176" s="263" t="s">
        <v>1301</v>
      </c>
      <c r="F1176" s="271"/>
      <c r="G1176" s="271"/>
      <c r="H1176" s="271"/>
      <c r="I1176" s="268" t="s">
        <v>918</v>
      </c>
      <c r="U1176" s="268">
        <v>2000</v>
      </c>
      <c r="AA1176" s="268" t="s">
        <v>927</v>
      </c>
    </row>
    <row r="1177" spans="1:27" ht="15" customHeight="1" x14ac:dyDescent="0.3">
      <c r="A1177" s="263">
        <v>525331</v>
      </c>
      <c r="B1177" s="263" t="s">
        <v>533</v>
      </c>
      <c r="C1177" s="263" t="s">
        <v>1634</v>
      </c>
      <c r="D1177" s="263" t="s">
        <v>418</v>
      </c>
      <c r="F1177" s="271"/>
      <c r="G1177" s="271"/>
      <c r="H1177" s="271"/>
      <c r="I1177" s="268" t="s">
        <v>918</v>
      </c>
      <c r="U1177" s="268">
        <v>2000</v>
      </c>
      <c r="AA1177" s="268" t="s">
        <v>927</v>
      </c>
    </row>
    <row r="1178" spans="1:27" ht="15" customHeight="1" x14ac:dyDescent="0.3">
      <c r="A1178" s="263">
        <v>525334</v>
      </c>
      <c r="B1178" s="263" t="s">
        <v>3980</v>
      </c>
      <c r="C1178" s="263" t="s">
        <v>88</v>
      </c>
      <c r="D1178" s="263" t="s">
        <v>827</v>
      </c>
      <c r="F1178" s="271"/>
      <c r="G1178" s="271"/>
      <c r="H1178" s="271"/>
      <c r="I1178" s="268" t="s">
        <v>918</v>
      </c>
      <c r="U1178" s="268">
        <v>2000</v>
      </c>
      <c r="AA1178" s="268" t="s">
        <v>927</v>
      </c>
    </row>
    <row r="1179" spans="1:27" ht="15" customHeight="1" x14ac:dyDescent="0.3">
      <c r="A1179" s="263">
        <v>525342</v>
      </c>
      <c r="B1179" s="263" t="s">
        <v>3983</v>
      </c>
      <c r="C1179" s="263" t="s">
        <v>88</v>
      </c>
      <c r="D1179" s="263" t="s">
        <v>3984</v>
      </c>
      <c r="F1179" s="271"/>
      <c r="G1179" s="271"/>
      <c r="H1179" s="271"/>
      <c r="I1179" s="268" t="s">
        <v>918</v>
      </c>
      <c r="U1179" s="268">
        <v>2000</v>
      </c>
      <c r="AA1179" s="268" t="s">
        <v>927</v>
      </c>
    </row>
    <row r="1180" spans="1:27" ht="15" customHeight="1" x14ac:dyDescent="0.3">
      <c r="A1180" s="263">
        <v>525363</v>
      </c>
      <c r="B1180" s="263" t="s">
        <v>3993</v>
      </c>
      <c r="C1180" s="263" t="s">
        <v>321</v>
      </c>
      <c r="D1180" s="263" t="s">
        <v>719</v>
      </c>
      <c r="F1180" s="273"/>
      <c r="G1180" s="273"/>
      <c r="H1180" s="274"/>
      <c r="I1180" s="268" t="s">
        <v>918</v>
      </c>
      <c r="U1180" s="268">
        <v>2000</v>
      </c>
      <c r="AA1180" s="268" t="s">
        <v>927</v>
      </c>
    </row>
    <row r="1181" spans="1:27" ht="15" customHeight="1" x14ac:dyDescent="0.3">
      <c r="A1181" s="263">
        <v>525371</v>
      </c>
      <c r="B1181" s="263" t="s">
        <v>3994</v>
      </c>
      <c r="C1181" s="263" t="s">
        <v>1751</v>
      </c>
      <c r="D1181" s="263" t="s">
        <v>1071</v>
      </c>
      <c r="F1181" s="272"/>
      <c r="G1181" s="272"/>
      <c r="H1181" s="272"/>
      <c r="I1181" s="268" t="s">
        <v>918</v>
      </c>
      <c r="U1181" s="268">
        <v>2000</v>
      </c>
      <c r="AA1181" s="268" t="s">
        <v>927</v>
      </c>
    </row>
    <row r="1182" spans="1:27" ht="15" customHeight="1" x14ac:dyDescent="0.3">
      <c r="A1182" s="263">
        <v>525408</v>
      </c>
      <c r="B1182" s="263" t="s">
        <v>4004</v>
      </c>
      <c r="C1182" s="263" t="s">
        <v>4005</v>
      </c>
      <c r="D1182" s="263" t="s">
        <v>4006</v>
      </c>
      <c r="F1182" s="271"/>
      <c r="G1182" s="271"/>
      <c r="H1182" s="271"/>
      <c r="I1182" s="268" t="s">
        <v>918</v>
      </c>
      <c r="U1182" s="268">
        <v>2000</v>
      </c>
      <c r="AA1182" s="268" t="s">
        <v>927</v>
      </c>
    </row>
    <row r="1183" spans="1:27" ht="15" customHeight="1" x14ac:dyDescent="0.3">
      <c r="A1183" s="263">
        <v>525414</v>
      </c>
      <c r="B1183" s="263" t="s">
        <v>4010</v>
      </c>
      <c r="C1183" s="263" t="s">
        <v>1578</v>
      </c>
      <c r="D1183" s="263" t="s">
        <v>743</v>
      </c>
      <c r="F1183" s="271"/>
      <c r="G1183" s="271"/>
      <c r="H1183" s="271"/>
      <c r="I1183" s="268" t="s">
        <v>918</v>
      </c>
      <c r="U1183" s="268">
        <v>2000</v>
      </c>
      <c r="AA1183" s="268" t="s">
        <v>927</v>
      </c>
    </row>
    <row r="1184" spans="1:27" ht="15" customHeight="1" x14ac:dyDescent="0.3">
      <c r="A1184" s="263">
        <v>525431</v>
      </c>
      <c r="B1184" s="263" t="s">
        <v>4016</v>
      </c>
      <c r="C1184" s="263" t="s">
        <v>260</v>
      </c>
      <c r="D1184" s="263" t="s">
        <v>414</v>
      </c>
      <c r="F1184" s="271"/>
      <c r="G1184" s="271"/>
      <c r="H1184" s="271"/>
      <c r="I1184" s="268" t="s">
        <v>918</v>
      </c>
      <c r="U1184" s="268">
        <v>2000</v>
      </c>
      <c r="AA1184" s="268" t="s">
        <v>927</v>
      </c>
    </row>
    <row r="1185" spans="1:27" ht="15" customHeight="1" x14ac:dyDescent="0.3">
      <c r="A1185" s="263">
        <v>525432</v>
      </c>
      <c r="B1185" s="263" t="s">
        <v>4017</v>
      </c>
      <c r="C1185" s="263" t="s">
        <v>360</v>
      </c>
      <c r="D1185" s="263" t="s">
        <v>1308</v>
      </c>
      <c r="I1185" s="268" t="s">
        <v>918</v>
      </c>
      <c r="U1185" s="268">
        <v>2000</v>
      </c>
      <c r="AA1185" s="268" t="s">
        <v>927</v>
      </c>
    </row>
    <row r="1186" spans="1:27" ht="15" customHeight="1" x14ac:dyDescent="0.3">
      <c r="A1186" s="263">
        <v>525434</v>
      </c>
      <c r="B1186" s="263" t="s">
        <v>4018</v>
      </c>
      <c r="C1186" s="263" t="s">
        <v>66</v>
      </c>
      <c r="D1186" s="263" t="s">
        <v>419</v>
      </c>
      <c r="F1186" s="271"/>
      <c r="G1186" s="271"/>
      <c r="H1186" s="271"/>
      <c r="I1186" s="268" t="s">
        <v>918</v>
      </c>
      <c r="U1186" s="268">
        <v>2000</v>
      </c>
      <c r="AA1186" s="268" t="s">
        <v>927</v>
      </c>
    </row>
    <row r="1187" spans="1:27" ht="15" customHeight="1" x14ac:dyDescent="0.3">
      <c r="A1187" s="263">
        <v>525444</v>
      </c>
      <c r="B1187" s="263" t="s">
        <v>4020</v>
      </c>
      <c r="C1187" s="263" t="s">
        <v>88</v>
      </c>
      <c r="D1187" s="263" t="s">
        <v>711</v>
      </c>
      <c r="F1187" s="271"/>
      <c r="G1187" s="271"/>
      <c r="H1187" s="271"/>
      <c r="I1187" s="268" t="s">
        <v>918</v>
      </c>
      <c r="U1187" s="268">
        <v>2000</v>
      </c>
      <c r="AA1187" s="268" t="s">
        <v>927</v>
      </c>
    </row>
    <row r="1188" spans="1:27" ht="15" customHeight="1" x14ac:dyDescent="0.3">
      <c r="A1188" s="263">
        <v>525445</v>
      </c>
      <c r="B1188" s="263" t="s">
        <v>4021</v>
      </c>
      <c r="C1188" s="263" t="s">
        <v>3266</v>
      </c>
      <c r="D1188" s="263" t="s">
        <v>915</v>
      </c>
      <c r="F1188" s="272"/>
      <c r="G1188" s="272"/>
      <c r="H1188" s="272"/>
      <c r="I1188" s="268" t="s">
        <v>918</v>
      </c>
      <c r="U1188" s="268">
        <v>2000</v>
      </c>
      <c r="AA1188" s="268" t="s">
        <v>927</v>
      </c>
    </row>
    <row r="1189" spans="1:27" ht="15" customHeight="1" x14ac:dyDescent="0.3">
      <c r="A1189" s="263">
        <v>525461</v>
      </c>
      <c r="B1189" s="263" t="s">
        <v>4025</v>
      </c>
      <c r="C1189" s="263" t="s">
        <v>73</v>
      </c>
      <c r="D1189" s="263" t="s">
        <v>1279</v>
      </c>
      <c r="I1189" s="268" t="s">
        <v>918</v>
      </c>
      <c r="U1189" s="268">
        <v>2000</v>
      </c>
      <c r="AA1189" s="268" t="s">
        <v>927</v>
      </c>
    </row>
    <row r="1190" spans="1:27" ht="15" customHeight="1" x14ac:dyDescent="0.3">
      <c r="A1190" s="263">
        <v>525468</v>
      </c>
      <c r="B1190" s="263" t="s">
        <v>4031</v>
      </c>
      <c r="C1190" s="263" t="s">
        <v>366</v>
      </c>
      <c r="D1190" s="263" t="s">
        <v>4032</v>
      </c>
      <c r="F1190" s="273"/>
      <c r="G1190" s="273"/>
      <c r="H1190" s="274"/>
      <c r="I1190" s="268" t="s">
        <v>918</v>
      </c>
      <c r="U1190" s="268">
        <v>2000</v>
      </c>
      <c r="AA1190" s="268" t="s">
        <v>927</v>
      </c>
    </row>
    <row r="1191" spans="1:27" ht="15" customHeight="1" x14ac:dyDescent="0.3">
      <c r="A1191" s="263">
        <v>525531</v>
      </c>
      <c r="B1191" s="263" t="s">
        <v>4046</v>
      </c>
      <c r="C1191" s="263" t="s">
        <v>442</v>
      </c>
      <c r="D1191" s="263" t="s">
        <v>761</v>
      </c>
      <c r="F1191" s="273"/>
      <c r="G1191" s="273"/>
      <c r="H1191" s="274"/>
      <c r="I1191" s="268" t="s">
        <v>918</v>
      </c>
      <c r="U1191" s="268">
        <v>2000</v>
      </c>
      <c r="AA1191" s="268" t="s">
        <v>927</v>
      </c>
    </row>
    <row r="1192" spans="1:27" ht="15" customHeight="1" x14ac:dyDescent="0.3">
      <c r="A1192" s="263">
        <v>525555</v>
      </c>
      <c r="B1192" s="263" t="s">
        <v>4052</v>
      </c>
      <c r="C1192" s="263" t="s">
        <v>4053</v>
      </c>
      <c r="D1192" s="263" t="s">
        <v>780</v>
      </c>
      <c r="F1192" s="271"/>
      <c r="G1192" s="271"/>
      <c r="H1192" s="271"/>
      <c r="I1192" s="268" t="s">
        <v>918</v>
      </c>
      <c r="U1192" s="268">
        <v>2000</v>
      </c>
      <c r="AA1192" s="268" t="s">
        <v>927</v>
      </c>
    </row>
    <row r="1193" spans="1:27" ht="15" customHeight="1" x14ac:dyDescent="0.3">
      <c r="A1193" s="263">
        <v>525609</v>
      </c>
      <c r="B1193" s="263" t="s">
        <v>4065</v>
      </c>
      <c r="C1193" s="263" t="s">
        <v>103</v>
      </c>
      <c r="D1193" s="263" t="s">
        <v>4066</v>
      </c>
      <c r="F1193" s="271"/>
      <c r="G1193" s="271"/>
      <c r="H1193" s="271"/>
      <c r="I1193" s="268" t="s">
        <v>918</v>
      </c>
      <c r="U1193" s="268">
        <v>2000</v>
      </c>
      <c r="AA1193" s="268" t="s">
        <v>927</v>
      </c>
    </row>
    <row r="1194" spans="1:27" ht="15" customHeight="1" x14ac:dyDescent="0.3">
      <c r="A1194" s="263">
        <v>525651</v>
      </c>
      <c r="B1194" s="263" t="s">
        <v>4073</v>
      </c>
      <c r="C1194" s="263" t="s">
        <v>90</v>
      </c>
      <c r="D1194" s="263" t="s">
        <v>727</v>
      </c>
      <c r="F1194" s="271"/>
      <c r="G1194" s="271"/>
      <c r="H1194" s="271"/>
      <c r="I1194" s="268" t="s">
        <v>918</v>
      </c>
      <c r="U1194" s="268">
        <v>2000</v>
      </c>
      <c r="AA1194" s="268" t="s">
        <v>927</v>
      </c>
    </row>
    <row r="1195" spans="1:27" ht="15" customHeight="1" x14ac:dyDescent="0.3">
      <c r="A1195" s="263">
        <v>526082</v>
      </c>
      <c r="B1195" s="263" t="s">
        <v>4084</v>
      </c>
      <c r="C1195" s="263" t="s">
        <v>348</v>
      </c>
      <c r="D1195" s="263" t="s">
        <v>863</v>
      </c>
      <c r="F1195" s="271"/>
      <c r="G1195" s="271"/>
      <c r="H1195" s="271"/>
      <c r="I1195" s="268" t="s">
        <v>918</v>
      </c>
      <c r="U1195" s="268">
        <v>2000</v>
      </c>
      <c r="AA1195" s="268" t="s">
        <v>927</v>
      </c>
    </row>
    <row r="1196" spans="1:27" ht="15" customHeight="1" x14ac:dyDescent="0.3">
      <c r="A1196" s="263">
        <v>526341</v>
      </c>
      <c r="B1196" s="263" t="s">
        <v>4090</v>
      </c>
      <c r="C1196" s="263" t="s">
        <v>441</v>
      </c>
      <c r="D1196" s="263" t="s">
        <v>873</v>
      </c>
      <c r="F1196" s="271"/>
      <c r="G1196" s="271"/>
      <c r="H1196" s="271"/>
      <c r="I1196" s="268" t="s">
        <v>918</v>
      </c>
      <c r="U1196" s="268">
        <v>2000</v>
      </c>
      <c r="AA1196" s="268" t="s">
        <v>927</v>
      </c>
    </row>
    <row r="1197" spans="1:27" ht="15" customHeight="1" x14ac:dyDescent="0.3">
      <c r="A1197" s="263">
        <v>523102</v>
      </c>
      <c r="B1197" s="263" t="s">
        <v>1750</v>
      </c>
      <c r="C1197" s="263" t="s">
        <v>1751</v>
      </c>
      <c r="D1197" s="263" t="s">
        <v>1752</v>
      </c>
      <c r="F1197" s="272"/>
      <c r="G1197" s="272"/>
      <c r="H1197" s="272"/>
      <c r="I1197" s="268" t="s">
        <v>918</v>
      </c>
      <c r="U1197" s="268">
        <v>2000</v>
      </c>
      <c r="AA1197" s="268" t="s">
        <v>927</v>
      </c>
    </row>
    <row r="1198" spans="1:27" ht="15" customHeight="1" x14ac:dyDescent="0.3">
      <c r="A1198" s="263">
        <v>523411</v>
      </c>
      <c r="B1198" s="263" t="s">
        <v>1759</v>
      </c>
      <c r="C1198" s="263" t="s">
        <v>512</v>
      </c>
      <c r="D1198" s="263" t="s">
        <v>418</v>
      </c>
      <c r="F1198" s="271"/>
      <c r="G1198" s="271"/>
      <c r="H1198" s="271"/>
      <c r="I1198" s="268" t="s">
        <v>918</v>
      </c>
      <c r="U1198" s="268">
        <v>2000</v>
      </c>
      <c r="AA1198" s="268" t="s">
        <v>927</v>
      </c>
    </row>
    <row r="1199" spans="1:27" ht="15" customHeight="1" x14ac:dyDescent="0.3">
      <c r="A1199" s="263">
        <v>525003</v>
      </c>
      <c r="B1199" s="263" t="s">
        <v>1791</v>
      </c>
      <c r="C1199" s="263" t="s">
        <v>69</v>
      </c>
      <c r="D1199" s="263" t="s">
        <v>810</v>
      </c>
      <c r="F1199" s="273"/>
      <c r="G1199" s="273"/>
      <c r="H1199" s="274"/>
      <c r="I1199" s="268" t="s">
        <v>918</v>
      </c>
      <c r="U1199" s="268">
        <v>2000</v>
      </c>
      <c r="AA1199" s="268" t="s">
        <v>927</v>
      </c>
    </row>
    <row r="1200" spans="1:27" ht="15" customHeight="1" x14ac:dyDescent="0.3">
      <c r="A1200" s="263">
        <v>525322</v>
      </c>
      <c r="B1200" s="263" t="s">
        <v>1799</v>
      </c>
      <c r="C1200" s="263" t="s">
        <v>82</v>
      </c>
      <c r="D1200" s="263" t="s">
        <v>715</v>
      </c>
      <c r="F1200" s="271"/>
      <c r="G1200" s="271"/>
      <c r="H1200" s="271"/>
      <c r="I1200" s="268" t="s">
        <v>918</v>
      </c>
      <c r="U1200" s="268">
        <v>2000</v>
      </c>
      <c r="AA1200" s="268" t="s">
        <v>927</v>
      </c>
    </row>
    <row r="1201" spans="1:27" ht="15" customHeight="1" x14ac:dyDescent="0.3">
      <c r="A1201" s="263">
        <v>525324</v>
      </c>
      <c r="B1201" s="263" t="s">
        <v>1800</v>
      </c>
      <c r="C1201" s="263" t="s">
        <v>73</v>
      </c>
      <c r="D1201" s="263" t="s">
        <v>1301</v>
      </c>
      <c r="F1201" s="271"/>
      <c r="G1201" s="271"/>
      <c r="H1201" s="271"/>
      <c r="I1201" s="268" t="s">
        <v>918</v>
      </c>
      <c r="U1201" s="268">
        <v>2000</v>
      </c>
      <c r="AA1201" s="268" t="s">
        <v>927</v>
      </c>
    </row>
    <row r="1202" spans="1:27" ht="15" customHeight="1" x14ac:dyDescent="0.3">
      <c r="A1202" s="263">
        <v>525715</v>
      </c>
      <c r="B1202" s="263" t="s">
        <v>1816</v>
      </c>
      <c r="C1202" s="263" t="s">
        <v>1817</v>
      </c>
      <c r="D1202" s="263" t="s">
        <v>823</v>
      </c>
      <c r="F1202" s="271"/>
      <c r="G1202" s="271"/>
      <c r="H1202" s="271"/>
      <c r="I1202" s="268" t="s">
        <v>918</v>
      </c>
      <c r="U1202" s="268">
        <v>2000</v>
      </c>
      <c r="AA1202" s="268" t="s">
        <v>927</v>
      </c>
    </row>
    <row r="1203" spans="1:27" ht="15" customHeight="1" x14ac:dyDescent="0.3">
      <c r="A1203" s="263">
        <v>525753</v>
      </c>
      <c r="B1203" s="263" t="s">
        <v>1844</v>
      </c>
      <c r="C1203" s="263" t="s">
        <v>279</v>
      </c>
      <c r="D1203" s="263" t="s">
        <v>1845</v>
      </c>
      <c r="F1203" s="271"/>
      <c r="G1203" s="271"/>
      <c r="H1203" s="271"/>
      <c r="I1203" s="268" t="s">
        <v>918</v>
      </c>
      <c r="U1203" s="268">
        <v>2000</v>
      </c>
      <c r="AA1203" s="268" t="s">
        <v>927</v>
      </c>
    </row>
    <row r="1204" spans="1:27" ht="15" customHeight="1" x14ac:dyDescent="0.3">
      <c r="A1204" s="263">
        <v>525762</v>
      </c>
      <c r="B1204" s="263" t="s">
        <v>1851</v>
      </c>
      <c r="C1204" s="263" t="s">
        <v>70</v>
      </c>
      <c r="D1204" s="263" t="s">
        <v>1852</v>
      </c>
      <c r="F1204" s="272"/>
      <c r="G1204" s="272"/>
      <c r="H1204" s="272"/>
      <c r="I1204" s="268" t="s">
        <v>918</v>
      </c>
      <c r="U1204" s="268">
        <v>2000</v>
      </c>
      <c r="AA1204" s="268" t="s">
        <v>927</v>
      </c>
    </row>
    <row r="1205" spans="1:27" ht="15" customHeight="1" x14ac:dyDescent="0.3">
      <c r="A1205" s="263">
        <v>525769</v>
      </c>
      <c r="B1205" s="263" t="s">
        <v>1856</v>
      </c>
      <c r="C1205" s="263" t="s">
        <v>97</v>
      </c>
      <c r="D1205" s="263" t="s">
        <v>1857</v>
      </c>
      <c r="F1205" s="271"/>
      <c r="G1205" s="271"/>
      <c r="H1205" s="271"/>
      <c r="I1205" s="268" t="s">
        <v>918</v>
      </c>
      <c r="U1205" s="268">
        <v>2000</v>
      </c>
      <c r="AA1205" s="268" t="s">
        <v>927</v>
      </c>
    </row>
    <row r="1206" spans="1:27" ht="15" customHeight="1" x14ac:dyDescent="0.3">
      <c r="A1206" s="263">
        <v>525793</v>
      </c>
      <c r="B1206" s="263" t="s">
        <v>1867</v>
      </c>
      <c r="C1206" s="263" t="s">
        <v>321</v>
      </c>
      <c r="D1206" s="263" t="s">
        <v>1296</v>
      </c>
      <c r="F1206" s="271"/>
      <c r="G1206" s="271"/>
      <c r="H1206" s="271"/>
      <c r="I1206" s="268" t="s">
        <v>918</v>
      </c>
      <c r="U1206" s="268">
        <v>2000</v>
      </c>
      <c r="AA1206" s="268" t="s">
        <v>927</v>
      </c>
    </row>
    <row r="1207" spans="1:27" ht="15" customHeight="1" x14ac:dyDescent="0.3">
      <c r="A1207" s="263">
        <v>525815</v>
      </c>
      <c r="B1207" s="263" t="s">
        <v>1879</v>
      </c>
      <c r="C1207" s="263" t="s">
        <v>1880</v>
      </c>
      <c r="D1207" s="263" t="s">
        <v>810</v>
      </c>
      <c r="F1207" s="271"/>
      <c r="G1207" s="271"/>
      <c r="H1207" s="271"/>
      <c r="I1207" s="268" t="s">
        <v>918</v>
      </c>
      <c r="U1207" s="268">
        <v>2000</v>
      </c>
      <c r="AA1207" s="268" t="s">
        <v>927</v>
      </c>
    </row>
    <row r="1208" spans="1:27" ht="15" customHeight="1" x14ac:dyDescent="0.3">
      <c r="A1208" s="263">
        <v>525818</v>
      </c>
      <c r="B1208" s="263" t="s">
        <v>1881</v>
      </c>
      <c r="C1208" s="263" t="s">
        <v>69</v>
      </c>
      <c r="D1208" s="263" t="s">
        <v>768</v>
      </c>
      <c r="F1208" s="272"/>
      <c r="G1208" s="272"/>
      <c r="H1208" s="272"/>
      <c r="I1208" s="268" t="s">
        <v>918</v>
      </c>
      <c r="U1208" s="268">
        <v>2000</v>
      </c>
      <c r="AA1208" s="268" t="s">
        <v>927</v>
      </c>
    </row>
    <row r="1209" spans="1:27" ht="15" customHeight="1" x14ac:dyDescent="0.3">
      <c r="A1209" s="263">
        <v>525819</v>
      </c>
      <c r="B1209" s="263" t="s">
        <v>1882</v>
      </c>
      <c r="C1209" s="263" t="s">
        <v>360</v>
      </c>
      <c r="D1209" s="263" t="s">
        <v>790</v>
      </c>
      <c r="F1209" s="271"/>
      <c r="G1209" s="271"/>
      <c r="H1209" s="271"/>
      <c r="I1209" s="268" t="s">
        <v>918</v>
      </c>
      <c r="U1209" s="268">
        <v>2000</v>
      </c>
      <c r="AA1209" s="268" t="s">
        <v>927</v>
      </c>
    </row>
    <row r="1210" spans="1:27" ht="15" customHeight="1" x14ac:dyDescent="0.3">
      <c r="A1210" s="263">
        <v>525829</v>
      </c>
      <c r="B1210" s="263" t="s">
        <v>1893</v>
      </c>
      <c r="C1210" s="263" t="s">
        <v>303</v>
      </c>
      <c r="D1210" s="263" t="s">
        <v>721</v>
      </c>
      <c r="F1210" s="272"/>
      <c r="G1210" s="272"/>
      <c r="H1210" s="272"/>
      <c r="I1210" s="268" t="s">
        <v>918</v>
      </c>
      <c r="U1210" s="268">
        <v>2000</v>
      </c>
      <c r="AA1210" s="268" t="s">
        <v>927</v>
      </c>
    </row>
    <row r="1211" spans="1:27" ht="15" customHeight="1" x14ac:dyDescent="0.3">
      <c r="A1211" s="263">
        <v>525855</v>
      </c>
      <c r="B1211" s="263" t="s">
        <v>1908</v>
      </c>
      <c r="C1211" s="263" t="s">
        <v>369</v>
      </c>
      <c r="D1211" s="263" t="s">
        <v>1840</v>
      </c>
      <c r="F1211" s="271"/>
      <c r="G1211" s="271"/>
      <c r="H1211" s="271"/>
      <c r="I1211" s="268" t="s">
        <v>918</v>
      </c>
      <c r="U1211" s="268">
        <v>2000</v>
      </c>
      <c r="AA1211" s="268" t="s">
        <v>927</v>
      </c>
    </row>
    <row r="1212" spans="1:27" ht="15" customHeight="1" x14ac:dyDescent="0.3">
      <c r="A1212" s="263">
        <v>525912</v>
      </c>
      <c r="B1212" s="263" t="s">
        <v>1940</v>
      </c>
      <c r="C1212" s="263" t="s">
        <v>85</v>
      </c>
      <c r="D1212" s="263" t="s">
        <v>757</v>
      </c>
      <c r="F1212" s="271"/>
      <c r="G1212" s="271"/>
      <c r="H1212" s="271"/>
      <c r="I1212" s="268" t="s">
        <v>918</v>
      </c>
      <c r="U1212" s="268">
        <v>2000</v>
      </c>
      <c r="AA1212" s="268" t="s">
        <v>927</v>
      </c>
    </row>
    <row r="1213" spans="1:27" ht="15" customHeight="1" x14ac:dyDescent="0.3">
      <c r="A1213" s="263">
        <v>525922</v>
      </c>
      <c r="B1213" s="263" t="s">
        <v>1944</v>
      </c>
      <c r="C1213" s="263" t="s">
        <v>401</v>
      </c>
      <c r="D1213" s="263" t="s">
        <v>1945</v>
      </c>
      <c r="F1213" s="271"/>
      <c r="G1213" s="271"/>
      <c r="H1213" s="271"/>
      <c r="I1213" s="268" t="s">
        <v>918</v>
      </c>
      <c r="U1213" s="268">
        <v>2000</v>
      </c>
      <c r="AA1213" s="268" t="s">
        <v>927</v>
      </c>
    </row>
    <row r="1214" spans="1:27" ht="15" customHeight="1" x14ac:dyDescent="0.3">
      <c r="A1214" s="263">
        <v>525927</v>
      </c>
      <c r="B1214" s="263" t="s">
        <v>1949</v>
      </c>
      <c r="C1214" s="263" t="s">
        <v>1950</v>
      </c>
      <c r="D1214" s="263" t="s">
        <v>1951</v>
      </c>
      <c r="F1214" s="271"/>
      <c r="G1214" s="271"/>
      <c r="H1214" s="271"/>
      <c r="I1214" s="268" t="s">
        <v>918</v>
      </c>
      <c r="U1214" s="268">
        <v>2000</v>
      </c>
      <c r="AA1214" s="268" t="s">
        <v>927</v>
      </c>
    </row>
    <row r="1215" spans="1:27" ht="15" customHeight="1" x14ac:dyDescent="0.3">
      <c r="A1215" s="263">
        <v>525935</v>
      </c>
      <c r="B1215" s="263" t="s">
        <v>1958</v>
      </c>
      <c r="C1215" s="263" t="s">
        <v>97</v>
      </c>
      <c r="D1215" s="263" t="s">
        <v>810</v>
      </c>
      <c r="F1215" s="272"/>
      <c r="G1215" s="272"/>
      <c r="H1215" s="272"/>
      <c r="I1215" s="268" t="s">
        <v>918</v>
      </c>
      <c r="U1215" s="268">
        <v>2000</v>
      </c>
      <c r="AA1215" s="268" t="s">
        <v>927</v>
      </c>
    </row>
    <row r="1216" spans="1:27" ht="15" customHeight="1" x14ac:dyDescent="0.3">
      <c r="A1216" s="263">
        <v>525979</v>
      </c>
      <c r="B1216" s="263" t="s">
        <v>1981</v>
      </c>
      <c r="C1216" s="263" t="s">
        <v>84</v>
      </c>
      <c r="D1216" s="263" t="s">
        <v>1358</v>
      </c>
      <c r="F1216" s="271"/>
      <c r="G1216" s="271"/>
      <c r="H1216" s="271"/>
      <c r="I1216" s="268" t="s">
        <v>918</v>
      </c>
    </row>
    <row r="1217" spans="1:27" ht="15" customHeight="1" x14ac:dyDescent="0.3">
      <c r="A1217" s="263">
        <v>525981</v>
      </c>
      <c r="B1217" s="263" t="s">
        <v>1982</v>
      </c>
      <c r="C1217" s="263" t="s">
        <v>303</v>
      </c>
      <c r="D1217" s="263" t="s">
        <v>761</v>
      </c>
      <c r="F1217" s="271"/>
      <c r="G1217" s="271"/>
      <c r="H1217" s="271"/>
      <c r="I1217" s="268" t="s">
        <v>918</v>
      </c>
      <c r="U1217" s="268">
        <v>2000</v>
      </c>
      <c r="AA1217" s="268" t="s">
        <v>927</v>
      </c>
    </row>
    <row r="1218" spans="1:27" ht="15" customHeight="1" x14ac:dyDescent="0.3">
      <c r="A1218" s="263">
        <v>525984</v>
      </c>
      <c r="B1218" s="263" t="s">
        <v>1984</v>
      </c>
      <c r="C1218" s="263" t="s">
        <v>707</v>
      </c>
      <c r="D1218" s="263" t="s">
        <v>840</v>
      </c>
      <c r="F1218" s="271"/>
      <c r="G1218" s="271"/>
      <c r="H1218" s="271"/>
      <c r="I1218" s="268" t="s">
        <v>918</v>
      </c>
      <c r="U1218" s="268">
        <v>2000</v>
      </c>
      <c r="AA1218" s="268" t="s">
        <v>927</v>
      </c>
    </row>
    <row r="1219" spans="1:27" ht="15" customHeight="1" x14ac:dyDescent="0.3">
      <c r="A1219" s="263">
        <v>526010</v>
      </c>
      <c r="B1219" s="263" t="s">
        <v>1994</v>
      </c>
      <c r="C1219" s="263" t="s">
        <v>477</v>
      </c>
      <c r="D1219" s="263" t="s">
        <v>403</v>
      </c>
      <c r="F1219" s="272"/>
      <c r="G1219" s="272"/>
      <c r="H1219" s="272"/>
      <c r="I1219" s="268" t="s">
        <v>918</v>
      </c>
      <c r="U1219" s="268">
        <v>2000</v>
      </c>
      <c r="AA1219" s="268" t="s">
        <v>927</v>
      </c>
    </row>
    <row r="1220" spans="1:27" ht="15" customHeight="1" x14ac:dyDescent="0.3">
      <c r="A1220" s="263">
        <v>526011</v>
      </c>
      <c r="B1220" s="263" t="s">
        <v>1995</v>
      </c>
      <c r="C1220" s="263" t="s">
        <v>250</v>
      </c>
      <c r="D1220" s="263" t="s">
        <v>778</v>
      </c>
      <c r="F1220" s="271"/>
      <c r="G1220" s="271"/>
      <c r="H1220" s="271"/>
      <c r="I1220" s="268" t="s">
        <v>918</v>
      </c>
      <c r="U1220" s="268">
        <v>2000</v>
      </c>
      <c r="AA1220" s="268" t="s">
        <v>927</v>
      </c>
    </row>
    <row r="1221" spans="1:27" ht="15" customHeight="1" x14ac:dyDescent="0.3">
      <c r="A1221" s="263">
        <v>526026</v>
      </c>
      <c r="B1221" s="263" t="s">
        <v>2003</v>
      </c>
      <c r="C1221" s="263" t="s">
        <v>303</v>
      </c>
      <c r="D1221" s="263" t="s">
        <v>2004</v>
      </c>
      <c r="F1221" s="271"/>
      <c r="G1221" s="271"/>
      <c r="H1221" s="271"/>
      <c r="I1221" s="268" t="s">
        <v>918</v>
      </c>
      <c r="U1221" s="268">
        <v>2000</v>
      </c>
      <c r="AA1221" s="268" t="s">
        <v>927</v>
      </c>
    </row>
    <row r="1222" spans="1:27" ht="15" customHeight="1" x14ac:dyDescent="0.3">
      <c r="A1222" s="263">
        <v>526055</v>
      </c>
      <c r="B1222" s="263" t="s">
        <v>2020</v>
      </c>
      <c r="C1222" s="263" t="s">
        <v>73</v>
      </c>
      <c r="D1222" s="263" t="s">
        <v>743</v>
      </c>
      <c r="F1222" s="271"/>
      <c r="G1222" s="271"/>
      <c r="H1222" s="271"/>
      <c r="I1222" s="268" t="s">
        <v>918</v>
      </c>
      <c r="U1222" s="268">
        <v>2000</v>
      </c>
      <c r="AA1222" s="268" t="s">
        <v>927</v>
      </c>
    </row>
    <row r="1223" spans="1:27" ht="15" customHeight="1" x14ac:dyDescent="0.3">
      <c r="A1223" s="263">
        <v>526085</v>
      </c>
      <c r="B1223" s="263" t="s">
        <v>2034</v>
      </c>
      <c r="C1223" s="263" t="s">
        <v>310</v>
      </c>
      <c r="D1223" s="263" t="s">
        <v>1231</v>
      </c>
      <c r="F1223" s="271"/>
      <c r="G1223" s="271"/>
      <c r="H1223" s="271"/>
      <c r="I1223" s="268" t="s">
        <v>918</v>
      </c>
      <c r="U1223" s="268">
        <v>2000</v>
      </c>
      <c r="AA1223" s="268" t="s">
        <v>927</v>
      </c>
    </row>
    <row r="1224" spans="1:27" ht="15" customHeight="1" x14ac:dyDescent="0.3">
      <c r="A1224" s="263">
        <v>526091</v>
      </c>
      <c r="B1224" s="263" t="s">
        <v>2038</v>
      </c>
      <c r="C1224" s="263" t="s">
        <v>70</v>
      </c>
      <c r="D1224" s="263" t="s">
        <v>827</v>
      </c>
      <c r="F1224" s="271"/>
      <c r="G1224" s="271"/>
      <c r="H1224" s="271"/>
      <c r="I1224" s="268" t="s">
        <v>918</v>
      </c>
      <c r="U1224" s="268">
        <v>2000</v>
      </c>
      <c r="AA1224" s="268" t="s">
        <v>927</v>
      </c>
    </row>
    <row r="1225" spans="1:27" ht="15" customHeight="1" x14ac:dyDescent="0.3">
      <c r="A1225" s="263">
        <v>526098</v>
      </c>
      <c r="B1225" s="263" t="s">
        <v>2042</v>
      </c>
      <c r="C1225" s="263" t="s">
        <v>72</v>
      </c>
      <c r="D1225" s="263" t="s">
        <v>760</v>
      </c>
      <c r="F1225" s="271"/>
      <c r="G1225" s="271"/>
      <c r="H1225" s="271"/>
      <c r="I1225" s="268" t="s">
        <v>918</v>
      </c>
      <c r="U1225" s="268">
        <v>2000</v>
      </c>
      <c r="AA1225" s="268" t="s">
        <v>927</v>
      </c>
    </row>
    <row r="1226" spans="1:27" ht="15" customHeight="1" x14ac:dyDescent="0.3">
      <c r="A1226" s="263">
        <v>526107</v>
      </c>
      <c r="B1226" s="263" t="s">
        <v>2048</v>
      </c>
      <c r="C1226" s="263" t="s">
        <v>1513</v>
      </c>
      <c r="D1226" s="263" t="s">
        <v>787</v>
      </c>
      <c r="F1226" s="271"/>
      <c r="G1226" s="271"/>
      <c r="H1226" s="271"/>
      <c r="I1226" s="268" t="s">
        <v>918</v>
      </c>
      <c r="U1226" s="268">
        <v>2000</v>
      </c>
      <c r="AA1226" s="268" t="s">
        <v>927</v>
      </c>
    </row>
    <row r="1227" spans="1:27" ht="15" customHeight="1" x14ac:dyDescent="0.3">
      <c r="A1227" s="263">
        <v>526128</v>
      </c>
      <c r="B1227" s="263" t="s">
        <v>2063</v>
      </c>
      <c r="C1227" s="263" t="s">
        <v>2064</v>
      </c>
      <c r="D1227" s="263" t="s">
        <v>817</v>
      </c>
      <c r="F1227" s="271"/>
      <c r="G1227" s="271"/>
      <c r="H1227" s="271"/>
      <c r="I1227" s="268" t="s">
        <v>918</v>
      </c>
      <c r="U1227" s="268">
        <v>2000</v>
      </c>
      <c r="AA1227" s="268" t="s">
        <v>927</v>
      </c>
    </row>
    <row r="1228" spans="1:27" ht="15" customHeight="1" x14ac:dyDescent="0.3">
      <c r="A1228" s="263">
        <v>526130</v>
      </c>
      <c r="B1228" s="263" t="s">
        <v>2065</v>
      </c>
      <c r="C1228" s="263" t="s">
        <v>394</v>
      </c>
      <c r="D1228" s="263" t="s">
        <v>1075</v>
      </c>
      <c r="F1228" s="271"/>
      <c r="G1228" s="271"/>
      <c r="H1228" s="271"/>
      <c r="I1228" s="268" t="s">
        <v>918</v>
      </c>
      <c r="U1228" s="268">
        <v>2000</v>
      </c>
      <c r="AA1228" s="268" t="s">
        <v>927</v>
      </c>
    </row>
    <row r="1229" spans="1:27" ht="15" customHeight="1" x14ac:dyDescent="0.3">
      <c r="A1229" s="263">
        <v>526145</v>
      </c>
      <c r="B1229" s="263" t="s">
        <v>2070</v>
      </c>
      <c r="C1229" s="263" t="s">
        <v>74</v>
      </c>
      <c r="D1229" s="263" t="s">
        <v>907</v>
      </c>
      <c r="F1229" s="271"/>
      <c r="G1229" s="271"/>
      <c r="H1229" s="271"/>
      <c r="I1229" s="268" t="s">
        <v>918</v>
      </c>
      <c r="U1229" s="268">
        <v>2000</v>
      </c>
      <c r="AA1229" s="268" t="s">
        <v>927</v>
      </c>
    </row>
    <row r="1230" spans="1:27" ht="15" customHeight="1" x14ac:dyDescent="0.3">
      <c r="A1230" s="263">
        <v>526154</v>
      </c>
      <c r="B1230" s="263" t="s">
        <v>2072</v>
      </c>
      <c r="C1230" s="263" t="s">
        <v>682</v>
      </c>
      <c r="D1230" s="263" t="s">
        <v>1301</v>
      </c>
      <c r="F1230" s="271"/>
      <c r="G1230" s="271"/>
      <c r="H1230" s="271"/>
      <c r="I1230" s="268" t="s">
        <v>918</v>
      </c>
      <c r="U1230" s="268">
        <v>2000</v>
      </c>
      <c r="AA1230" s="268" t="s">
        <v>927</v>
      </c>
    </row>
    <row r="1231" spans="1:27" ht="15" customHeight="1" x14ac:dyDescent="0.3">
      <c r="A1231" s="263">
        <v>526161</v>
      </c>
      <c r="B1231" s="263" t="s">
        <v>2074</v>
      </c>
      <c r="C1231" s="263" t="s">
        <v>487</v>
      </c>
      <c r="D1231" s="263" t="s">
        <v>1605</v>
      </c>
      <c r="F1231" s="272"/>
      <c r="G1231" s="272"/>
      <c r="H1231" s="272"/>
      <c r="I1231" s="268" t="s">
        <v>918</v>
      </c>
      <c r="U1231" s="268">
        <v>2000</v>
      </c>
      <c r="AA1231" s="268" t="s">
        <v>927</v>
      </c>
    </row>
    <row r="1232" spans="1:27" ht="15" customHeight="1" x14ac:dyDescent="0.3">
      <c r="A1232" s="263">
        <v>526231</v>
      </c>
      <c r="B1232" s="263" t="s">
        <v>2111</v>
      </c>
      <c r="C1232" s="263" t="s">
        <v>84</v>
      </c>
      <c r="D1232" s="263" t="s">
        <v>720</v>
      </c>
      <c r="F1232" s="272"/>
      <c r="G1232" s="272"/>
      <c r="H1232" s="272"/>
      <c r="I1232" s="268" t="s">
        <v>918</v>
      </c>
      <c r="U1232" s="268">
        <v>2000</v>
      </c>
      <c r="AA1232" s="268" t="s">
        <v>927</v>
      </c>
    </row>
    <row r="1233" spans="1:27" ht="15" customHeight="1" x14ac:dyDescent="0.3">
      <c r="A1233" s="263">
        <v>526250</v>
      </c>
      <c r="B1233" s="263" t="s">
        <v>2121</v>
      </c>
      <c r="C1233" s="263" t="s">
        <v>81</v>
      </c>
      <c r="D1233" s="263" t="s">
        <v>1579</v>
      </c>
      <c r="F1233" s="272"/>
      <c r="G1233" s="272"/>
      <c r="H1233" s="272"/>
      <c r="I1233" s="268" t="s">
        <v>918</v>
      </c>
      <c r="U1233" s="268">
        <v>2000</v>
      </c>
      <c r="AA1233" s="268" t="s">
        <v>927</v>
      </c>
    </row>
    <row r="1234" spans="1:27" ht="15" customHeight="1" x14ac:dyDescent="0.3">
      <c r="A1234" s="263">
        <v>526256</v>
      </c>
      <c r="B1234" s="263" t="s">
        <v>2124</v>
      </c>
      <c r="C1234" s="263" t="s">
        <v>376</v>
      </c>
      <c r="D1234" s="263" t="s">
        <v>871</v>
      </c>
      <c r="F1234" s="271"/>
      <c r="G1234" s="271"/>
      <c r="H1234" s="271"/>
      <c r="I1234" s="268" t="s">
        <v>918</v>
      </c>
      <c r="U1234" s="268">
        <v>2000</v>
      </c>
      <c r="AA1234" s="268" t="s">
        <v>927</v>
      </c>
    </row>
    <row r="1235" spans="1:27" ht="15" customHeight="1" x14ac:dyDescent="0.3">
      <c r="A1235" s="263">
        <v>526260</v>
      </c>
      <c r="B1235" s="263" t="s">
        <v>2126</v>
      </c>
      <c r="C1235" s="263" t="s">
        <v>70</v>
      </c>
      <c r="D1235" s="263" t="s">
        <v>881</v>
      </c>
      <c r="F1235" s="271"/>
      <c r="G1235" s="271"/>
      <c r="H1235" s="271"/>
      <c r="I1235" s="268" t="s">
        <v>918</v>
      </c>
      <c r="U1235" s="268">
        <v>2000</v>
      </c>
      <c r="AA1235" s="268" t="s">
        <v>927</v>
      </c>
    </row>
    <row r="1236" spans="1:27" ht="15" customHeight="1" x14ac:dyDescent="0.3">
      <c r="A1236" s="263">
        <v>526288</v>
      </c>
      <c r="B1236" s="263" t="s">
        <v>2140</v>
      </c>
      <c r="C1236" s="263" t="s">
        <v>88</v>
      </c>
      <c r="D1236" s="263" t="s">
        <v>410</v>
      </c>
      <c r="F1236" s="271"/>
      <c r="G1236" s="271"/>
      <c r="H1236" s="271"/>
      <c r="I1236" s="268" t="s">
        <v>918</v>
      </c>
      <c r="U1236" s="268">
        <v>2000</v>
      </c>
      <c r="AA1236" s="268" t="s">
        <v>927</v>
      </c>
    </row>
    <row r="1237" spans="1:27" ht="15" customHeight="1" x14ac:dyDescent="0.3">
      <c r="A1237" s="263">
        <v>526313</v>
      </c>
      <c r="B1237" s="263" t="s">
        <v>2157</v>
      </c>
      <c r="C1237" s="263" t="s">
        <v>504</v>
      </c>
      <c r="D1237" s="263" t="s">
        <v>409</v>
      </c>
      <c r="F1237" s="271"/>
      <c r="G1237" s="271"/>
      <c r="H1237" s="271"/>
      <c r="I1237" s="268" t="s">
        <v>918</v>
      </c>
      <c r="U1237" s="268">
        <v>2000</v>
      </c>
      <c r="AA1237" s="268" t="s">
        <v>927</v>
      </c>
    </row>
    <row r="1238" spans="1:27" ht="15" customHeight="1" x14ac:dyDescent="0.3">
      <c r="A1238" s="263">
        <v>526319</v>
      </c>
      <c r="B1238" s="263" t="s">
        <v>2159</v>
      </c>
      <c r="C1238" s="263" t="s">
        <v>318</v>
      </c>
      <c r="D1238" s="263" t="s">
        <v>407</v>
      </c>
      <c r="F1238" s="272"/>
      <c r="G1238" s="272"/>
      <c r="H1238" s="272"/>
      <c r="I1238" s="268" t="s">
        <v>918</v>
      </c>
      <c r="U1238" s="268">
        <v>2000</v>
      </c>
      <c r="AA1238" s="268" t="s">
        <v>927</v>
      </c>
    </row>
    <row r="1239" spans="1:27" ht="15" customHeight="1" x14ac:dyDescent="0.3">
      <c r="A1239" s="263">
        <v>526321</v>
      </c>
      <c r="B1239" s="263" t="s">
        <v>2161</v>
      </c>
      <c r="C1239" s="263" t="s">
        <v>2162</v>
      </c>
      <c r="D1239" s="263" t="s">
        <v>756</v>
      </c>
      <c r="F1239" s="271"/>
      <c r="G1239" s="271"/>
      <c r="H1239" s="271"/>
      <c r="I1239" s="268" t="s">
        <v>918</v>
      </c>
      <c r="U1239" s="268">
        <v>2000</v>
      </c>
      <c r="AA1239" s="268" t="s">
        <v>927</v>
      </c>
    </row>
    <row r="1240" spans="1:27" ht="15" customHeight="1" x14ac:dyDescent="0.3">
      <c r="A1240" s="263">
        <v>526345</v>
      </c>
      <c r="B1240" s="263" t="s">
        <v>2165</v>
      </c>
      <c r="C1240" s="263" t="s">
        <v>247</v>
      </c>
      <c r="D1240" s="263" t="s">
        <v>403</v>
      </c>
      <c r="F1240" s="272"/>
      <c r="G1240" s="272"/>
      <c r="H1240" s="272"/>
      <c r="I1240" s="268" t="s">
        <v>918</v>
      </c>
      <c r="U1240" s="268">
        <v>2000</v>
      </c>
      <c r="AA1240" s="268" t="s">
        <v>927</v>
      </c>
    </row>
    <row r="1241" spans="1:27" ht="15" customHeight="1" x14ac:dyDescent="0.3">
      <c r="A1241" s="263">
        <v>511422</v>
      </c>
      <c r="B1241" s="263" t="s">
        <v>844</v>
      </c>
      <c r="C1241" s="263" t="s">
        <v>845</v>
      </c>
      <c r="D1241" s="263" t="s">
        <v>915</v>
      </c>
      <c r="F1241" s="271"/>
      <c r="G1241" s="271"/>
      <c r="H1241" s="271"/>
      <c r="I1241" s="268" t="s">
        <v>918</v>
      </c>
      <c r="U1241" s="268">
        <v>2000</v>
      </c>
      <c r="AA1241" s="268" t="s">
        <v>927</v>
      </c>
    </row>
    <row r="1242" spans="1:27" ht="15" customHeight="1" x14ac:dyDescent="0.3">
      <c r="A1242" s="263">
        <v>524124</v>
      </c>
      <c r="B1242" s="263" t="s">
        <v>937</v>
      </c>
      <c r="C1242" s="263" t="s">
        <v>247</v>
      </c>
      <c r="D1242" s="263" t="s">
        <v>1086</v>
      </c>
      <c r="F1242" s="271"/>
      <c r="G1242" s="271"/>
      <c r="H1242" s="271"/>
      <c r="I1242" s="268" t="s">
        <v>918</v>
      </c>
      <c r="U1242" s="268">
        <v>2000</v>
      </c>
      <c r="AA1242" s="268" t="s">
        <v>927</v>
      </c>
    </row>
    <row r="1243" spans="1:27" ht="15" customHeight="1" x14ac:dyDescent="0.3">
      <c r="A1243" s="263">
        <v>504250</v>
      </c>
      <c r="B1243" s="263" t="s">
        <v>549</v>
      </c>
      <c r="C1243" s="263" t="s">
        <v>88</v>
      </c>
      <c r="D1243" s="263" t="s">
        <v>782</v>
      </c>
      <c r="F1243" s="271"/>
      <c r="G1243" s="271"/>
      <c r="H1243" s="271"/>
      <c r="I1243" s="268" t="s">
        <v>918</v>
      </c>
      <c r="U1243" s="268">
        <v>2000</v>
      </c>
      <c r="AA1243" s="268" t="s">
        <v>927</v>
      </c>
    </row>
    <row r="1244" spans="1:27" ht="15" customHeight="1" x14ac:dyDescent="0.3">
      <c r="A1244" s="263">
        <v>510397</v>
      </c>
      <c r="B1244" s="263" t="s">
        <v>1046</v>
      </c>
      <c r="C1244" s="263" t="s">
        <v>343</v>
      </c>
      <c r="F1244" s="272"/>
      <c r="G1244" s="272"/>
      <c r="H1244" s="272"/>
      <c r="I1244" s="268" t="s">
        <v>918</v>
      </c>
      <c r="U1244" s="268">
        <v>2000</v>
      </c>
      <c r="AA1244" s="268" t="s">
        <v>927</v>
      </c>
    </row>
    <row r="1245" spans="1:27" ht="15" customHeight="1" x14ac:dyDescent="0.3">
      <c r="A1245" s="263">
        <v>513424</v>
      </c>
      <c r="B1245" s="263" t="s">
        <v>558</v>
      </c>
      <c r="C1245" s="263" t="s">
        <v>342</v>
      </c>
      <c r="D1245" s="263" t="s">
        <v>418</v>
      </c>
      <c r="F1245" s="271"/>
      <c r="G1245" s="271"/>
      <c r="H1245" s="271"/>
      <c r="I1245" s="268" t="s">
        <v>918</v>
      </c>
      <c r="U1245" s="268">
        <v>2000</v>
      </c>
      <c r="AA1245" s="268" t="s">
        <v>927</v>
      </c>
    </row>
    <row r="1246" spans="1:27" ht="15" customHeight="1" x14ac:dyDescent="0.3">
      <c r="A1246" s="263">
        <v>516943</v>
      </c>
      <c r="B1246" s="263" t="s">
        <v>579</v>
      </c>
      <c r="C1246" s="263" t="s">
        <v>88</v>
      </c>
      <c r="D1246" s="263" t="s">
        <v>714</v>
      </c>
      <c r="F1246" s="272"/>
      <c r="G1246" s="272"/>
      <c r="H1246" s="272"/>
      <c r="I1246" s="268" t="s">
        <v>918</v>
      </c>
      <c r="U1246" s="268">
        <v>2000</v>
      </c>
      <c r="AA1246" s="268" t="s">
        <v>927</v>
      </c>
    </row>
    <row r="1247" spans="1:27" ht="15" customHeight="1" x14ac:dyDescent="0.3">
      <c r="A1247" s="263">
        <v>517572</v>
      </c>
      <c r="B1247" s="263" t="s">
        <v>1053</v>
      </c>
      <c r="C1247" s="263" t="s">
        <v>85</v>
      </c>
      <c r="D1247" s="263" t="s">
        <v>429</v>
      </c>
      <c r="F1247" s="272"/>
      <c r="G1247" s="272"/>
      <c r="H1247" s="272"/>
      <c r="I1247" s="268" t="s">
        <v>918</v>
      </c>
      <c r="U1247" s="268">
        <v>2000</v>
      </c>
      <c r="AA1247" s="268" t="s">
        <v>927</v>
      </c>
    </row>
    <row r="1248" spans="1:27" ht="15" customHeight="1" x14ac:dyDescent="0.3">
      <c r="A1248" s="263">
        <v>517577</v>
      </c>
      <c r="B1248" s="263" t="s">
        <v>1054</v>
      </c>
      <c r="C1248" s="263" t="s">
        <v>67</v>
      </c>
      <c r="D1248" s="263" t="s">
        <v>759</v>
      </c>
      <c r="I1248" s="268" t="s">
        <v>918</v>
      </c>
      <c r="U1248" s="268">
        <v>2000</v>
      </c>
      <c r="AA1248" s="268" t="s">
        <v>927</v>
      </c>
    </row>
    <row r="1249" spans="1:27" ht="15" customHeight="1" x14ac:dyDescent="0.3">
      <c r="A1249" s="263">
        <v>517593</v>
      </c>
      <c r="B1249" s="263" t="s">
        <v>848</v>
      </c>
      <c r="C1249" s="263" t="s">
        <v>73</v>
      </c>
      <c r="D1249" s="263" t="s">
        <v>915</v>
      </c>
      <c r="F1249" s="272"/>
      <c r="G1249" s="272"/>
      <c r="H1249" s="272"/>
      <c r="I1249" s="268" t="s">
        <v>918</v>
      </c>
      <c r="U1249" s="268">
        <v>2000</v>
      </c>
      <c r="AA1249" s="268" t="s">
        <v>927</v>
      </c>
    </row>
    <row r="1250" spans="1:27" ht="15" customHeight="1" x14ac:dyDescent="0.3">
      <c r="A1250" s="263">
        <v>517990</v>
      </c>
      <c r="B1250" s="263" t="s">
        <v>594</v>
      </c>
      <c r="C1250" s="263" t="s">
        <v>348</v>
      </c>
      <c r="D1250" s="263" t="s">
        <v>721</v>
      </c>
      <c r="F1250" s="272"/>
      <c r="G1250" s="272"/>
      <c r="H1250" s="272"/>
      <c r="I1250" s="268" t="s">
        <v>918</v>
      </c>
      <c r="U1250" s="268">
        <v>2000</v>
      </c>
      <c r="AA1250" s="268" t="s">
        <v>927</v>
      </c>
    </row>
    <row r="1251" spans="1:27" ht="15" customHeight="1" x14ac:dyDescent="0.3">
      <c r="A1251" s="263">
        <v>518437</v>
      </c>
      <c r="B1251" s="263" t="s">
        <v>602</v>
      </c>
      <c r="C1251" s="263" t="s">
        <v>603</v>
      </c>
      <c r="D1251" s="263" t="s">
        <v>710</v>
      </c>
      <c r="E1251" s="271"/>
      <c r="F1251" s="271"/>
      <c r="G1251" s="271"/>
      <c r="H1251" s="271"/>
      <c r="I1251" s="268" t="s">
        <v>918</v>
      </c>
      <c r="U1251" s="268">
        <v>2000</v>
      </c>
      <c r="AA1251" s="268" t="s">
        <v>927</v>
      </c>
    </row>
    <row r="1252" spans="1:27" ht="15" customHeight="1" x14ac:dyDescent="0.3">
      <c r="A1252" s="263">
        <v>518520</v>
      </c>
      <c r="B1252" s="263" t="s">
        <v>604</v>
      </c>
      <c r="C1252" s="263" t="s">
        <v>92</v>
      </c>
      <c r="D1252" s="263" t="s">
        <v>1131</v>
      </c>
      <c r="F1252" s="271"/>
      <c r="G1252" s="271"/>
      <c r="H1252" s="271"/>
      <c r="I1252" s="268" t="s">
        <v>918</v>
      </c>
      <c r="U1252" s="268">
        <v>2000</v>
      </c>
      <c r="AA1252" s="268" t="s">
        <v>927</v>
      </c>
    </row>
    <row r="1253" spans="1:27" ht="15" customHeight="1" x14ac:dyDescent="0.3">
      <c r="A1253" s="263">
        <v>518616</v>
      </c>
      <c r="B1253" s="263" t="s">
        <v>1136</v>
      </c>
      <c r="C1253" s="263" t="s">
        <v>70</v>
      </c>
      <c r="D1253" s="263" t="s">
        <v>833</v>
      </c>
      <c r="F1253" s="272"/>
      <c r="G1253" s="272"/>
      <c r="H1253" s="272"/>
      <c r="I1253" s="268" t="s">
        <v>918</v>
      </c>
      <c r="U1253" s="268">
        <v>2000</v>
      </c>
      <c r="AA1253" s="268" t="s">
        <v>927</v>
      </c>
    </row>
    <row r="1254" spans="1:27" ht="15" customHeight="1" x14ac:dyDescent="0.3">
      <c r="A1254" s="263">
        <v>518686</v>
      </c>
      <c r="B1254" s="263" t="s">
        <v>1059</v>
      </c>
      <c r="C1254" s="263" t="s">
        <v>92</v>
      </c>
      <c r="D1254" s="263" t="s">
        <v>710</v>
      </c>
      <c r="E1254" s="271"/>
      <c r="F1254" s="271"/>
      <c r="G1254" s="271"/>
      <c r="H1254" s="271"/>
      <c r="I1254" s="268" t="s">
        <v>918</v>
      </c>
      <c r="U1254" s="268">
        <v>2000</v>
      </c>
      <c r="AA1254" s="268" t="s">
        <v>927</v>
      </c>
    </row>
    <row r="1255" spans="1:27" ht="15" customHeight="1" x14ac:dyDescent="0.3">
      <c r="A1255" s="263">
        <v>518768</v>
      </c>
      <c r="B1255" s="263" t="s">
        <v>1060</v>
      </c>
      <c r="C1255" s="263" t="s">
        <v>70</v>
      </c>
      <c r="D1255" s="263" t="s">
        <v>766</v>
      </c>
      <c r="F1255" s="271"/>
      <c r="G1255" s="271"/>
      <c r="H1255" s="271"/>
      <c r="I1255" s="268" t="s">
        <v>918</v>
      </c>
      <c r="U1255" s="268">
        <v>2000</v>
      </c>
      <c r="AA1255" s="268" t="s">
        <v>927</v>
      </c>
    </row>
    <row r="1256" spans="1:27" ht="15" customHeight="1" x14ac:dyDescent="0.3">
      <c r="A1256" s="263">
        <v>518778</v>
      </c>
      <c r="B1256" s="263" t="s">
        <v>608</v>
      </c>
      <c r="C1256" s="263" t="s">
        <v>376</v>
      </c>
      <c r="D1256" s="263" t="s">
        <v>1141</v>
      </c>
      <c r="E1256" s="271"/>
      <c r="F1256" s="271"/>
      <c r="G1256" s="271"/>
      <c r="H1256" s="271"/>
      <c r="I1256" s="268" t="s">
        <v>918</v>
      </c>
      <c r="U1256" s="268">
        <v>2000</v>
      </c>
      <c r="AA1256" s="268" t="s">
        <v>927</v>
      </c>
    </row>
    <row r="1257" spans="1:27" ht="15" customHeight="1" x14ac:dyDescent="0.3">
      <c r="A1257" s="263">
        <v>518825</v>
      </c>
      <c r="B1257" s="263" t="s">
        <v>851</v>
      </c>
      <c r="C1257" s="263" t="s">
        <v>109</v>
      </c>
      <c r="D1257" s="263" t="s">
        <v>891</v>
      </c>
      <c r="E1257" s="271"/>
      <c r="F1257" s="271"/>
      <c r="G1257" s="271"/>
      <c r="H1257" s="271"/>
      <c r="I1257" s="268" t="s">
        <v>918</v>
      </c>
      <c r="U1257" s="268">
        <v>2000</v>
      </c>
      <c r="AA1257" s="268" t="s">
        <v>927</v>
      </c>
    </row>
    <row r="1258" spans="1:27" ht="15" customHeight="1" x14ac:dyDescent="0.3">
      <c r="A1258" s="263">
        <v>519088</v>
      </c>
      <c r="B1258" s="263" t="s">
        <v>613</v>
      </c>
      <c r="C1258" s="263" t="s">
        <v>72</v>
      </c>
      <c r="D1258" s="263" t="s">
        <v>805</v>
      </c>
      <c r="F1258" s="272"/>
      <c r="G1258" s="272"/>
      <c r="H1258" s="272"/>
      <c r="I1258" s="268" t="s">
        <v>918</v>
      </c>
      <c r="U1258" s="268">
        <v>2000</v>
      </c>
      <c r="AA1258" s="268" t="s">
        <v>927</v>
      </c>
    </row>
    <row r="1259" spans="1:27" ht="15" customHeight="1" x14ac:dyDescent="0.3">
      <c r="A1259" s="263">
        <v>519175</v>
      </c>
      <c r="B1259" s="263" t="s">
        <v>1061</v>
      </c>
      <c r="C1259" s="263" t="s">
        <v>321</v>
      </c>
      <c r="D1259" s="263" t="s">
        <v>771</v>
      </c>
      <c r="F1259" s="271"/>
      <c r="G1259" s="271"/>
      <c r="H1259" s="271"/>
      <c r="I1259" s="268" t="s">
        <v>918</v>
      </c>
      <c r="U1259" s="268">
        <v>2000</v>
      </c>
      <c r="AA1259" s="268" t="s">
        <v>927</v>
      </c>
    </row>
    <row r="1260" spans="1:27" ht="15" customHeight="1" x14ac:dyDescent="0.3">
      <c r="A1260" s="263">
        <v>519527</v>
      </c>
      <c r="B1260" s="263" t="s">
        <v>1063</v>
      </c>
      <c r="C1260" s="263" t="s">
        <v>1064</v>
      </c>
      <c r="D1260" s="263" t="s">
        <v>742</v>
      </c>
      <c r="F1260" s="272"/>
      <c r="G1260" s="272"/>
      <c r="H1260" s="272"/>
      <c r="I1260" s="268" t="s">
        <v>918</v>
      </c>
      <c r="U1260" s="268">
        <v>2000</v>
      </c>
      <c r="AA1260" s="268" t="s">
        <v>927</v>
      </c>
    </row>
    <row r="1261" spans="1:27" ht="15" customHeight="1" x14ac:dyDescent="0.3">
      <c r="A1261" s="263">
        <v>519539</v>
      </c>
      <c r="B1261" s="263" t="s">
        <v>1187</v>
      </c>
      <c r="C1261" s="263" t="s">
        <v>1188</v>
      </c>
      <c r="D1261" s="263" t="s">
        <v>418</v>
      </c>
      <c r="F1261" s="272"/>
      <c r="G1261" s="272"/>
      <c r="H1261" s="272"/>
      <c r="I1261" s="268" t="s">
        <v>918</v>
      </c>
      <c r="U1261" s="268">
        <v>2000</v>
      </c>
      <c r="AA1261" s="268" t="s">
        <v>927</v>
      </c>
    </row>
    <row r="1262" spans="1:27" ht="15" customHeight="1" x14ac:dyDescent="0.3">
      <c r="A1262" s="263">
        <v>519653</v>
      </c>
      <c r="B1262" s="263" t="s">
        <v>631</v>
      </c>
      <c r="C1262" s="263" t="s">
        <v>88</v>
      </c>
      <c r="D1262" s="263" t="s">
        <v>868</v>
      </c>
      <c r="F1262" s="272"/>
      <c r="G1262" s="272"/>
      <c r="H1262" s="272"/>
      <c r="I1262" s="268" t="s">
        <v>918</v>
      </c>
      <c r="U1262" s="268">
        <v>2000</v>
      </c>
      <c r="AA1262" s="268" t="s">
        <v>927</v>
      </c>
    </row>
    <row r="1263" spans="1:27" ht="15" customHeight="1" x14ac:dyDescent="0.3">
      <c r="A1263" s="263">
        <v>519668</v>
      </c>
      <c r="B1263" s="263" t="s">
        <v>632</v>
      </c>
      <c r="C1263" s="263" t="s">
        <v>392</v>
      </c>
      <c r="D1263" s="263" t="s">
        <v>410</v>
      </c>
      <c r="F1263" s="271"/>
      <c r="G1263" s="271"/>
      <c r="H1263" s="271"/>
      <c r="I1263" s="268" t="s">
        <v>918</v>
      </c>
      <c r="U1263" s="268">
        <v>2000</v>
      </c>
      <c r="AA1263" s="268" t="s">
        <v>927</v>
      </c>
    </row>
    <row r="1264" spans="1:27" ht="15" customHeight="1" x14ac:dyDescent="0.3">
      <c r="A1264" s="263">
        <v>519686</v>
      </c>
      <c r="B1264" s="263" t="s">
        <v>633</v>
      </c>
      <c r="C1264" s="263" t="s">
        <v>383</v>
      </c>
      <c r="D1264" s="263" t="s">
        <v>1076</v>
      </c>
      <c r="F1264" s="271"/>
      <c r="G1264" s="271"/>
      <c r="H1264" s="271"/>
      <c r="I1264" s="268" t="s">
        <v>918</v>
      </c>
      <c r="U1264" s="268">
        <v>2000</v>
      </c>
      <c r="AA1264" s="268" t="s">
        <v>927</v>
      </c>
    </row>
    <row r="1265" spans="1:27" ht="15" customHeight="1" x14ac:dyDescent="0.3">
      <c r="A1265" s="263">
        <v>519765</v>
      </c>
      <c r="B1265" s="263" t="s">
        <v>1189</v>
      </c>
      <c r="C1265" s="263" t="s">
        <v>1190</v>
      </c>
      <c r="D1265" s="263" t="s">
        <v>744</v>
      </c>
      <c r="F1265" s="271"/>
      <c r="G1265" s="271"/>
      <c r="H1265" s="271"/>
      <c r="I1265" s="268" t="s">
        <v>918</v>
      </c>
      <c r="U1265" s="268">
        <v>2000</v>
      </c>
      <c r="AA1265" s="268" t="s">
        <v>927</v>
      </c>
    </row>
    <row r="1266" spans="1:27" ht="15" customHeight="1" x14ac:dyDescent="0.3">
      <c r="A1266" s="263">
        <v>519804</v>
      </c>
      <c r="B1266" s="263" t="s">
        <v>634</v>
      </c>
      <c r="C1266" s="263" t="s">
        <v>333</v>
      </c>
      <c r="D1266" s="263" t="s">
        <v>912</v>
      </c>
      <c r="F1266" s="272"/>
      <c r="G1266" s="272"/>
      <c r="H1266" s="272"/>
      <c r="I1266" s="268" t="s">
        <v>918</v>
      </c>
      <c r="U1266" s="268">
        <v>2000</v>
      </c>
      <c r="AA1266" s="268" t="s">
        <v>927</v>
      </c>
    </row>
    <row r="1267" spans="1:27" ht="15" customHeight="1" x14ac:dyDescent="0.3">
      <c r="A1267" s="263">
        <v>519807</v>
      </c>
      <c r="B1267" s="263" t="s">
        <v>1191</v>
      </c>
      <c r="C1267" s="263" t="s">
        <v>1192</v>
      </c>
      <c r="D1267" s="263" t="s">
        <v>885</v>
      </c>
      <c r="F1267" s="272"/>
      <c r="G1267" s="272"/>
      <c r="H1267" s="272"/>
      <c r="I1267" s="268" t="s">
        <v>918</v>
      </c>
      <c r="U1267" s="268">
        <v>2000</v>
      </c>
      <c r="AA1267" s="268" t="s">
        <v>927</v>
      </c>
    </row>
    <row r="1268" spans="1:27" ht="15" customHeight="1" x14ac:dyDescent="0.3">
      <c r="A1268" s="263">
        <v>519846</v>
      </c>
      <c r="B1268" s="263" t="s">
        <v>1193</v>
      </c>
      <c r="C1268" s="263" t="s">
        <v>70</v>
      </c>
      <c r="D1268" s="263" t="s">
        <v>749</v>
      </c>
      <c r="F1268" s="272"/>
      <c r="G1268" s="272"/>
      <c r="H1268" s="272"/>
      <c r="I1268" s="268" t="s">
        <v>918</v>
      </c>
      <c r="U1268" s="268">
        <v>2000</v>
      </c>
      <c r="AA1268" s="268" t="s">
        <v>927</v>
      </c>
    </row>
    <row r="1269" spans="1:27" ht="15" customHeight="1" x14ac:dyDescent="0.3">
      <c r="A1269" s="263">
        <v>519852</v>
      </c>
      <c r="B1269" s="263" t="s">
        <v>1194</v>
      </c>
      <c r="C1269" s="263" t="s">
        <v>1195</v>
      </c>
      <c r="D1269" s="263" t="s">
        <v>411</v>
      </c>
      <c r="F1269" s="272"/>
      <c r="G1269" s="272"/>
      <c r="H1269" s="272"/>
      <c r="I1269" s="268" t="s">
        <v>918</v>
      </c>
      <c r="U1269" s="268">
        <v>2000</v>
      </c>
      <c r="AA1269" s="268" t="s">
        <v>927</v>
      </c>
    </row>
    <row r="1270" spans="1:27" ht="15" customHeight="1" x14ac:dyDescent="0.3">
      <c r="A1270" s="263">
        <v>519859</v>
      </c>
      <c r="B1270" s="263" t="s">
        <v>635</v>
      </c>
      <c r="C1270" s="263" t="s">
        <v>266</v>
      </c>
      <c r="D1270" s="263" t="s">
        <v>1196</v>
      </c>
      <c r="F1270" s="271"/>
      <c r="G1270" s="271"/>
      <c r="H1270" s="271"/>
      <c r="I1270" s="268" t="s">
        <v>918</v>
      </c>
      <c r="U1270" s="268">
        <v>2000</v>
      </c>
      <c r="AA1270" s="268" t="s">
        <v>927</v>
      </c>
    </row>
    <row r="1271" spans="1:27" ht="15" customHeight="1" x14ac:dyDescent="0.3">
      <c r="A1271" s="263">
        <v>519917</v>
      </c>
      <c r="B1271" s="263" t="s">
        <v>1200</v>
      </c>
      <c r="C1271" s="263" t="s">
        <v>1201</v>
      </c>
      <c r="D1271" s="263" t="s">
        <v>411</v>
      </c>
      <c r="F1271" s="271"/>
      <c r="G1271" s="271"/>
      <c r="H1271" s="271"/>
      <c r="I1271" s="268" t="s">
        <v>918</v>
      </c>
      <c r="U1271" s="268">
        <v>2000</v>
      </c>
      <c r="AA1271" s="268" t="s">
        <v>927</v>
      </c>
    </row>
    <row r="1272" spans="1:27" ht="15" customHeight="1" x14ac:dyDescent="0.3">
      <c r="A1272" s="263">
        <v>519920</v>
      </c>
      <c r="B1272" s="263" t="s">
        <v>636</v>
      </c>
      <c r="C1272" s="263" t="s">
        <v>1202</v>
      </c>
      <c r="D1272" s="263" t="s">
        <v>876</v>
      </c>
      <c r="F1272" s="271"/>
      <c r="G1272" s="271"/>
      <c r="H1272" s="271"/>
      <c r="I1272" s="268" t="s">
        <v>918</v>
      </c>
      <c r="U1272" s="268">
        <v>2000</v>
      </c>
      <c r="AA1272" s="268" t="s">
        <v>927</v>
      </c>
    </row>
    <row r="1273" spans="1:27" ht="15" customHeight="1" x14ac:dyDescent="0.3">
      <c r="A1273" s="263">
        <v>519943</v>
      </c>
      <c r="B1273" s="263" t="s">
        <v>637</v>
      </c>
      <c r="C1273" s="263" t="s">
        <v>1204</v>
      </c>
      <c r="D1273" s="263" t="s">
        <v>710</v>
      </c>
      <c r="F1273" s="272"/>
      <c r="G1273" s="272"/>
      <c r="H1273" s="272"/>
      <c r="I1273" s="268" t="s">
        <v>918</v>
      </c>
      <c r="U1273" s="268">
        <v>2000</v>
      </c>
      <c r="AA1273" s="268" t="s">
        <v>927</v>
      </c>
    </row>
    <row r="1274" spans="1:27" ht="15" customHeight="1" x14ac:dyDescent="0.3">
      <c r="A1274" s="263">
        <v>519946</v>
      </c>
      <c r="B1274" s="263" t="s">
        <v>1205</v>
      </c>
      <c r="C1274" s="263" t="s">
        <v>1206</v>
      </c>
      <c r="D1274" s="263" t="s">
        <v>777</v>
      </c>
      <c r="F1274" s="272"/>
      <c r="G1274" s="272"/>
      <c r="H1274" s="272"/>
      <c r="I1274" s="268" t="s">
        <v>918</v>
      </c>
      <c r="U1274" s="268">
        <v>2000</v>
      </c>
      <c r="AA1274" s="268" t="s">
        <v>927</v>
      </c>
    </row>
    <row r="1275" spans="1:27" ht="15" customHeight="1" x14ac:dyDescent="0.3">
      <c r="A1275" s="263">
        <v>519952</v>
      </c>
      <c r="B1275" s="263" t="s">
        <v>323</v>
      </c>
      <c r="C1275" s="263" t="s">
        <v>1188</v>
      </c>
      <c r="D1275" s="263" t="s">
        <v>714</v>
      </c>
      <c r="F1275" s="271"/>
      <c r="G1275" s="271"/>
      <c r="H1275" s="271"/>
      <c r="I1275" s="268" t="s">
        <v>918</v>
      </c>
      <c r="U1275" s="268">
        <v>2000</v>
      </c>
      <c r="AA1275" s="268" t="s">
        <v>927</v>
      </c>
    </row>
    <row r="1276" spans="1:27" ht="15" customHeight="1" x14ac:dyDescent="0.3">
      <c r="A1276" s="263">
        <v>520033</v>
      </c>
      <c r="B1276" s="263" t="s">
        <v>638</v>
      </c>
      <c r="C1276" s="263" t="s">
        <v>102</v>
      </c>
      <c r="D1276" s="263" t="s">
        <v>1207</v>
      </c>
      <c r="F1276" s="271"/>
      <c r="G1276" s="271"/>
      <c r="H1276" s="271"/>
      <c r="I1276" s="268" t="s">
        <v>918</v>
      </c>
      <c r="U1276" s="268">
        <v>2000</v>
      </c>
      <c r="AA1276" s="268" t="s">
        <v>927</v>
      </c>
    </row>
    <row r="1277" spans="1:27" ht="15" customHeight="1" x14ac:dyDescent="0.3">
      <c r="A1277" s="263">
        <v>520194</v>
      </c>
      <c r="B1277" s="263" t="s">
        <v>1211</v>
      </c>
      <c r="C1277" s="263" t="s">
        <v>1212</v>
      </c>
      <c r="D1277" s="263" t="s">
        <v>810</v>
      </c>
      <c r="F1277" s="271"/>
      <c r="G1277" s="271"/>
      <c r="H1277" s="271"/>
      <c r="I1277" s="268" t="s">
        <v>918</v>
      </c>
      <c r="U1277" s="268">
        <v>2000</v>
      </c>
      <c r="AA1277" s="268" t="s">
        <v>927</v>
      </c>
    </row>
    <row r="1278" spans="1:27" ht="15" customHeight="1" x14ac:dyDescent="0.3">
      <c r="A1278" s="263">
        <v>520236</v>
      </c>
      <c r="B1278" s="263" t="s">
        <v>1213</v>
      </c>
      <c r="C1278" s="263" t="s">
        <v>1088</v>
      </c>
      <c r="D1278" s="263" t="s">
        <v>766</v>
      </c>
      <c r="F1278" s="271"/>
      <c r="G1278" s="271"/>
      <c r="H1278" s="271"/>
      <c r="I1278" s="268" t="s">
        <v>918</v>
      </c>
      <c r="U1278" s="268">
        <v>2000</v>
      </c>
      <c r="AA1278" s="268" t="s">
        <v>927</v>
      </c>
    </row>
    <row r="1279" spans="1:27" ht="15" customHeight="1" x14ac:dyDescent="0.3">
      <c r="A1279" s="263">
        <v>520254</v>
      </c>
      <c r="B1279" s="263" t="s">
        <v>1214</v>
      </c>
      <c r="C1279" s="263" t="s">
        <v>957</v>
      </c>
      <c r="D1279" s="263" t="s">
        <v>405</v>
      </c>
      <c r="F1279" s="272"/>
      <c r="G1279" s="272"/>
      <c r="H1279" s="272"/>
      <c r="I1279" s="268" t="s">
        <v>918</v>
      </c>
      <c r="U1279" s="268">
        <v>2000</v>
      </c>
      <c r="AA1279" s="268" t="s">
        <v>927</v>
      </c>
    </row>
    <row r="1280" spans="1:27" ht="15" customHeight="1" x14ac:dyDescent="0.3">
      <c r="A1280" s="263">
        <v>520281</v>
      </c>
      <c r="B1280" s="263" t="s">
        <v>640</v>
      </c>
      <c r="C1280" s="263" t="s">
        <v>439</v>
      </c>
      <c r="D1280" s="263" t="s">
        <v>780</v>
      </c>
      <c r="F1280" s="272"/>
      <c r="G1280" s="272"/>
      <c r="H1280" s="272"/>
      <c r="I1280" s="268" t="s">
        <v>918</v>
      </c>
      <c r="U1280" s="268">
        <v>2000</v>
      </c>
      <c r="AA1280" s="268" t="s">
        <v>927</v>
      </c>
    </row>
    <row r="1281" spans="1:31" ht="15" customHeight="1" x14ac:dyDescent="0.3">
      <c r="A1281" s="263">
        <v>520306</v>
      </c>
      <c r="B1281" s="263" t="s">
        <v>1215</v>
      </c>
      <c r="C1281" s="263" t="s">
        <v>1216</v>
      </c>
      <c r="D1281" s="263" t="s">
        <v>710</v>
      </c>
      <c r="F1281" s="271"/>
      <c r="G1281" s="271"/>
      <c r="H1281" s="271"/>
      <c r="I1281" s="268" t="s">
        <v>918</v>
      </c>
      <c r="U1281" s="268">
        <v>2000</v>
      </c>
      <c r="AA1281" s="268" t="s">
        <v>927</v>
      </c>
    </row>
    <row r="1282" spans="1:31" ht="15" customHeight="1" x14ac:dyDescent="0.3">
      <c r="A1282" s="263">
        <v>520601</v>
      </c>
      <c r="B1282" s="263" t="s">
        <v>645</v>
      </c>
      <c r="C1282" s="263" t="s">
        <v>68</v>
      </c>
      <c r="D1282" s="263" t="s">
        <v>403</v>
      </c>
      <c r="F1282" s="272"/>
      <c r="G1282" s="272"/>
      <c r="H1282" s="272"/>
      <c r="I1282" s="268" t="s">
        <v>918</v>
      </c>
      <c r="U1282" s="268">
        <v>2000</v>
      </c>
      <c r="AA1282" s="268" t="s">
        <v>927</v>
      </c>
    </row>
    <row r="1283" spans="1:31" ht="15" customHeight="1" x14ac:dyDescent="0.3">
      <c r="A1283" s="263">
        <v>520657</v>
      </c>
      <c r="B1283" s="263" t="s">
        <v>1230</v>
      </c>
      <c r="C1283" s="263" t="s">
        <v>929</v>
      </c>
      <c r="D1283" s="263" t="s">
        <v>1231</v>
      </c>
      <c r="F1283" s="271"/>
      <c r="G1283" s="271"/>
      <c r="H1283" s="271"/>
      <c r="I1283" s="268" t="s">
        <v>918</v>
      </c>
      <c r="U1283" s="268">
        <v>2000</v>
      </c>
      <c r="AA1283" s="268" t="s">
        <v>927</v>
      </c>
    </row>
    <row r="1284" spans="1:31" ht="15" customHeight="1" x14ac:dyDescent="0.3">
      <c r="A1284" s="263">
        <v>520672</v>
      </c>
      <c r="B1284" s="263" t="s">
        <v>1232</v>
      </c>
      <c r="C1284" s="263" t="s">
        <v>1233</v>
      </c>
      <c r="D1284" s="263" t="s">
        <v>1234</v>
      </c>
      <c r="F1284" s="271"/>
      <c r="G1284" s="271"/>
      <c r="H1284" s="271"/>
      <c r="I1284" s="268" t="s">
        <v>918</v>
      </c>
      <c r="U1284" s="268">
        <v>2000</v>
      </c>
      <c r="AA1284" s="268" t="s">
        <v>927</v>
      </c>
    </row>
    <row r="1285" spans="1:31" ht="15" customHeight="1" x14ac:dyDescent="0.3">
      <c r="A1285" s="263">
        <v>520755</v>
      </c>
      <c r="B1285" s="263" t="s">
        <v>648</v>
      </c>
      <c r="C1285" s="263" t="s">
        <v>1236</v>
      </c>
      <c r="D1285" s="263" t="s">
        <v>1237</v>
      </c>
      <c r="F1285" s="271"/>
      <c r="G1285" s="271"/>
      <c r="H1285" s="271"/>
      <c r="I1285" s="268" t="s">
        <v>918</v>
      </c>
      <c r="U1285" s="268">
        <v>2000</v>
      </c>
      <c r="AA1285" s="268" t="s">
        <v>927</v>
      </c>
    </row>
    <row r="1286" spans="1:31" ht="15" customHeight="1" x14ac:dyDescent="0.3">
      <c r="A1286" s="263">
        <v>520854</v>
      </c>
      <c r="B1286" s="263" t="s">
        <v>1240</v>
      </c>
      <c r="C1286" s="263" t="s">
        <v>1241</v>
      </c>
      <c r="D1286" s="263" t="s">
        <v>1242</v>
      </c>
      <c r="F1286" s="271"/>
      <c r="G1286" s="271"/>
      <c r="H1286" s="271"/>
      <c r="I1286" s="268" t="s">
        <v>918</v>
      </c>
      <c r="U1286" s="268">
        <v>2000</v>
      </c>
      <c r="AA1286" s="268" t="s">
        <v>927</v>
      </c>
    </row>
    <row r="1287" spans="1:31" ht="15" customHeight="1" x14ac:dyDescent="0.3">
      <c r="A1287" s="263">
        <v>520886</v>
      </c>
      <c r="B1287" s="263" t="s">
        <v>1243</v>
      </c>
      <c r="C1287" s="263" t="s">
        <v>1244</v>
      </c>
      <c r="D1287" s="263" t="s">
        <v>722</v>
      </c>
      <c r="F1287" s="272"/>
      <c r="G1287" s="272"/>
      <c r="H1287" s="272"/>
      <c r="I1287" s="268" t="s">
        <v>918</v>
      </c>
      <c r="U1287" s="268">
        <v>2000</v>
      </c>
      <c r="AA1287" s="268" t="s">
        <v>927</v>
      </c>
    </row>
    <row r="1288" spans="1:31" ht="15" customHeight="1" x14ac:dyDescent="0.3">
      <c r="A1288" s="263">
        <v>521022</v>
      </c>
      <c r="B1288" s="263" t="s">
        <v>1252</v>
      </c>
      <c r="C1288" s="263" t="s">
        <v>70</v>
      </c>
      <c r="D1288" s="263" t="s">
        <v>418</v>
      </c>
      <c r="F1288" s="271"/>
      <c r="G1288" s="271"/>
      <c r="H1288" s="271"/>
      <c r="I1288" s="268" t="s">
        <v>918</v>
      </c>
      <c r="U1288" s="268">
        <v>2000</v>
      </c>
      <c r="AA1288" s="268" t="s">
        <v>927</v>
      </c>
    </row>
    <row r="1289" spans="1:31" ht="15" customHeight="1" x14ac:dyDescent="0.3">
      <c r="A1289" s="263">
        <v>521180</v>
      </c>
      <c r="B1289" s="263" t="s">
        <v>653</v>
      </c>
      <c r="C1289" s="263" t="s">
        <v>70</v>
      </c>
      <c r="D1289" s="263" t="s">
        <v>840</v>
      </c>
      <c r="E1289" s="271"/>
      <c r="F1289" s="271"/>
      <c r="G1289" s="271"/>
      <c r="H1289" s="271"/>
      <c r="I1289" s="268" t="s">
        <v>918</v>
      </c>
      <c r="U1289" s="268">
        <v>2000</v>
      </c>
      <c r="AA1289" s="268" t="s">
        <v>927</v>
      </c>
    </row>
    <row r="1290" spans="1:31" ht="15" customHeight="1" x14ac:dyDescent="0.3">
      <c r="A1290" s="263">
        <v>522052</v>
      </c>
      <c r="B1290" s="263" t="s">
        <v>857</v>
      </c>
      <c r="C1290" s="263" t="s">
        <v>90</v>
      </c>
      <c r="D1290" s="263" t="s">
        <v>761</v>
      </c>
      <c r="F1290" s="272"/>
      <c r="G1290" s="272"/>
      <c r="H1290" s="272"/>
      <c r="I1290" s="268" t="s">
        <v>918</v>
      </c>
      <c r="U1290" s="268">
        <v>2000</v>
      </c>
      <c r="AA1290" s="268" t="s">
        <v>927</v>
      </c>
    </row>
    <row r="1291" spans="1:31" ht="15" customHeight="1" x14ac:dyDescent="0.3">
      <c r="A1291" s="263">
        <v>522599</v>
      </c>
      <c r="B1291" s="263" t="s">
        <v>693</v>
      </c>
      <c r="C1291" s="263" t="s">
        <v>318</v>
      </c>
      <c r="D1291" s="263" t="s">
        <v>1282</v>
      </c>
      <c r="F1291" s="271"/>
      <c r="G1291" s="271"/>
      <c r="H1291" s="271"/>
      <c r="I1291" s="268" t="s">
        <v>918</v>
      </c>
      <c r="U1291" s="268">
        <v>2000</v>
      </c>
      <c r="AA1291" s="268" t="s">
        <v>927</v>
      </c>
    </row>
    <row r="1292" spans="1:31" ht="15" customHeight="1" x14ac:dyDescent="0.3">
      <c r="A1292" s="263">
        <v>522803</v>
      </c>
      <c r="B1292" s="263" t="s">
        <v>697</v>
      </c>
      <c r="C1292" s="263" t="s">
        <v>70</v>
      </c>
      <c r="D1292" s="263" t="s">
        <v>418</v>
      </c>
      <c r="E1292" s="271"/>
      <c r="F1292" s="271"/>
      <c r="G1292" s="271"/>
      <c r="H1292" s="271"/>
      <c r="I1292" s="268" t="s">
        <v>918</v>
      </c>
      <c r="U1292" s="268">
        <v>2000</v>
      </c>
      <c r="AA1292" s="268" t="s">
        <v>927</v>
      </c>
    </row>
    <row r="1293" spans="1:31" ht="15" customHeight="1" x14ac:dyDescent="0.3">
      <c r="A1293" s="263">
        <v>524030</v>
      </c>
      <c r="B1293" s="263" t="s">
        <v>904</v>
      </c>
      <c r="C1293" s="263" t="s">
        <v>81</v>
      </c>
      <c r="D1293" s="263" t="s">
        <v>1285</v>
      </c>
      <c r="F1293" s="271"/>
      <c r="G1293" s="271"/>
      <c r="H1293" s="271"/>
      <c r="I1293" s="268" t="s">
        <v>918</v>
      </c>
      <c r="U1293" s="268">
        <v>2000</v>
      </c>
      <c r="AA1293" s="268" t="s">
        <v>927</v>
      </c>
    </row>
    <row r="1294" spans="1:31" ht="15" customHeight="1" x14ac:dyDescent="0.3">
      <c r="A1294" s="263">
        <v>524033</v>
      </c>
      <c r="B1294" s="263" t="s">
        <v>905</v>
      </c>
      <c r="C1294" s="263" t="s">
        <v>88</v>
      </c>
      <c r="D1294" s="263" t="s">
        <v>876</v>
      </c>
      <c r="F1294" s="271"/>
      <c r="G1294" s="271"/>
      <c r="H1294" s="271"/>
      <c r="I1294" s="268" t="s">
        <v>918</v>
      </c>
      <c r="U1294" s="268">
        <v>2000</v>
      </c>
      <c r="AA1294" s="268" t="s">
        <v>927</v>
      </c>
    </row>
    <row r="1295" spans="1:31" ht="15" customHeight="1" x14ac:dyDescent="0.3">
      <c r="A1295" s="263">
        <v>524035</v>
      </c>
      <c r="B1295" s="263" t="s">
        <v>906</v>
      </c>
      <c r="C1295" s="263" t="s">
        <v>375</v>
      </c>
      <c r="D1295" s="263" t="s">
        <v>824</v>
      </c>
      <c r="F1295" s="272"/>
      <c r="G1295" s="272"/>
      <c r="H1295" s="272"/>
      <c r="I1295" s="268" t="s">
        <v>918</v>
      </c>
      <c r="U1295" s="268">
        <v>2000</v>
      </c>
      <c r="AA1295" s="268" t="s">
        <v>927</v>
      </c>
    </row>
    <row r="1296" spans="1:31" ht="15" customHeight="1" x14ac:dyDescent="0.3">
      <c r="A1296" s="263">
        <v>526749</v>
      </c>
      <c r="B1296" s="263" t="s">
        <v>4099</v>
      </c>
      <c r="C1296" s="263" t="s">
        <v>489</v>
      </c>
      <c r="D1296" s="263" t="s">
        <v>1300</v>
      </c>
      <c r="E1296" s="263"/>
      <c r="F1296" s="263"/>
      <c r="G1296" s="263"/>
      <c r="H1296" s="263"/>
      <c r="I1296" s="263" t="s">
        <v>918</v>
      </c>
      <c r="J1296" s="263"/>
      <c r="K1296" s="263"/>
      <c r="L1296" s="263"/>
      <c r="M1296" s="263"/>
      <c r="N1296" s="263"/>
      <c r="O1296" s="263"/>
      <c r="P1296" s="263"/>
      <c r="Q1296" s="263"/>
      <c r="R1296" s="263"/>
      <c r="S1296" s="263"/>
      <c r="T1296" s="263"/>
      <c r="U1296" s="268">
        <v>2000</v>
      </c>
      <c r="V1296" s="263"/>
      <c r="W1296" s="263"/>
      <c r="X1296" s="263"/>
      <c r="Y1296" s="263"/>
      <c r="Z1296" s="263"/>
      <c r="AA1296" s="268" t="s">
        <v>927</v>
      </c>
      <c r="AB1296" s="263"/>
      <c r="AC1296" s="263"/>
      <c r="AD1296" s="263"/>
      <c r="AE1296" s="263"/>
    </row>
    <row r="1297" spans="1:31" ht="15" customHeight="1" x14ac:dyDescent="0.3">
      <c r="A1297" s="263">
        <v>504255</v>
      </c>
      <c r="B1297" s="263" t="s">
        <v>2214</v>
      </c>
      <c r="C1297" s="263" t="s">
        <v>336</v>
      </c>
      <c r="D1297" s="263" t="s">
        <v>778</v>
      </c>
      <c r="F1297" s="272"/>
      <c r="G1297" s="272"/>
      <c r="H1297" s="272"/>
      <c r="I1297" s="268" t="s">
        <v>918</v>
      </c>
    </row>
    <row r="1298" spans="1:31" ht="15" customHeight="1" x14ac:dyDescent="0.3">
      <c r="A1298" s="263">
        <v>513119</v>
      </c>
      <c r="B1298" s="263" t="s">
        <v>1735</v>
      </c>
      <c r="C1298" s="263" t="s">
        <v>1736</v>
      </c>
      <c r="D1298" s="263" t="s">
        <v>789</v>
      </c>
      <c r="E1298" s="271"/>
      <c r="F1298" s="271"/>
      <c r="G1298" s="271"/>
      <c r="H1298" s="271"/>
      <c r="I1298" s="268" t="s">
        <v>918</v>
      </c>
    </row>
    <row r="1299" spans="1:31" ht="15" customHeight="1" x14ac:dyDescent="0.3">
      <c r="A1299" s="263">
        <v>513525</v>
      </c>
      <c r="B1299" s="263" t="s">
        <v>1048</v>
      </c>
      <c r="C1299" s="263" t="s">
        <v>80</v>
      </c>
      <c r="D1299" s="263" t="s">
        <v>716</v>
      </c>
      <c r="F1299" s="271"/>
      <c r="G1299" s="271"/>
      <c r="H1299" s="271"/>
      <c r="I1299" s="268" t="s">
        <v>918</v>
      </c>
    </row>
    <row r="1300" spans="1:31" ht="15" customHeight="1" x14ac:dyDescent="0.3">
      <c r="A1300" s="263">
        <v>514320</v>
      </c>
      <c r="B1300" s="263" t="s">
        <v>2954</v>
      </c>
      <c r="C1300" s="263" t="s">
        <v>88</v>
      </c>
      <c r="D1300" s="263" t="s">
        <v>2955</v>
      </c>
      <c r="F1300" s="274"/>
      <c r="G1300" s="274"/>
      <c r="H1300" s="274"/>
      <c r="I1300" s="268" t="s">
        <v>918</v>
      </c>
    </row>
    <row r="1301" spans="1:31" ht="15" customHeight="1" x14ac:dyDescent="0.3">
      <c r="A1301" s="263">
        <v>514419</v>
      </c>
      <c r="B1301" s="263" t="s">
        <v>2956</v>
      </c>
      <c r="C1301" s="263" t="s">
        <v>313</v>
      </c>
      <c r="D1301" s="263" t="s">
        <v>403</v>
      </c>
      <c r="F1301" s="272"/>
      <c r="G1301" s="272"/>
      <c r="H1301" s="272"/>
      <c r="I1301" s="268" t="s">
        <v>918</v>
      </c>
    </row>
    <row r="1302" spans="1:31" ht="15" customHeight="1" x14ac:dyDescent="0.3">
      <c r="A1302" s="263">
        <v>514464</v>
      </c>
      <c r="B1302" s="263" t="s">
        <v>2957</v>
      </c>
      <c r="C1302" s="263" t="s">
        <v>105</v>
      </c>
      <c r="F1302" s="272"/>
      <c r="G1302" s="272"/>
      <c r="H1302" s="272"/>
      <c r="I1302" s="268" t="s">
        <v>918</v>
      </c>
    </row>
    <row r="1303" spans="1:31" ht="15" customHeight="1" x14ac:dyDescent="0.3">
      <c r="A1303" s="263">
        <v>514556</v>
      </c>
      <c r="B1303" s="263" t="s">
        <v>2958</v>
      </c>
      <c r="C1303" s="263" t="s">
        <v>338</v>
      </c>
      <c r="D1303" s="263" t="s">
        <v>765</v>
      </c>
      <c r="F1303" s="272"/>
      <c r="G1303" s="272"/>
      <c r="H1303" s="272"/>
      <c r="I1303" s="268" t="s">
        <v>918</v>
      </c>
    </row>
    <row r="1304" spans="1:31" ht="15" customHeight="1" x14ac:dyDescent="0.3">
      <c r="A1304" s="263">
        <v>514777</v>
      </c>
      <c r="B1304" s="263" t="s">
        <v>2960</v>
      </c>
      <c r="C1304" s="263" t="s">
        <v>66</v>
      </c>
      <c r="F1304" s="271"/>
      <c r="G1304" s="271"/>
      <c r="H1304" s="271"/>
      <c r="I1304" s="268" t="s">
        <v>918</v>
      </c>
    </row>
    <row r="1305" spans="1:31" ht="15" customHeight="1" x14ac:dyDescent="0.3">
      <c r="A1305" s="263">
        <v>514800</v>
      </c>
      <c r="B1305" s="263" t="s">
        <v>2961</v>
      </c>
      <c r="C1305" s="263" t="s">
        <v>67</v>
      </c>
      <c r="D1305" s="263" t="s">
        <v>863</v>
      </c>
      <c r="F1305" s="271"/>
      <c r="G1305" s="271"/>
      <c r="H1305" s="271"/>
      <c r="I1305" s="268" t="s">
        <v>918</v>
      </c>
    </row>
    <row r="1306" spans="1:31" ht="15" customHeight="1" x14ac:dyDescent="0.3">
      <c r="A1306" s="263">
        <v>514874</v>
      </c>
      <c r="B1306" s="263" t="s">
        <v>2962</v>
      </c>
      <c r="C1306" s="263" t="s">
        <v>424</v>
      </c>
      <c r="F1306" s="271"/>
      <c r="G1306" s="271"/>
      <c r="H1306" s="271"/>
      <c r="I1306" s="268" t="s">
        <v>918</v>
      </c>
    </row>
    <row r="1307" spans="1:31" ht="15" customHeight="1" x14ac:dyDescent="0.3">
      <c r="A1307" s="263">
        <v>514937</v>
      </c>
      <c r="B1307" s="263" t="s">
        <v>2964</v>
      </c>
      <c r="C1307" s="263" t="s">
        <v>74</v>
      </c>
      <c r="D1307" s="263" t="s">
        <v>1111</v>
      </c>
      <c r="F1307" s="271"/>
      <c r="G1307" s="271"/>
      <c r="H1307" s="271"/>
      <c r="I1307" s="268" t="s">
        <v>918</v>
      </c>
    </row>
    <row r="1308" spans="1:31" ht="15" customHeight="1" x14ac:dyDescent="0.3">
      <c r="A1308" s="263">
        <v>515099</v>
      </c>
      <c r="B1308" s="263" t="s">
        <v>1737</v>
      </c>
      <c r="C1308" s="263" t="s">
        <v>70</v>
      </c>
      <c r="D1308" s="263" t="s">
        <v>1287</v>
      </c>
      <c r="F1308" s="272"/>
      <c r="G1308" s="272"/>
      <c r="H1308" s="272"/>
      <c r="I1308" s="268" t="s">
        <v>918</v>
      </c>
    </row>
    <row r="1309" spans="1:31" ht="15" customHeight="1" x14ac:dyDescent="0.3">
      <c r="A1309" s="263">
        <v>515139</v>
      </c>
      <c r="B1309" s="263" t="s">
        <v>2968</v>
      </c>
      <c r="C1309" s="263" t="s">
        <v>70</v>
      </c>
      <c r="D1309" s="263" t="s">
        <v>748</v>
      </c>
      <c r="F1309" s="271"/>
      <c r="G1309" s="271"/>
      <c r="H1309" s="271"/>
      <c r="I1309" s="268" t="s">
        <v>918</v>
      </c>
    </row>
    <row r="1310" spans="1:31" ht="15" customHeight="1" x14ac:dyDescent="0.3">
      <c r="A1310" s="263">
        <v>515331</v>
      </c>
      <c r="B1310" s="263" t="s">
        <v>4096</v>
      </c>
      <c r="C1310" s="263" t="s">
        <v>267</v>
      </c>
      <c r="D1310" s="263" t="s">
        <v>711</v>
      </c>
      <c r="E1310" s="263"/>
      <c r="F1310" s="263"/>
      <c r="G1310" s="263"/>
      <c r="H1310" s="263"/>
      <c r="I1310" s="263" t="s">
        <v>918</v>
      </c>
      <c r="J1310" s="263"/>
      <c r="K1310" s="263"/>
      <c r="L1310" s="263"/>
      <c r="M1310" s="263"/>
      <c r="N1310" s="263"/>
      <c r="O1310" s="263"/>
      <c r="P1310" s="263"/>
      <c r="Q1310" s="263"/>
      <c r="R1310" s="263"/>
      <c r="S1310" s="263"/>
      <c r="T1310" s="263"/>
      <c r="U1310" s="263"/>
      <c r="V1310" s="263"/>
      <c r="W1310" s="263"/>
      <c r="X1310" s="263"/>
      <c r="Y1310" s="263"/>
      <c r="Z1310" s="263"/>
      <c r="AB1310" s="263"/>
      <c r="AC1310" s="263"/>
      <c r="AD1310" s="263"/>
      <c r="AE1310" s="263"/>
    </row>
    <row r="1311" spans="1:31" ht="15" customHeight="1" x14ac:dyDescent="0.3">
      <c r="A1311" s="263">
        <v>515389</v>
      </c>
      <c r="B1311" s="263" t="s">
        <v>2969</v>
      </c>
      <c r="C1311" s="263" t="s">
        <v>330</v>
      </c>
      <c r="D1311" s="263" t="s">
        <v>777</v>
      </c>
      <c r="F1311" s="271"/>
      <c r="G1311" s="271"/>
      <c r="H1311" s="271"/>
      <c r="I1311" s="268" t="s">
        <v>918</v>
      </c>
    </row>
    <row r="1312" spans="1:31" ht="15" customHeight="1" x14ac:dyDescent="0.3">
      <c r="A1312" s="263">
        <v>515391</v>
      </c>
      <c r="B1312" s="263" t="s">
        <v>2970</v>
      </c>
      <c r="C1312" s="263" t="s">
        <v>2971</v>
      </c>
      <c r="D1312" s="263" t="s">
        <v>1159</v>
      </c>
      <c r="F1312" s="275"/>
      <c r="G1312" s="275"/>
      <c r="H1312" s="274"/>
      <c r="I1312" s="268" t="s">
        <v>918</v>
      </c>
    </row>
    <row r="1313" spans="1:9" ht="15" customHeight="1" x14ac:dyDescent="0.3">
      <c r="A1313" s="263">
        <v>515615</v>
      </c>
      <c r="B1313" s="263" t="s">
        <v>2973</v>
      </c>
      <c r="C1313" s="263" t="s">
        <v>66</v>
      </c>
      <c r="D1313" s="263" t="s">
        <v>1664</v>
      </c>
      <c r="F1313" s="271"/>
      <c r="G1313" s="271"/>
      <c r="H1313" s="271"/>
      <c r="I1313" s="268" t="s">
        <v>918</v>
      </c>
    </row>
    <row r="1314" spans="1:9" ht="15" customHeight="1" x14ac:dyDescent="0.3">
      <c r="A1314" s="263">
        <v>515699</v>
      </c>
      <c r="B1314" s="263" t="s">
        <v>2974</v>
      </c>
      <c r="C1314" s="263" t="s">
        <v>330</v>
      </c>
      <c r="D1314" s="263" t="s">
        <v>2975</v>
      </c>
      <c r="F1314" s="271"/>
      <c r="G1314" s="271"/>
      <c r="H1314" s="271"/>
      <c r="I1314" s="268" t="s">
        <v>918</v>
      </c>
    </row>
    <row r="1315" spans="1:9" ht="15" customHeight="1" x14ac:dyDescent="0.3">
      <c r="A1315" s="263">
        <v>515758</v>
      </c>
      <c r="B1315" s="263" t="s">
        <v>2977</v>
      </c>
      <c r="C1315" s="263" t="s">
        <v>1668</v>
      </c>
      <c r="D1315" s="263" t="s">
        <v>810</v>
      </c>
      <c r="F1315" s="271"/>
      <c r="G1315" s="271"/>
      <c r="H1315" s="271"/>
      <c r="I1315" s="268" t="s">
        <v>918</v>
      </c>
    </row>
    <row r="1316" spans="1:9" ht="15" customHeight="1" x14ac:dyDescent="0.3">
      <c r="A1316" s="263">
        <v>515811</v>
      </c>
      <c r="B1316" s="263" t="s">
        <v>2978</v>
      </c>
      <c r="C1316" s="263" t="s">
        <v>376</v>
      </c>
      <c r="F1316" s="271"/>
      <c r="G1316" s="271"/>
      <c r="H1316" s="271"/>
      <c r="I1316" s="268" t="s">
        <v>918</v>
      </c>
    </row>
    <row r="1317" spans="1:9" ht="15" customHeight="1" x14ac:dyDescent="0.3">
      <c r="A1317" s="263">
        <v>515850</v>
      </c>
      <c r="B1317" s="263" t="s">
        <v>1738</v>
      </c>
      <c r="C1317" s="263" t="s">
        <v>70</v>
      </c>
      <c r="D1317" s="263" t="s">
        <v>1739</v>
      </c>
      <c r="F1317" s="271"/>
      <c r="G1317" s="271"/>
      <c r="H1317" s="271"/>
      <c r="I1317" s="268" t="s">
        <v>918</v>
      </c>
    </row>
    <row r="1318" spans="1:9" ht="15" customHeight="1" x14ac:dyDescent="0.3">
      <c r="A1318" s="263">
        <v>516053</v>
      </c>
      <c r="B1318" s="263" t="s">
        <v>2981</v>
      </c>
      <c r="C1318" s="263" t="s">
        <v>248</v>
      </c>
      <c r="D1318" s="263" t="s">
        <v>715</v>
      </c>
      <c r="F1318" s="271"/>
      <c r="G1318" s="271"/>
      <c r="H1318" s="271"/>
      <c r="I1318" s="268" t="s">
        <v>918</v>
      </c>
    </row>
    <row r="1319" spans="1:9" ht="15" customHeight="1" x14ac:dyDescent="0.3">
      <c r="A1319" s="263">
        <v>516243</v>
      </c>
      <c r="B1319" s="263" t="s">
        <v>2982</v>
      </c>
      <c r="C1319" s="263" t="s">
        <v>392</v>
      </c>
      <c r="D1319" s="263" t="s">
        <v>421</v>
      </c>
      <c r="F1319" s="274"/>
      <c r="G1319" s="274"/>
      <c r="H1319" s="274"/>
      <c r="I1319" s="268" t="s">
        <v>918</v>
      </c>
    </row>
    <row r="1320" spans="1:9" ht="15" customHeight="1" x14ac:dyDescent="0.3">
      <c r="A1320" s="263">
        <v>516298</v>
      </c>
      <c r="B1320" s="263" t="s">
        <v>2983</v>
      </c>
      <c r="C1320" s="263" t="s">
        <v>376</v>
      </c>
      <c r="D1320" s="263" t="s">
        <v>810</v>
      </c>
      <c r="E1320" s="271"/>
      <c r="F1320" s="271"/>
      <c r="G1320" s="271"/>
      <c r="H1320" s="271"/>
      <c r="I1320" s="268" t="s">
        <v>918</v>
      </c>
    </row>
    <row r="1321" spans="1:9" ht="15" customHeight="1" x14ac:dyDescent="0.3">
      <c r="A1321" s="263">
        <v>516405</v>
      </c>
      <c r="B1321" s="263" t="s">
        <v>2984</v>
      </c>
      <c r="C1321" s="263" t="s">
        <v>375</v>
      </c>
      <c r="D1321" s="263" t="s">
        <v>402</v>
      </c>
      <c r="F1321" s="272"/>
      <c r="G1321" s="272"/>
      <c r="H1321" s="272"/>
      <c r="I1321" s="268" t="s">
        <v>918</v>
      </c>
    </row>
    <row r="1322" spans="1:9" ht="15" customHeight="1" x14ac:dyDescent="0.3">
      <c r="A1322" s="263">
        <v>516449</v>
      </c>
      <c r="B1322" s="263" t="s">
        <v>2985</v>
      </c>
      <c r="C1322" s="263" t="s">
        <v>1656</v>
      </c>
      <c r="D1322" s="263" t="s">
        <v>775</v>
      </c>
      <c r="F1322" s="272"/>
      <c r="G1322" s="272"/>
      <c r="H1322" s="272"/>
      <c r="I1322" s="268" t="s">
        <v>918</v>
      </c>
    </row>
    <row r="1323" spans="1:9" ht="15" customHeight="1" x14ac:dyDescent="0.3">
      <c r="A1323" s="263">
        <v>516523</v>
      </c>
      <c r="B1323" s="263" t="s">
        <v>2986</v>
      </c>
      <c r="C1323" s="263" t="s">
        <v>397</v>
      </c>
      <c r="D1323" s="263" t="s">
        <v>840</v>
      </c>
      <c r="F1323" s="271"/>
      <c r="G1323" s="271"/>
      <c r="H1323" s="271"/>
      <c r="I1323" s="268" t="s">
        <v>918</v>
      </c>
    </row>
    <row r="1324" spans="1:9" ht="15" customHeight="1" x14ac:dyDescent="0.3">
      <c r="A1324" s="263">
        <v>516543</v>
      </c>
      <c r="B1324" s="263" t="s">
        <v>2315</v>
      </c>
      <c r="C1324" s="263" t="s">
        <v>74</v>
      </c>
      <c r="D1324" s="263" t="s">
        <v>2316</v>
      </c>
      <c r="F1324" s="271"/>
      <c r="G1324" s="271"/>
      <c r="H1324" s="271"/>
      <c r="I1324" s="268" t="s">
        <v>918</v>
      </c>
    </row>
    <row r="1325" spans="1:9" ht="15" customHeight="1" x14ac:dyDescent="0.3">
      <c r="A1325" s="263">
        <v>516559</v>
      </c>
      <c r="B1325" s="263" t="s">
        <v>574</v>
      </c>
      <c r="C1325" s="263" t="s">
        <v>277</v>
      </c>
      <c r="D1325" s="263" t="s">
        <v>1111</v>
      </c>
      <c r="F1325" s="271"/>
      <c r="G1325" s="271"/>
      <c r="H1325" s="271"/>
      <c r="I1325" s="268" t="s">
        <v>918</v>
      </c>
    </row>
    <row r="1326" spans="1:9" ht="15" customHeight="1" x14ac:dyDescent="0.3">
      <c r="A1326" s="263">
        <v>516662</v>
      </c>
      <c r="B1326" s="263" t="s">
        <v>2989</v>
      </c>
      <c r="C1326" s="263" t="s">
        <v>247</v>
      </c>
      <c r="D1326" s="263" t="s">
        <v>1291</v>
      </c>
      <c r="F1326" s="272"/>
      <c r="G1326" s="272"/>
      <c r="H1326" s="272"/>
      <c r="I1326" s="268" t="s">
        <v>918</v>
      </c>
    </row>
    <row r="1327" spans="1:9" ht="15" customHeight="1" x14ac:dyDescent="0.3">
      <c r="A1327" s="263">
        <v>516801</v>
      </c>
      <c r="B1327" s="263" t="s">
        <v>2991</v>
      </c>
      <c r="C1327" s="263" t="s">
        <v>466</v>
      </c>
      <c r="D1327" s="263" t="s">
        <v>775</v>
      </c>
      <c r="F1327" s="271"/>
      <c r="G1327" s="271"/>
      <c r="H1327" s="271"/>
      <c r="I1327" s="268" t="s">
        <v>918</v>
      </c>
    </row>
    <row r="1328" spans="1:9" ht="15" customHeight="1" x14ac:dyDescent="0.3">
      <c r="A1328" s="263">
        <v>516856</v>
      </c>
      <c r="B1328" s="263" t="s">
        <v>2992</v>
      </c>
      <c r="C1328" s="263" t="s">
        <v>295</v>
      </c>
      <c r="D1328" s="263" t="s">
        <v>828</v>
      </c>
      <c r="F1328" s="271"/>
      <c r="G1328" s="271"/>
      <c r="H1328" s="271"/>
      <c r="I1328" s="268" t="s">
        <v>918</v>
      </c>
    </row>
    <row r="1329" spans="1:9" ht="15" customHeight="1" x14ac:dyDescent="0.3">
      <c r="A1329" s="263">
        <v>516909</v>
      </c>
      <c r="B1329" s="263" t="s">
        <v>2994</v>
      </c>
      <c r="C1329" s="263" t="s">
        <v>350</v>
      </c>
      <c r="D1329" s="263" t="s">
        <v>2995</v>
      </c>
      <c r="F1329" s="271"/>
      <c r="G1329" s="271"/>
      <c r="H1329" s="271"/>
      <c r="I1329" s="268" t="s">
        <v>918</v>
      </c>
    </row>
    <row r="1330" spans="1:9" ht="15" customHeight="1" x14ac:dyDescent="0.3">
      <c r="A1330" s="263">
        <v>516950</v>
      </c>
      <c r="B1330" s="263" t="s">
        <v>1740</v>
      </c>
      <c r="C1330" s="263" t="s">
        <v>312</v>
      </c>
      <c r="D1330" s="263" t="s">
        <v>1741</v>
      </c>
      <c r="F1330" s="271"/>
      <c r="G1330" s="271"/>
      <c r="H1330" s="271"/>
      <c r="I1330" s="268" t="s">
        <v>918</v>
      </c>
    </row>
    <row r="1331" spans="1:9" ht="15" customHeight="1" x14ac:dyDescent="0.3">
      <c r="A1331" s="263">
        <v>517156</v>
      </c>
      <c r="B1331" s="263" t="s">
        <v>3000</v>
      </c>
      <c r="C1331" s="263" t="s">
        <v>392</v>
      </c>
      <c r="D1331" s="263" t="s">
        <v>788</v>
      </c>
      <c r="F1331" s="271"/>
      <c r="G1331" s="271"/>
      <c r="H1331" s="271"/>
      <c r="I1331" s="268" t="s">
        <v>918</v>
      </c>
    </row>
    <row r="1332" spans="1:9" ht="15" customHeight="1" x14ac:dyDescent="0.3">
      <c r="A1332" s="263">
        <v>517224</v>
      </c>
      <c r="B1332" s="263" t="s">
        <v>3001</v>
      </c>
      <c r="C1332" s="263" t="s">
        <v>395</v>
      </c>
      <c r="D1332" s="263" t="s">
        <v>914</v>
      </c>
      <c r="F1332" s="272"/>
      <c r="G1332" s="272"/>
      <c r="H1332" s="272"/>
      <c r="I1332" s="268" t="s">
        <v>918</v>
      </c>
    </row>
    <row r="1333" spans="1:9" ht="15" customHeight="1" x14ac:dyDescent="0.3">
      <c r="A1333" s="263">
        <v>517648</v>
      </c>
      <c r="B1333" s="263" t="s">
        <v>3003</v>
      </c>
      <c r="C1333" s="263" t="s">
        <v>380</v>
      </c>
      <c r="D1333" s="263" t="s">
        <v>3004</v>
      </c>
      <c r="F1333" s="272"/>
      <c r="G1333" s="272"/>
      <c r="H1333" s="272"/>
      <c r="I1333" s="268" t="s">
        <v>918</v>
      </c>
    </row>
    <row r="1334" spans="1:9" ht="15" customHeight="1" x14ac:dyDescent="0.3">
      <c r="A1334" s="263">
        <v>517661</v>
      </c>
      <c r="B1334" s="263" t="s">
        <v>3005</v>
      </c>
      <c r="C1334" s="263" t="s">
        <v>428</v>
      </c>
      <c r="D1334" s="263" t="s">
        <v>743</v>
      </c>
      <c r="F1334" s="271"/>
      <c r="G1334" s="271"/>
      <c r="H1334" s="271"/>
      <c r="I1334" s="268" t="s">
        <v>918</v>
      </c>
    </row>
    <row r="1335" spans="1:9" ht="15" customHeight="1" x14ac:dyDescent="0.3">
      <c r="A1335" s="263">
        <v>517817</v>
      </c>
      <c r="B1335" s="263" t="s">
        <v>3006</v>
      </c>
      <c r="C1335" s="263" t="s">
        <v>244</v>
      </c>
      <c r="D1335" s="263" t="s">
        <v>802</v>
      </c>
      <c r="F1335" s="271"/>
      <c r="G1335" s="271"/>
      <c r="H1335" s="271"/>
      <c r="I1335" s="268" t="s">
        <v>918</v>
      </c>
    </row>
    <row r="1336" spans="1:9" ht="15" customHeight="1" x14ac:dyDescent="0.3">
      <c r="A1336" s="263">
        <v>517863</v>
      </c>
      <c r="B1336" s="263" t="s">
        <v>3007</v>
      </c>
      <c r="C1336" s="263" t="s">
        <v>106</v>
      </c>
      <c r="D1336" s="263" t="s">
        <v>757</v>
      </c>
      <c r="F1336" s="272"/>
      <c r="G1336" s="272"/>
      <c r="H1336" s="272"/>
      <c r="I1336" s="268" t="s">
        <v>918</v>
      </c>
    </row>
    <row r="1337" spans="1:9" ht="15" customHeight="1" x14ac:dyDescent="0.3">
      <c r="A1337" s="263">
        <v>517874</v>
      </c>
      <c r="B1337" s="263" t="s">
        <v>3009</v>
      </c>
      <c r="C1337" s="263" t="s">
        <v>1554</v>
      </c>
      <c r="D1337" s="263" t="s">
        <v>1514</v>
      </c>
      <c r="F1337" s="271"/>
      <c r="G1337" s="271"/>
      <c r="H1337" s="271"/>
      <c r="I1337" s="268" t="s">
        <v>918</v>
      </c>
    </row>
    <row r="1338" spans="1:9" ht="15" customHeight="1" x14ac:dyDescent="0.3">
      <c r="A1338" s="263">
        <v>517918</v>
      </c>
      <c r="B1338" s="263" t="s">
        <v>3010</v>
      </c>
      <c r="C1338" s="263" t="s">
        <v>371</v>
      </c>
      <c r="D1338" s="263" t="s">
        <v>3011</v>
      </c>
      <c r="F1338" s="272"/>
      <c r="G1338" s="272"/>
      <c r="H1338" s="272"/>
      <c r="I1338" s="268" t="s">
        <v>918</v>
      </c>
    </row>
    <row r="1339" spans="1:9" ht="15" customHeight="1" x14ac:dyDescent="0.3">
      <c r="A1339" s="263">
        <v>518210</v>
      </c>
      <c r="B1339" s="263" t="s">
        <v>3017</v>
      </c>
      <c r="C1339" s="263" t="s">
        <v>1571</v>
      </c>
      <c r="D1339" s="263" t="s">
        <v>1548</v>
      </c>
      <c r="F1339" s="271"/>
      <c r="G1339" s="271"/>
      <c r="H1339" s="271"/>
      <c r="I1339" s="268" t="s">
        <v>918</v>
      </c>
    </row>
    <row r="1340" spans="1:9" ht="15" customHeight="1" x14ac:dyDescent="0.3">
      <c r="A1340" s="263">
        <v>518263</v>
      </c>
      <c r="B1340" s="263" t="s">
        <v>3018</v>
      </c>
      <c r="C1340" s="263" t="s">
        <v>80</v>
      </c>
      <c r="D1340" s="263" t="s">
        <v>1219</v>
      </c>
      <c r="F1340" s="273"/>
      <c r="G1340" s="273"/>
      <c r="H1340" s="274"/>
      <c r="I1340" s="268" t="s">
        <v>918</v>
      </c>
    </row>
    <row r="1341" spans="1:9" ht="15" customHeight="1" x14ac:dyDescent="0.3">
      <c r="A1341" s="263">
        <v>518332</v>
      </c>
      <c r="B1341" s="263" t="s">
        <v>3020</v>
      </c>
      <c r="C1341" s="263" t="s">
        <v>80</v>
      </c>
      <c r="D1341" s="263" t="s">
        <v>774</v>
      </c>
      <c r="F1341" s="272"/>
      <c r="G1341" s="272"/>
      <c r="H1341" s="272"/>
      <c r="I1341" s="268" t="s">
        <v>918</v>
      </c>
    </row>
    <row r="1342" spans="1:9" ht="15" customHeight="1" x14ac:dyDescent="0.3">
      <c r="A1342" s="263">
        <v>518352</v>
      </c>
      <c r="B1342" s="263" t="s">
        <v>3021</v>
      </c>
      <c r="C1342" s="263" t="s">
        <v>352</v>
      </c>
      <c r="D1342" s="263" t="s">
        <v>870</v>
      </c>
      <c r="E1342" s="271"/>
      <c r="F1342" s="271"/>
      <c r="G1342" s="271"/>
      <c r="H1342" s="271"/>
      <c r="I1342" s="268" t="s">
        <v>918</v>
      </c>
    </row>
    <row r="1343" spans="1:9" ht="15" customHeight="1" x14ac:dyDescent="0.3">
      <c r="A1343" s="263">
        <v>518497</v>
      </c>
      <c r="B1343" s="263" t="s">
        <v>3027</v>
      </c>
      <c r="C1343" s="263" t="s">
        <v>952</v>
      </c>
      <c r="D1343" s="263" t="s">
        <v>3028</v>
      </c>
      <c r="F1343" s="273"/>
      <c r="G1343" s="273"/>
      <c r="H1343" s="274"/>
      <c r="I1343" s="268" t="s">
        <v>918</v>
      </c>
    </row>
    <row r="1344" spans="1:9" ht="15" customHeight="1" x14ac:dyDescent="0.3">
      <c r="A1344" s="263">
        <v>518512</v>
      </c>
      <c r="B1344" s="263" t="s">
        <v>3029</v>
      </c>
      <c r="C1344" s="263" t="s">
        <v>86</v>
      </c>
      <c r="D1344" s="263" t="s">
        <v>1598</v>
      </c>
      <c r="F1344" s="272"/>
      <c r="G1344" s="272"/>
      <c r="H1344" s="272"/>
      <c r="I1344" s="268" t="s">
        <v>918</v>
      </c>
    </row>
    <row r="1345" spans="1:9" ht="15" customHeight="1" x14ac:dyDescent="0.3">
      <c r="A1345" s="263">
        <v>518536</v>
      </c>
      <c r="B1345" s="263" t="s">
        <v>3032</v>
      </c>
      <c r="C1345" s="263" t="s">
        <v>70</v>
      </c>
      <c r="D1345" s="263" t="s">
        <v>744</v>
      </c>
      <c r="F1345" s="271"/>
      <c r="G1345" s="271"/>
      <c r="H1345" s="271"/>
      <c r="I1345" s="268" t="s">
        <v>918</v>
      </c>
    </row>
    <row r="1346" spans="1:9" ht="15" customHeight="1" x14ac:dyDescent="0.3">
      <c r="A1346" s="263">
        <v>518630</v>
      </c>
      <c r="B1346" s="263" t="s">
        <v>3033</v>
      </c>
      <c r="C1346" s="263" t="s">
        <v>350</v>
      </c>
      <c r="D1346" s="263" t="s">
        <v>787</v>
      </c>
      <c r="F1346" s="272"/>
      <c r="G1346" s="272"/>
      <c r="H1346" s="272"/>
      <c r="I1346" s="268" t="s">
        <v>918</v>
      </c>
    </row>
    <row r="1347" spans="1:9" ht="15" customHeight="1" x14ac:dyDescent="0.3">
      <c r="A1347" s="263">
        <v>518651</v>
      </c>
      <c r="B1347" s="263" t="s">
        <v>3034</v>
      </c>
      <c r="C1347" s="263" t="s">
        <v>70</v>
      </c>
      <c r="D1347" s="263" t="s">
        <v>713</v>
      </c>
      <c r="F1347" s="272"/>
      <c r="G1347" s="272"/>
      <c r="H1347" s="272"/>
      <c r="I1347" s="268" t="s">
        <v>918</v>
      </c>
    </row>
    <row r="1348" spans="1:9" ht="15" customHeight="1" x14ac:dyDescent="0.3">
      <c r="A1348" s="263">
        <v>518658</v>
      </c>
      <c r="B1348" s="263" t="s">
        <v>3035</v>
      </c>
      <c r="C1348" s="263" t="s">
        <v>1719</v>
      </c>
      <c r="D1348" s="263" t="s">
        <v>419</v>
      </c>
      <c r="F1348" s="271"/>
      <c r="G1348" s="271"/>
      <c r="H1348" s="271"/>
      <c r="I1348" s="268" t="s">
        <v>918</v>
      </c>
    </row>
    <row r="1349" spans="1:9" ht="15" customHeight="1" x14ac:dyDescent="0.3">
      <c r="A1349" s="263">
        <v>518772</v>
      </c>
      <c r="B1349" s="263" t="s">
        <v>3037</v>
      </c>
      <c r="C1349" s="263" t="s">
        <v>953</v>
      </c>
      <c r="D1349" s="263" t="s">
        <v>737</v>
      </c>
      <c r="F1349" s="271"/>
      <c r="G1349" s="271"/>
      <c r="H1349" s="271"/>
      <c r="I1349" s="268" t="s">
        <v>918</v>
      </c>
    </row>
    <row r="1350" spans="1:9" ht="15" customHeight="1" x14ac:dyDescent="0.3">
      <c r="A1350" s="263">
        <v>518805</v>
      </c>
      <c r="B1350" s="263" t="s">
        <v>3038</v>
      </c>
      <c r="C1350" s="263" t="s">
        <v>69</v>
      </c>
      <c r="D1350" s="263" t="s">
        <v>1296</v>
      </c>
      <c r="F1350" s="273"/>
      <c r="G1350" s="273"/>
      <c r="H1350" s="274"/>
      <c r="I1350" s="268" t="s">
        <v>918</v>
      </c>
    </row>
    <row r="1351" spans="1:9" ht="15" customHeight="1" x14ac:dyDescent="0.3">
      <c r="A1351" s="263">
        <v>519064</v>
      </c>
      <c r="B1351" s="263" t="s">
        <v>3048</v>
      </c>
      <c r="C1351" s="263" t="s">
        <v>84</v>
      </c>
      <c r="D1351" s="263" t="s">
        <v>1316</v>
      </c>
      <c r="F1351" s="273"/>
      <c r="G1351" s="273"/>
      <c r="H1351" s="274"/>
      <c r="I1351" s="268" t="s">
        <v>918</v>
      </c>
    </row>
    <row r="1352" spans="1:9" ht="15" customHeight="1" x14ac:dyDescent="0.3">
      <c r="A1352" s="263">
        <v>519086</v>
      </c>
      <c r="B1352" s="263" t="s">
        <v>3049</v>
      </c>
      <c r="C1352" s="263" t="s">
        <v>952</v>
      </c>
      <c r="D1352" s="263" t="s">
        <v>840</v>
      </c>
      <c r="F1352" s="271"/>
      <c r="G1352" s="271"/>
      <c r="H1352" s="271"/>
      <c r="I1352" s="268" t="s">
        <v>918</v>
      </c>
    </row>
    <row r="1353" spans="1:9" ht="15" customHeight="1" x14ac:dyDescent="0.3">
      <c r="A1353" s="263">
        <v>519228</v>
      </c>
      <c r="B1353" s="263" t="s">
        <v>3050</v>
      </c>
      <c r="C1353" s="263" t="s">
        <v>81</v>
      </c>
      <c r="D1353" s="263" t="s">
        <v>716</v>
      </c>
      <c r="F1353" s="272"/>
      <c r="G1353" s="272"/>
      <c r="H1353" s="272"/>
      <c r="I1353" s="268" t="s">
        <v>918</v>
      </c>
    </row>
    <row r="1354" spans="1:9" ht="15" customHeight="1" x14ac:dyDescent="0.3">
      <c r="A1354" s="263">
        <v>519349</v>
      </c>
      <c r="B1354" s="263" t="s">
        <v>3051</v>
      </c>
      <c r="C1354" s="263" t="s">
        <v>91</v>
      </c>
      <c r="D1354" s="263" t="s">
        <v>716</v>
      </c>
      <c r="F1354" s="273"/>
      <c r="G1354" s="273"/>
      <c r="H1354" s="274"/>
      <c r="I1354" s="268" t="s">
        <v>918</v>
      </c>
    </row>
    <row r="1355" spans="1:9" ht="15" customHeight="1" x14ac:dyDescent="0.3">
      <c r="A1355" s="263">
        <v>519412</v>
      </c>
      <c r="B1355" s="263" t="s">
        <v>3053</v>
      </c>
      <c r="C1355" s="263" t="s">
        <v>70</v>
      </c>
      <c r="D1355" s="263" t="s">
        <v>748</v>
      </c>
      <c r="F1355" s="273"/>
      <c r="G1355" s="273"/>
      <c r="H1355" s="274"/>
      <c r="I1355" s="268" t="s">
        <v>918</v>
      </c>
    </row>
    <row r="1356" spans="1:9" ht="15" customHeight="1" x14ac:dyDescent="0.3">
      <c r="A1356" s="263">
        <v>519432</v>
      </c>
      <c r="B1356" s="263" t="s">
        <v>3056</v>
      </c>
      <c r="C1356" s="263" t="s">
        <v>1067</v>
      </c>
      <c r="D1356" s="263" t="s">
        <v>3057</v>
      </c>
      <c r="F1356" s="273"/>
      <c r="G1356" s="273"/>
      <c r="H1356" s="274"/>
      <c r="I1356" s="268" t="s">
        <v>918</v>
      </c>
    </row>
    <row r="1357" spans="1:9" ht="15" customHeight="1" x14ac:dyDescent="0.3">
      <c r="A1357" s="263">
        <v>519433</v>
      </c>
      <c r="B1357" s="263" t="s">
        <v>3058</v>
      </c>
      <c r="C1357" s="263" t="s">
        <v>247</v>
      </c>
      <c r="D1357" s="263" t="s">
        <v>807</v>
      </c>
      <c r="F1357" s="271"/>
      <c r="G1357" s="271"/>
      <c r="H1357" s="271"/>
      <c r="I1357" s="268" t="s">
        <v>918</v>
      </c>
    </row>
    <row r="1358" spans="1:9" ht="15" customHeight="1" x14ac:dyDescent="0.3">
      <c r="A1358" s="263">
        <v>519453</v>
      </c>
      <c r="B1358" s="263" t="s">
        <v>3059</v>
      </c>
      <c r="C1358" s="263" t="s">
        <v>96</v>
      </c>
      <c r="D1358" s="263" t="s">
        <v>408</v>
      </c>
      <c r="F1358" s="273"/>
      <c r="G1358" s="273"/>
      <c r="H1358" s="274"/>
      <c r="I1358" s="268" t="s">
        <v>918</v>
      </c>
    </row>
    <row r="1359" spans="1:9" ht="15" customHeight="1" x14ac:dyDescent="0.3">
      <c r="A1359" s="263">
        <v>519476</v>
      </c>
      <c r="B1359" s="263" t="s">
        <v>1742</v>
      </c>
      <c r="C1359" s="263" t="s">
        <v>432</v>
      </c>
      <c r="D1359" s="263" t="s">
        <v>787</v>
      </c>
      <c r="F1359" s="273"/>
      <c r="G1359" s="273"/>
      <c r="H1359" s="274"/>
      <c r="I1359" s="268" t="s">
        <v>918</v>
      </c>
    </row>
    <row r="1360" spans="1:9" ht="15" customHeight="1" x14ac:dyDescent="0.3">
      <c r="A1360" s="263">
        <v>519489</v>
      </c>
      <c r="B1360" s="263" t="s">
        <v>3060</v>
      </c>
      <c r="C1360" s="263" t="s">
        <v>70</v>
      </c>
      <c r="D1360" s="263" t="s">
        <v>723</v>
      </c>
      <c r="F1360" s="273"/>
      <c r="G1360" s="273"/>
      <c r="H1360" s="274"/>
      <c r="I1360" s="268" t="s">
        <v>918</v>
      </c>
    </row>
    <row r="1361" spans="1:9" ht="15" customHeight="1" x14ac:dyDescent="0.3">
      <c r="A1361" s="263">
        <v>519589</v>
      </c>
      <c r="B1361" s="263" t="s">
        <v>3061</v>
      </c>
      <c r="C1361" s="263" t="s">
        <v>349</v>
      </c>
      <c r="D1361" s="263" t="s">
        <v>1235</v>
      </c>
      <c r="F1361" s="273"/>
      <c r="G1361" s="273"/>
      <c r="H1361" s="274"/>
      <c r="I1361" s="268" t="s">
        <v>918</v>
      </c>
    </row>
    <row r="1362" spans="1:9" ht="15" customHeight="1" x14ac:dyDescent="0.3">
      <c r="A1362" s="263">
        <v>519607</v>
      </c>
      <c r="B1362" s="263" t="s">
        <v>3063</v>
      </c>
      <c r="C1362" s="263" t="s">
        <v>3064</v>
      </c>
      <c r="D1362" s="263" t="s">
        <v>781</v>
      </c>
      <c r="F1362" s="272"/>
      <c r="G1362" s="272"/>
      <c r="H1362" s="272"/>
      <c r="I1362" s="268" t="s">
        <v>918</v>
      </c>
    </row>
    <row r="1363" spans="1:9" ht="15" customHeight="1" x14ac:dyDescent="0.3">
      <c r="A1363" s="263">
        <v>519629</v>
      </c>
      <c r="B1363" s="263" t="s">
        <v>2877</v>
      </c>
      <c r="C1363" s="263" t="s">
        <v>2878</v>
      </c>
      <c r="D1363" s="263" t="s">
        <v>1300</v>
      </c>
      <c r="F1363" s="272"/>
      <c r="G1363" s="272"/>
      <c r="H1363" s="272"/>
      <c r="I1363" s="268" t="s">
        <v>918</v>
      </c>
    </row>
    <row r="1364" spans="1:9" ht="15" customHeight="1" x14ac:dyDescent="0.3">
      <c r="A1364" s="263">
        <v>519657</v>
      </c>
      <c r="B1364" s="263" t="s">
        <v>2478</v>
      </c>
      <c r="C1364" s="263" t="s">
        <v>101</v>
      </c>
      <c r="D1364" s="263" t="s">
        <v>739</v>
      </c>
      <c r="F1364" s="272"/>
      <c r="G1364" s="272"/>
      <c r="H1364" s="272"/>
      <c r="I1364" s="268" t="s">
        <v>918</v>
      </c>
    </row>
    <row r="1365" spans="1:9" ht="15" customHeight="1" x14ac:dyDescent="0.3">
      <c r="A1365" s="263">
        <v>519660</v>
      </c>
      <c r="B1365" s="263" t="s">
        <v>3066</v>
      </c>
      <c r="C1365" s="263" t="s">
        <v>301</v>
      </c>
      <c r="D1365" s="263" t="s">
        <v>1290</v>
      </c>
      <c r="F1365" s="271"/>
      <c r="G1365" s="271"/>
      <c r="H1365" s="271"/>
      <c r="I1365" s="268" t="s">
        <v>918</v>
      </c>
    </row>
    <row r="1366" spans="1:9" ht="15" customHeight="1" x14ac:dyDescent="0.3">
      <c r="A1366" s="263">
        <v>519691</v>
      </c>
      <c r="B1366" s="263" t="s">
        <v>3067</v>
      </c>
      <c r="C1366" s="263" t="s">
        <v>87</v>
      </c>
      <c r="D1366" s="263" t="s">
        <v>1135</v>
      </c>
      <c r="F1366" s="272"/>
      <c r="G1366" s="272"/>
      <c r="H1366" s="272"/>
      <c r="I1366" s="268" t="s">
        <v>918</v>
      </c>
    </row>
    <row r="1367" spans="1:9" ht="15" customHeight="1" x14ac:dyDescent="0.3">
      <c r="A1367" s="263">
        <v>519721</v>
      </c>
      <c r="B1367" s="263" t="s">
        <v>3068</v>
      </c>
      <c r="C1367" s="263" t="s">
        <v>1179</v>
      </c>
      <c r="D1367" s="263" t="s">
        <v>1072</v>
      </c>
      <c r="F1367" s="271"/>
      <c r="G1367" s="271"/>
      <c r="H1367" s="271"/>
      <c r="I1367" s="268" t="s">
        <v>918</v>
      </c>
    </row>
    <row r="1368" spans="1:9" ht="15" customHeight="1" x14ac:dyDescent="0.3">
      <c r="A1368" s="263">
        <v>519873</v>
      </c>
      <c r="B1368" s="263" t="s">
        <v>3070</v>
      </c>
      <c r="C1368" s="263" t="s">
        <v>3071</v>
      </c>
      <c r="D1368" s="263" t="s">
        <v>1650</v>
      </c>
      <c r="F1368" s="271"/>
      <c r="G1368" s="271"/>
      <c r="H1368" s="271"/>
      <c r="I1368" s="268" t="s">
        <v>918</v>
      </c>
    </row>
    <row r="1369" spans="1:9" ht="15" customHeight="1" x14ac:dyDescent="0.3">
      <c r="A1369" s="263">
        <v>520015</v>
      </c>
      <c r="B1369" s="263" t="s">
        <v>3074</v>
      </c>
      <c r="C1369" s="263" t="s">
        <v>1324</v>
      </c>
      <c r="D1369" s="263" t="s">
        <v>775</v>
      </c>
      <c r="F1369" s="272"/>
      <c r="G1369" s="272"/>
      <c r="H1369" s="272"/>
      <c r="I1369" s="268" t="s">
        <v>918</v>
      </c>
    </row>
    <row r="1370" spans="1:9" ht="15" customHeight="1" x14ac:dyDescent="0.3">
      <c r="A1370" s="263">
        <v>520031</v>
      </c>
      <c r="B1370" s="263" t="s">
        <v>3075</v>
      </c>
      <c r="C1370" s="263" t="s">
        <v>385</v>
      </c>
      <c r="D1370" s="263" t="s">
        <v>1574</v>
      </c>
      <c r="F1370" s="271"/>
      <c r="G1370" s="271"/>
      <c r="H1370" s="271"/>
      <c r="I1370" s="268" t="s">
        <v>918</v>
      </c>
    </row>
    <row r="1371" spans="1:9" ht="15" customHeight="1" x14ac:dyDescent="0.3">
      <c r="A1371" s="263">
        <v>520053</v>
      </c>
      <c r="B1371" s="263" t="s">
        <v>3076</v>
      </c>
      <c r="C1371" s="263" t="s">
        <v>2737</v>
      </c>
      <c r="D1371" s="263" t="s">
        <v>3077</v>
      </c>
      <c r="F1371" s="271"/>
      <c r="G1371" s="271"/>
      <c r="H1371" s="271"/>
      <c r="I1371" s="268" t="s">
        <v>918</v>
      </c>
    </row>
    <row r="1372" spans="1:9" ht="15" customHeight="1" x14ac:dyDescent="0.3">
      <c r="A1372" s="263">
        <v>520058</v>
      </c>
      <c r="B1372" s="263" t="s">
        <v>3078</v>
      </c>
      <c r="C1372" s="263" t="s">
        <v>434</v>
      </c>
      <c r="D1372" s="263" t="s">
        <v>865</v>
      </c>
      <c r="F1372" s="272"/>
      <c r="G1372" s="272"/>
      <c r="H1372" s="272"/>
      <c r="I1372" s="268" t="s">
        <v>918</v>
      </c>
    </row>
    <row r="1373" spans="1:9" ht="15" customHeight="1" x14ac:dyDescent="0.3">
      <c r="A1373" s="263">
        <v>520064</v>
      </c>
      <c r="B1373" s="263" t="s">
        <v>3079</v>
      </c>
      <c r="C1373" s="263" t="s">
        <v>88</v>
      </c>
      <c r="D1373" s="263" t="s">
        <v>419</v>
      </c>
      <c r="F1373" s="271"/>
      <c r="G1373" s="271"/>
      <c r="H1373" s="271"/>
      <c r="I1373" s="268" t="s">
        <v>918</v>
      </c>
    </row>
    <row r="1374" spans="1:9" ht="15" customHeight="1" x14ac:dyDescent="0.3">
      <c r="A1374" s="263">
        <v>520096</v>
      </c>
      <c r="B1374" s="263" t="s">
        <v>3080</v>
      </c>
      <c r="C1374" s="263" t="s">
        <v>101</v>
      </c>
      <c r="D1374" s="263" t="s">
        <v>749</v>
      </c>
      <c r="F1374" s="271"/>
      <c r="G1374" s="271"/>
      <c r="H1374" s="271"/>
      <c r="I1374" s="268" t="s">
        <v>918</v>
      </c>
    </row>
    <row r="1375" spans="1:9" ht="15" customHeight="1" x14ac:dyDescent="0.3">
      <c r="A1375" s="263">
        <v>520263</v>
      </c>
      <c r="B1375" s="263" t="s">
        <v>3086</v>
      </c>
      <c r="C1375" s="263" t="s">
        <v>1310</v>
      </c>
      <c r="D1375" s="263" t="s">
        <v>3087</v>
      </c>
      <c r="F1375" s="272"/>
      <c r="G1375" s="272"/>
      <c r="H1375" s="272"/>
      <c r="I1375" s="268" t="s">
        <v>918</v>
      </c>
    </row>
    <row r="1376" spans="1:9" ht="15" customHeight="1" x14ac:dyDescent="0.3">
      <c r="A1376" s="263">
        <v>520273</v>
      </c>
      <c r="B1376" s="263" t="s">
        <v>3088</v>
      </c>
      <c r="C1376" s="263" t="s">
        <v>955</v>
      </c>
      <c r="D1376" s="263" t="s">
        <v>3044</v>
      </c>
      <c r="F1376" s="271"/>
      <c r="G1376" s="271"/>
      <c r="H1376" s="271"/>
      <c r="I1376" s="268" t="s">
        <v>918</v>
      </c>
    </row>
    <row r="1377" spans="1:9" ht="15" customHeight="1" x14ac:dyDescent="0.3">
      <c r="A1377" s="263">
        <v>520278</v>
      </c>
      <c r="B1377" s="263" t="s">
        <v>3089</v>
      </c>
      <c r="C1377" s="263" t="s">
        <v>75</v>
      </c>
      <c r="D1377" s="263" t="s">
        <v>717</v>
      </c>
      <c r="F1377" s="271"/>
      <c r="G1377" s="271"/>
      <c r="H1377" s="271"/>
      <c r="I1377" s="268" t="s">
        <v>918</v>
      </c>
    </row>
    <row r="1378" spans="1:9" ht="15" customHeight="1" x14ac:dyDescent="0.3">
      <c r="A1378" s="263">
        <v>520279</v>
      </c>
      <c r="B1378" s="263" t="s">
        <v>2734</v>
      </c>
      <c r="C1378" s="263" t="s">
        <v>952</v>
      </c>
      <c r="D1378" s="263" t="s">
        <v>418</v>
      </c>
      <c r="F1378" s="271"/>
      <c r="G1378" s="271"/>
      <c r="H1378" s="271"/>
      <c r="I1378" s="268" t="s">
        <v>918</v>
      </c>
    </row>
    <row r="1379" spans="1:9" ht="15" customHeight="1" x14ac:dyDescent="0.3">
      <c r="A1379" s="263">
        <v>520289</v>
      </c>
      <c r="B1379" s="263" t="s">
        <v>3090</v>
      </c>
      <c r="C1379" s="263" t="s">
        <v>1630</v>
      </c>
      <c r="D1379" s="263" t="s">
        <v>758</v>
      </c>
      <c r="F1379" s="272"/>
      <c r="G1379" s="272"/>
      <c r="H1379" s="272"/>
      <c r="I1379" s="268" t="s">
        <v>918</v>
      </c>
    </row>
    <row r="1380" spans="1:9" ht="15" customHeight="1" x14ac:dyDescent="0.3">
      <c r="A1380" s="263">
        <v>520310</v>
      </c>
      <c r="B1380" s="263" t="s">
        <v>3092</v>
      </c>
      <c r="C1380" s="263" t="s">
        <v>1698</v>
      </c>
      <c r="D1380" s="263" t="s">
        <v>739</v>
      </c>
      <c r="F1380" s="272"/>
      <c r="G1380" s="272"/>
      <c r="H1380" s="272"/>
      <c r="I1380" s="268" t="s">
        <v>918</v>
      </c>
    </row>
    <row r="1381" spans="1:9" ht="15" customHeight="1" x14ac:dyDescent="0.3">
      <c r="A1381" s="263">
        <v>520327</v>
      </c>
      <c r="B1381" s="263" t="s">
        <v>3096</v>
      </c>
      <c r="C1381" s="263" t="s">
        <v>603</v>
      </c>
      <c r="D1381" s="263" t="s">
        <v>895</v>
      </c>
      <c r="F1381" s="271"/>
      <c r="G1381" s="271"/>
      <c r="H1381" s="271"/>
      <c r="I1381" s="268" t="s">
        <v>918</v>
      </c>
    </row>
    <row r="1382" spans="1:9" ht="15" customHeight="1" x14ac:dyDescent="0.3">
      <c r="A1382" s="263">
        <v>520391</v>
      </c>
      <c r="B1382" s="263" t="s">
        <v>1743</v>
      </c>
      <c r="C1382" s="263" t="s">
        <v>70</v>
      </c>
      <c r="D1382" s="263" t="s">
        <v>743</v>
      </c>
      <c r="F1382" s="272"/>
      <c r="G1382" s="272"/>
      <c r="H1382" s="272"/>
      <c r="I1382" s="268" t="s">
        <v>918</v>
      </c>
    </row>
    <row r="1383" spans="1:9" ht="15" customHeight="1" x14ac:dyDescent="0.3">
      <c r="A1383" s="263">
        <v>520417</v>
      </c>
      <c r="B1383" s="263" t="s">
        <v>3103</v>
      </c>
      <c r="C1383" s="263" t="s">
        <v>74</v>
      </c>
      <c r="D1383" s="263" t="s">
        <v>366</v>
      </c>
      <c r="F1383" s="272"/>
      <c r="G1383" s="272"/>
      <c r="H1383" s="272"/>
      <c r="I1383" s="268" t="s">
        <v>918</v>
      </c>
    </row>
    <row r="1384" spans="1:9" ht="15" customHeight="1" x14ac:dyDescent="0.3">
      <c r="A1384" s="263">
        <v>520426</v>
      </c>
      <c r="B1384" s="263" t="s">
        <v>3104</v>
      </c>
      <c r="C1384" s="263" t="s">
        <v>955</v>
      </c>
      <c r="D1384" s="263" t="s">
        <v>739</v>
      </c>
      <c r="F1384" s="272"/>
      <c r="G1384" s="272"/>
      <c r="H1384" s="272"/>
      <c r="I1384" s="268" t="s">
        <v>918</v>
      </c>
    </row>
    <row r="1385" spans="1:9" ht="15" customHeight="1" x14ac:dyDescent="0.3">
      <c r="A1385" s="263">
        <v>520443</v>
      </c>
      <c r="B1385" s="263" t="s">
        <v>3105</v>
      </c>
      <c r="C1385" s="263" t="s">
        <v>1236</v>
      </c>
      <c r="D1385" s="263" t="s">
        <v>771</v>
      </c>
      <c r="F1385" s="271"/>
      <c r="G1385" s="271"/>
      <c r="H1385" s="271"/>
      <c r="I1385" s="268" t="s">
        <v>918</v>
      </c>
    </row>
    <row r="1386" spans="1:9" ht="15" customHeight="1" x14ac:dyDescent="0.3">
      <c r="A1386" s="263">
        <v>520452</v>
      </c>
      <c r="B1386" s="263" t="s">
        <v>2511</v>
      </c>
      <c r="C1386" s="263" t="s">
        <v>1507</v>
      </c>
      <c r="D1386" s="263" t="s">
        <v>729</v>
      </c>
      <c r="F1386" s="272"/>
      <c r="G1386" s="272"/>
      <c r="H1386" s="272"/>
      <c r="I1386" s="268" t="s">
        <v>918</v>
      </c>
    </row>
    <row r="1387" spans="1:9" ht="15" customHeight="1" x14ac:dyDescent="0.3">
      <c r="A1387" s="263">
        <v>520456</v>
      </c>
      <c r="B1387" s="263" t="s">
        <v>3106</v>
      </c>
      <c r="C1387" s="263" t="s">
        <v>1201</v>
      </c>
      <c r="D1387" s="263" t="s">
        <v>1701</v>
      </c>
      <c r="F1387" s="271"/>
      <c r="G1387" s="271"/>
      <c r="H1387" s="271"/>
      <c r="I1387" s="268" t="s">
        <v>918</v>
      </c>
    </row>
    <row r="1388" spans="1:9" ht="15" customHeight="1" x14ac:dyDescent="0.3">
      <c r="A1388" s="263">
        <v>520463</v>
      </c>
      <c r="B1388" s="263" t="s">
        <v>3107</v>
      </c>
      <c r="C1388" s="263" t="s">
        <v>957</v>
      </c>
      <c r="D1388" s="263" t="s">
        <v>721</v>
      </c>
      <c r="F1388" s="272"/>
      <c r="G1388" s="272"/>
      <c r="H1388" s="272"/>
      <c r="I1388" s="268" t="s">
        <v>918</v>
      </c>
    </row>
    <row r="1389" spans="1:9" ht="15" customHeight="1" x14ac:dyDescent="0.3">
      <c r="A1389" s="263">
        <v>520498</v>
      </c>
      <c r="B1389" s="263" t="s">
        <v>3108</v>
      </c>
      <c r="C1389" s="263" t="s">
        <v>1571</v>
      </c>
      <c r="D1389" s="263" t="s">
        <v>419</v>
      </c>
      <c r="F1389" s="271"/>
      <c r="G1389" s="271"/>
      <c r="H1389" s="271"/>
      <c r="I1389" s="268" t="s">
        <v>918</v>
      </c>
    </row>
    <row r="1390" spans="1:9" ht="15" customHeight="1" x14ac:dyDescent="0.3">
      <c r="A1390" s="263">
        <v>520501</v>
      </c>
      <c r="B1390" s="263" t="s">
        <v>3111</v>
      </c>
      <c r="C1390" s="263" t="s">
        <v>1502</v>
      </c>
      <c r="D1390" s="263" t="s">
        <v>779</v>
      </c>
      <c r="F1390" s="272"/>
      <c r="G1390" s="272"/>
      <c r="H1390" s="272"/>
      <c r="I1390" s="268" t="s">
        <v>918</v>
      </c>
    </row>
    <row r="1391" spans="1:9" ht="15" customHeight="1" x14ac:dyDescent="0.3">
      <c r="A1391" s="263">
        <v>520503</v>
      </c>
      <c r="B1391" s="263" t="s">
        <v>3112</v>
      </c>
      <c r="C1391" s="263" t="s">
        <v>358</v>
      </c>
      <c r="D1391" s="263" t="s">
        <v>1327</v>
      </c>
      <c r="F1391" s="271"/>
      <c r="G1391" s="271"/>
      <c r="H1391" s="271"/>
      <c r="I1391" s="268" t="s">
        <v>918</v>
      </c>
    </row>
    <row r="1392" spans="1:9" ht="15" customHeight="1" x14ac:dyDescent="0.3">
      <c r="A1392" s="263">
        <v>520520</v>
      </c>
      <c r="B1392" s="263" t="s">
        <v>3113</v>
      </c>
      <c r="C1392" s="263" t="s">
        <v>88</v>
      </c>
      <c r="D1392" s="263" t="s">
        <v>1317</v>
      </c>
      <c r="F1392" s="271"/>
      <c r="G1392" s="271"/>
      <c r="H1392" s="271"/>
      <c r="I1392" s="268" t="s">
        <v>918</v>
      </c>
    </row>
    <row r="1393" spans="1:9" ht="15" customHeight="1" x14ac:dyDescent="0.3">
      <c r="A1393" s="263">
        <v>520529</v>
      </c>
      <c r="B1393" s="263" t="s">
        <v>3114</v>
      </c>
      <c r="C1393" s="263" t="s">
        <v>3115</v>
      </c>
      <c r="D1393" s="263" t="s">
        <v>1511</v>
      </c>
      <c r="F1393" s="272"/>
      <c r="G1393" s="272"/>
      <c r="H1393" s="272"/>
      <c r="I1393" s="268" t="s">
        <v>918</v>
      </c>
    </row>
    <row r="1394" spans="1:9" ht="15" customHeight="1" x14ac:dyDescent="0.3">
      <c r="A1394" s="263">
        <v>520541</v>
      </c>
      <c r="B1394" s="263" t="s">
        <v>3116</v>
      </c>
      <c r="C1394" s="263" t="s">
        <v>87</v>
      </c>
      <c r="D1394" s="263" t="s">
        <v>867</v>
      </c>
      <c r="F1394" s="272"/>
      <c r="G1394" s="272"/>
      <c r="H1394" s="272"/>
      <c r="I1394" s="268" t="s">
        <v>918</v>
      </c>
    </row>
    <row r="1395" spans="1:9" ht="15" customHeight="1" x14ac:dyDescent="0.3">
      <c r="A1395" s="263">
        <v>520562</v>
      </c>
      <c r="B1395" s="263" t="s">
        <v>3118</v>
      </c>
      <c r="C1395" s="263" t="s">
        <v>929</v>
      </c>
      <c r="D1395" s="263" t="s">
        <v>751</v>
      </c>
      <c r="F1395" s="271"/>
      <c r="G1395" s="271"/>
      <c r="H1395" s="271"/>
      <c r="I1395" s="268" t="s">
        <v>918</v>
      </c>
    </row>
    <row r="1396" spans="1:9" ht="15" customHeight="1" x14ac:dyDescent="0.3">
      <c r="A1396" s="263">
        <v>520584</v>
      </c>
      <c r="B1396" s="263" t="s">
        <v>3119</v>
      </c>
      <c r="C1396" s="263" t="s">
        <v>330</v>
      </c>
      <c r="D1396" s="263" t="s">
        <v>871</v>
      </c>
      <c r="F1396" s="271"/>
      <c r="G1396" s="271"/>
      <c r="H1396" s="271"/>
      <c r="I1396" s="268" t="s">
        <v>918</v>
      </c>
    </row>
    <row r="1397" spans="1:9" ht="15" customHeight="1" x14ac:dyDescent="0.3">
      <c r="A1397" s="263">
        <v>520621</v>
      </c>
      <c r="B1397" s="263" t="s">
        <v>3120</v>
      </c>
      <c r="C1397" s="263" t="s">
        <v>84</v>
      </c>
      <c r="D1397" s="263" t="s">
        <v>1295</v>
      </c>
      <c r="F1397" s="271"/>
      <c r="G1397" s="271"/>
      <c r="H1397" s="271"/>
      <c r="I1397" s="268" t="s">
        <v>918</v>
      </c>
    </row>
    <row r="1398" spans="1:9" ht="15" customHeight="1" x14ac:dyDescent="0.3">
      <c r="A1398" s="263">
        <v>520627</v>
      </c>
      <c r="B1398" s="263" t="s">
        <v>3121</v>
      </c>
      <c r="C1398" s="263" t="s">
        <v>77</v>
      </c>
      <c r="D1398" s="263" t="s">
        <v>408</v>
      </c>
      <c r="F1398" s="271"/>
      <c r="G1398" s="271"/>
      <c r="H1398" s="271"/>
      <c r="I1398" s="268" t="s">
        <v>918</v>
      </c>
    </row>
    <row r="1399" spans="1:9" ht="15" customHeight="1" x14ac:dyDescent="0.3">
      <c r="A1399" s="263">
        <v>520638</v>
      </c>
      <c r="B1399" s="263" t="s">
        <v>3122</v>
      </c>
      <c r="C1399" s="263" t="s">
        <v>955</v>
      </c>
      <c r="D1399" s="263" t="s">
        <v>748</v>
      </c>
      <c r="F1399" s="271"/>
      <c r="G1399" s="271"/>
      <c r="H1399" s="271"/>
      <c r="I1399" s="268" t="s">
        <v>918</v>
      </c>
    </row>
    <row r="1400" spans="1:9" ht="15" customHeight="1" x14ac:dyDescent="0.3">
      <c r="A1400" s="263">
        <v>520645</v>
      </c>
      <c r="B1400" s="263" t="s">
        <v>1066</v>
      </c>
      <c r="C1400" s="263" t="s">
        <v>528</v>
      </c>
      <c r="D1400" s="263" t="s">
        <v>791</v>
      </c>
      <c r="F1400" s="272"/>
      <c r="G1400" s="272"/>
      <c r="H1400" s="272"/>
      <c r="I1400" s="268" t="s">
        <v>918</v>
      </c>
    </row>
    <row r="1401" spans="1:9" ht="15" customHeight="1" x14ac:dyDescent="0.3">
      <c r="A1401" s="263">
        <v>520751</v>
      </c>
      <c r="B1401" s="263" t="s">
        <v>2736</v>
      </c>
      <c r="C1401" s="263" t="s">
        <v>2737</v>
      </c>
      <c r="D1401" s="263" t="s">
        <v>1768</v>
      </c>
      <c r="F1401" s="271"/>
      <c r="G1401" s="271"/>
      <c r="H1401" s="271"/>
      <c r="I1401" s="268" t="s">
        <v>918</v>
      </c>
    </row>
    <row r="1402" spans="1:9" ht="15" customHeight="1" x14ac:dyDescent="0.3">
      <c r="A1402" s="263">
        <v>520777</v>
      </c>
      <c r="B1402" s="263" t="s">
        <v>3128</v>
      </c>
      <c r="C1402" s="263" t="s">
        <v>3129</v>
      </c>
      <c r="D1402" s="263" t="s">
        <v>1075</v>
      </c>
      <c r="F1402" s="272"/>
      <c r="G1402" s="272"/>
      <c r="H1402" s="272"/>
      <c r="I1402" s="268" t="s">
        <v>918</v>
      </c>
    </row>
    <row r="1403" spans="1:9" ht="15" customHeight="1" x14ac:dyDescent="0.3">
      <c r="A1403" s="263">
        <v>520793</v>
      </c>
      <c r="B1403" s="263" t="s">
        <v>3130</v>
      </c>
      <c r="C1403" s="263" t="s">
        <v>1124</v>
      </c>
      <c r="D1403" s="263" t="s">
        <v>1307</v>
      </c>
      <c r="F1403" s="272"/>
      <c r="G1403" s="272"/>
      <c r="H1403" s="272"/>
      <c r="I1403" s="268" t="s">
        <v>918</v>
      </c>
    </row>
    <row r="1404" spans="1:9" ht="15" customHeight="1" x14ac:dyDescent="0.3">
      <c r="A1404" s="263">
        <v>520800</v>
      </c>
      <c r="B1404" s="263" t="s">
        <v>3131</v>
      </c>
      <c r="C1404" s="263" t="s">
        <v>70</v>
      </c>
      <c r="D1404" s="263" t="s">
        <v>812</v>
      </c>
      <c r="F1404" s="271"/>
      <c r="G1404" s="271"/>
      <c r="H1404" s="271"/>
      <c r="I1404" s="268" t="s">
        <v>918</v>
      </c>
    </row>
    <row r="1405" spans="1:9" ht="15" customHeight="1" x14ac:dyDescent="0.3">
      <c r="A1405" s="263">
        <v>520818</v>
      </c>
      <c r="B1405" s="263" t="s">
        <v>3133</v>
      </c>
      <c r="C1405" s="263" t="s">
        <v>3134</v>
      </c>
      <c r="D1405" s="263" t="s">
        <v>414</v>
      </c>
      <c r="F1405" s="271"/>
      <c r="G1405" s="271"/>
      <c r="H1405" s="271"/>
      <c r="I1405" s="268" t="s">
        <v>918</v>
      </c>
    </row>
    <row r="1406" spans="1:9" ht="15" customHeight="1" x14ac:dyDescent="0.3">
      <c r="A1406" s="263">
        <v>520828</v>
      </c>
      <c r="B1406" s="263" t="s">
        <v>3135</v>
      </c>
      <c r="C1406" s="263" t="s">
        <v>1588</v>
      </c>
      <c r="D1406" s="263" t="s">
        <v>713</v>
      </c>
      <c r="F1406" s="271"/>
      <c r="G1406" s="271"/>
      <c r="H1406" s="271"/>
      <c r="I1406" s="268" t="s">
        <v>918</v>
      </c>
    </row>
    <row r="1407" spans="1:9" ht="15" customHeight="1" x14ac:dyDescent="0.3">
      <c r="A1407" s="263">
        <v>520845</v>
      </c>
      <c r="B1407" s="263" t="s">
        <v>3136</v>
      </c>
      <c r="C1407" s="263" t="s">
        <v>1065</v>
      </c>
      <c r="D1407" s="263" t="s">
        <v>744</v>
      </c>
      <c r="F1407" s="271"/>
      <c r="G1407" s="271"/>
      <c r="H1407" s="271"/>
      <c r="I1407" s="268" t="s">
        <v>918</v>
      </c>
    </row>
    <row r="1408" spans="1:9" ht="15" customHeight="1" x14ac:dyDescent="0.3">
      <c r="A1408" s="263">
        <v>520952</v>
      </c>
      <c r="B1408" s="263" t="s">
        <v>3141</v>
      </c>
      <c r="C1408" s="263" t="s">
        <v>1717</v>
      </c>
      <c r="D1408" s="263" t="s">
        <v>761</v>
      </c>
      <c r="F1408" s="272"/>
      <c r="G1408" s="272"/>
      <c r="H1408" s="272"/>
      <c r="I1408" s="268" t="s">
        <v>918</v>
      </c>
    </row>
    <row r="1409" spans="1:9" ht="15" customHeight="1" x14ac:dyDescent="0.3">
      <c r="A1409" s="263">
        <v>520983</v>
      </c>
      <c r="B1409" s="263" t="s">
        <v>3142</v>
      </c>
      <c r="C1409" s="263" t="s">
        <v>244</v>
      </c>
      <c r="D1409" s="263" t="s">
        <v>787</v>
      </c>
      <c r="F1409" s="272"/>
      <c r="G1409" s="272"/>
      <c r="H1409" s="272"/>
      <c r="I1409" s="268" t="s">
        <v>918</v>
      </c>
    </row>
    <row r="1410" spans="1:9" ht="15" customHeight="1" x14ac:dyDescent="0.3">
      <c r="A1410" s="263">
        <v>520987</v>
      </c>
      <c r="B1410" s="263" t="s">
        <v>3143</v>
      </c>
      <c r="C1410" s="263" t="s">
        <v>1201</v>
      </c>
      <c r="D1410" s="263" t="s">
        <v>742</v>
      </c>
      <c r="F1410" s="271"/>
      <c r="G1410" s="271"/>
      <c r="H1410" s="271"/>
      <c r="I1410" s="268" t="s">
        <v>918</v>
      </c>
    </row>
    <row r="1411" spans="1:9" ht="15" customHeight="1" x14ac:dyDescent="0.3">
      <c r="A1411" s="263">
        <v>520994</v>
      </c>
      <c r="B1411" s="263" t="s">
        <v>3144</v>
      </c>
      <c r="C1411" s="263" t="s">
        <v>1516</v>
      </c>
      <c r="D1411" s="263" t="s">
        <v>775</v>
      </c>
      <c r="F1411" s="272"/>
      <c r="G1411" s="272"/>
      <c r="H1411" s="272"/>
      <c r="I1411" s="268" t="s">
        <v>918</v>
      </c>
    </row>
    <row r="1412" spans="1:9" ht="15" customHeight="1" x14ac:dyDescent="0.3">
      <c r="A1412" s="263">
        <v>521004</v>
      </c>
      <c r="B1412" s="263" t="s">
        <v>3145</v>
      </c>
      <c r="C1412" s="263" t="s">
        <v>101</v>
      </c>
      <c r="D1412" s="263" t="s">
        <v>720</v>
      </c>
      <c r="F1412" s="271"/>
      <c r="G1412" s="271"/>
      <c r="H1412" s="271"/>
      <c r="I1412" s="268" t="s">
        <v>918</v>
      </c>
    </row>
    <row r="1413" spans="1:9" ht="15" customHeight="1" x14ac:dyDescent="0.3">
      <c r="A1413" s="263">
        <v>521014</v>
      </c>
      <c r="B1413" s="263" t="s">
        <v>3148</v>
      </c>
      <c r="C1413" s="263" t="s">
        <v>1152</v>
      </c>
      <c r="D1413" s="263" t="s">
        <v>423</v>
      </c>
      <c r="F1413" s="272"/>
      <c r="G1413" s="272"/>
      <c r="H1413" s="272"/>
      <c r="I1413" s="268" t="s">
        <v>918</v>
      </c>
    </row>
    <row r="1414" spans="1:9" ht="15" customHeight="1" x14ac:dyDescent="0.3">
      <c r="A1414" s="263">
        <v>521029</v>
      </c>
      <c r="B1414" s="263" t="s">
        <v>3149</v>
      </c>
      <c r="C1414" s="263" t="s">
        <v>1188</v>
      </c>
      <c r="D1414" s="263" t="s">
        <v>749</v>
      </c>
      <c r="F1414" s="271"/>
      <c r="G1414" s="271"/>
      <c r="H1414" s="271"/>
      <c r="I1414" s="268" t="s">
        <v>918</v>
      </c>
    </row>
    <row r="1415" spans="1:9" ht="15" customHeight="1" x14ac:dyDescent="0.3">
      <c r="A1415" s="263">
        <v>521046</v>
      </c>
      <c r="B1415" s="263" t="s">
        <v>3150</v>
      </c>
      <c r="C1415" s="263" t="s">
        <v>1697</v>
      </c>
      <c r="D1415" s="263" t="s">
        <v>1071</v>
      </c>
      <c r="F1415" s="272"/>
      <c r="G1415" s="272"/>
      <c r="H1415" s="272"/>
      <c r="I1415" s="268" t="s">
        <v>918</v>
      </c>
    </row>
    <row r="1416" spans="1:9" ht="15" customHeight="1" x14ac:dyDescent="0.3">
      <c r="A1416" s="263">
        <v>521056</v>
      </c>
      <c r="B1416" s="263" t="s">
        <v>3151</v>
      </c>
      <c r="C1416" s="263" t="s">
        <v>3152</v>
      </c>
      <c r="D1416" s="263" t="s">
        <v>787</v>
      </c>
      <c r="F1416" s="271"/>
      <c r="G1416" s="271"/>
      <c r="H1416" s="271"/>
      <c r="I1416" s="268" t="s">
        <v>918</v>
      </c>
    </row>
    <row r="1417" spans="1:9" ht="15" customHeight="1" x14ac:dyDescent="0.3">
      <c r="A1417" s="263">
        <v>521068</v>
      </c>
      <c r="B1417" s="263" t="s">
        <v>3153</v>
      </c>
      <c r="C1417" s="263" t="s">
        <v>1583</v>
      </c>
      <c r="D1417" s="263" t="s">
        <v>1306</v>
      </c>
      <c r="F1417" s="271"/>
      <c r="G1417" s="271"/>
      <c r="H1417" s="271"/>
      <c r="I1417" s="268" t="s">
        <v>918</v>
      </c>
    </row>
    <row r="1418" spans="1:9" ht="15" customHeight="1" x14ac:dyDescent="0.3">
      <c r="A1418" s="263">
        <v>521112</v>
      </c>
      <c r="B1418" s="263" t="s">
        <v>3159</v>
      </c>
      <c r="C1418" s="263" t="s">
        <v>1320</v>
      </c>
      <c r="D1418" s="263" t="s">
        <v>885</v>
      </c>
      <c r="F1418" s="271"/>
      <c r="G1418" s="271"/>
      <c r="H1418" s="271"/>
      <c r="I1418" s="268" t="s">
        <v>918</v>
      </c>
    </row>
    <row r="1419" spans="1:9" ht="15" customHeight="1" x14ac:dyDescent="0.3">
      <c r="A1419" s="263">
        <v>521122</v>
      </c>
      <c r="B1419" s="263" t="s">
        <v>3160</v>
      </c>
      <c r="C1419" s="263" t="s">
        <v>1057</v>
      </c>
      <c r="D1419" s="263" t="s">
        <v>1292</v>
      </c>
      <c r="F1419" s="271"/>
      <c r="G1419" s="271"/>
      <c r="H1419" s="271"/>
      <c r="I1419" s="268" t="s">
        <v>918</v>
      </c>
    </row>
    <row r="1420" spans="1:9" ht="15" customHeight="1" x14ac:dyDescent="0.3">
      <c r="A1420" s="263">
        <v>521149</v>
      </c>
      <c r="B1420" s="263" t="s">
        <v>3161</v>
      </c>
      <c r="C1420" s="263" t="s">
        <v>1691</v>
      </c>
      <c r="D1420" s="263" t="s">
        <v>727</v>
      </c>
      <c r="F1420" s="272"/>
      <c r="G1420" s="272"/>
      <c r="H1420" s="272"/>
      <c r="I1420" s="268" t="s">
        <v>918</v>
      </c>
    </row>
    <row r="1421" spans="1:9" ht="15" customHeight="1" x14ac:dyDescent="0.3">
      <c r="A1421" s="263">
        <v>521163</v>
      </c>
      <c r="B1421" s="263" t="s">
        <v>2740</v>
      </c>
      <c r="C1421" s="263" t="s">
        <v>952</v>
      </c>
      <c r="D1421" s="263" t="s">
        <v>711</v>
      </c>
      <c r="F1421" s="271"/>
      <c r="G1421" s="271"/>
      <c r="H1421" s="271"/>
      <c r="I1421" s="268" t="s">
        <v>918</v>
      </c>
    </row>
    <row r="1422" spans="1:9" ht="15" customHeight="1" x14ac:dyDescent="0.3">
      <c r="A1422" s="263">
        <v>521170</v>
      </c>
      <c r="B1422" s="263" t="s">
        <v>1263</v>
      </c>
      <c r="C1422" s="263" t="s">
        <v>1264</v>
      </c>
      <c r="D1422" s="263" t="s">
        <v>1265</v>
      </c>
      <c r="F1422" s="271"/>
      <c r="G1422" s="271"/>
      <c r="H1422" s="271"/>
      <c r="I1422" s="268" t="s">
        <v>918</v>
      </c>
    </row>
    <row r="1423" spans="1:9" ht="15" customHeight="1" x14ac:dyDescent="0.3">
      <c r="A1423" s="263">
        <v>521185</v>
      </c>
      <c r="B1423" s="263" t="s">
        <v>2741</v>
      </c>
      <c r="C1423" s="263" t="s">
        <v>1506</v>
      </c>
      <c r="D1423" s="263" t="s">
        <v>1540</v>
      </c>
      <c r="F1423" s="272"/>
      <c r="G1423" s="272"/>
      <c r="H1423" s="272"/>
      <c r="I1423" s="268" t="s">
        <v>918</v>
      </c>
    </row>
    <row r="1424" spans="1:9" ht="15" customHeight="1" x14ac:dyDescent="0.3">
      <c r="A1424" s="263">
        <v>521214</v>
      </c>
      <c r="B1424" s="263" t="s">
        <v>3163</v>
      </c>
      <c r="C1424" s="263" t="s">
        <v>358</v>
      </c>
      <c r="D1424" s="263" t="s">
        <v>831</v>
      </c>
      <c r="F1424" s="272"/>
      <c r="G1424" s="272"/>
      <c r="H1424" s="272"/>
      <c r="I1424" s="268" t="s">
        <v>918</v>
      </c>
    </row>
    <row r="1425" spans="1:9" ht="15" customHeight="1" x14ac:dyDescent="0.3">
      <c r="A1425" s="263">
        <v>521219</v>
      </c>
      <c r="B1425" s="263" t="s">
        <v>3166</v>
      </c>
      <c r="C1425" s="263" t="s">
        <v>1720</v>
      </c>
      <c r="D1425" s="263" t="s">
        <v>724</v>
      </c>
      <c r="F1425" s="272"/>
      <c r="G1425" s="272"/>
      <c r="H1425" s="272"/>
      <c r="I1425" s="268" t="s">
        <v>918</v>
      </c>
    </row>
    <row r="1426" spans="1:9" ht="15" customHeight="1" x14ac:dyDescent="0.3">
      <c r="A1426" s="263">
        <v>521243</v>
      </c>
      <c r="B1426" s="263" t="s">
        <v>3169</v>
      </c>
      <c r="C1426" s="263" t="s">
        <v>929</v>
      </c>
      <c r="D1426" s="263" t="s">
        <v>743</v>
      </c>
      <c r="F1426" s="272"/>
      <c r="G1426" s="272"/>
      <c r="H1426" s="272"/>
      <c r="I1426" s="268" t="s">
        <v>918</v>
      </c>
    </row>
    <row r="1427" spans="1:9" ht="15" customHeight="1" x14ac:dyDescent="0.3">
      <c r="A1427" s="263">
        <v>521255</v>
      </c>
      <c r="B1427" s="263" t="s">
        <v>2546</v>
      </c>
      <c r="C1427" s="263" t="s">
        <v>69</v>
      </c>
      <c r="D1427" s="263" t="s">
        <v>408</v>
      </c>
      <c r="F1427" s="272"/>
      <c r="G1427" s="272"/>
      <c r="H1427" s="272"/>
      <c r="I1427" s="268" t="s">
        <v>918</v>
      </c>
    </row>
    <row r="1428" spans="1:9" ht="15" customHeight="1" x14ac:dyDescent="0.3">
      <c r="A1428" s="263">
        <v>521261</v>
      </c>
      <c r="B1428" s="263" t="s">
        <v>3170</v>
      </c>
      <c r="C1428" s="263" t="s">
        <v>1088</v>
      </c>
      <c r="D1428" s="263" t="s">
        <v>3171</v>
      </c>
      <c r="E1428" s="271"/>
      <c r="F1428" s="271"/>
      <c r="G1428" s="271"/>
      <c r="H1428" s="271"/>
      <c r="I1428" s="268" t="s">
        <v>918</v>
      </c>
    </row>
    <row r="1429" spans="1:9" ht="15" customHeight="1" x14ac:dyDescent="0.3">
      <c r="A1429" s="263">
        <v>521274</v>
      </c>
      <c r="B1429" s="263" t="s">
        <v>3172</v>
      </c>
      <c r="C1429" s="263" t="s">
        <v>1188</v>
      </c>
      <c r="D1429" s="263" t="s">
        <v>1316</v>
      </c>
      <c r="E1429" s="271"/>
      <c r="F1429" s="271"/>
      <c r="G1429" s="271"/>
      <c r="H1429" s="271"/>
      <c r="I1429" s="268" t="s">
        <v>918</v>
      </c>
    </row>
    <row r="1430" spans="1:9" ht="15" customHeight="1" x14ac:dyDescent="0.3">
      <c r="A1430" s="263">
        <v>521341</v>
      </c>
      <c r="B1430" s="263" t="s">
        <v>3173</v>
      </c>
      <c r="C1430" s="263" t="s">
        <v>1323</v>
      </c>
      <c r="D1430" s="263" t="s">
        <v>721</v>
      </c>
      <c r="F1430" s="272"/>
      <c r="G1430" s="272"/>
      <c r="H1430" s="272"/>
      <c r="I1430" s="268" t="s">
        <v>918</v>
      </c>
    </row>
    <row r="1431" spans="1:9" ht="15" customHeight="1" x14ac:dyDescent="0.3">
      <c r="A1431" s="263">
        <v>521438</v>
      </c>
      <c r="B1431" s="263" t="s">
        <v>3175</v>
      </c>
      <c r="C1431" s="263" t="s">
        <v>3176</v>
      </c>
      <c r="D1431" s="263" t="s">
        <v>1247</v>
      </c>
      <c r="F1431" s="272"/>
      <c r="G1431" s="272"/>
      <c r="H1431" s="272"/>
      <c r="I1431" s="268" t="s">
        <v>918</v>
      </c>
    </row>
    <row r="1432" spans="1:9" ht="15" customHeight="1" x14ac:dyDescent="0.3">
      <c r="A1432" s="263">
        <v>521441</v>
      </c>
      <c r="B1432" s="263" t="s">
        <v>3177</v>
      </c>
      <c r="C1432" s="263" t="s">
        <v>378</v>
      </c>
      <c r="D1432" s="263" t="s">
        <v>414</v>
      </c>
      <c r="F1432" s="272"/>
      <c r="G1432" s="272"/>
      <c r="H1432" s="272"/>
      <c r="I1432" s="268" t="s">
        <v>918</v>
      </c>
    </row>
    <row r="1433" spans="1:9" ht="15" customHeight="1" x14ac:dyDescent="0.3">
      <c r="A1433" s="263">
        <v>521449</v>
      </c>
      <c r="B1433" s="263" t="s">
        <v>3179</v>
      </c>
      <c r="C1433" s="263" t="s">
        <v>70</v>
      </c>
      <c r="D1433" s="263" t="s">
        <v>881</v>
      </c>
      <c r="F1433" s="271"/>
      <c r="G1433" s="271"/>
      <c r="H1433" s="271"/>
      <c r="I1433" s="268" t="s">
        <v>918</v>
      </c>
    </row>
    <row r="1434" spans="1:9" ht="15" customHeight="1" x14ac:dyDescent="0.3">
      <c r="A1434" s="263">
        <v>521455</v>
      </c>
      <c r="B1434" s="263" t="s">
        <v>3180</v>
      </c>
      <c r="C1434" s="263" t="s">
        <v>74</v>
      </c>
      <c r="D1434" s="263" t="s">
        <v>785</v>
      </c>
      <c r="F1434" s="271"/>
      <c r="G1434" s="271"/>
      <c r="H1434" s="271"/>
      <c r="I1434" s="268" t="s">
        <v>918</v>
      </c>
    </row>
    <row r="1435" spans="1:9" ht="15" customHeight="1" x14ac:dyDescent="0.3">
      <c r="A1435" s="263">
        <v>521457</v>
      </c>
      <c r="B1435" s="263" t="s">
        <v>3181</v>
      </c>
      <c r="C1435" s="263" t="s">
        <v>488</v>
      </c>
      <c r="D1435" s="263" t="s">
        <v>749</v>
      </c>
      <c r="F1435" s="272"/>
      <c r="G1435" s="272"/>
      <c r="H1435" s="272"/>
      <c r="I1435" s="268" t="s">
        <v>918</v>
      </c>
    </row>
    <row r="1436" spans="1:9" ht="15" customHeight="1" x14ac:dyDescent="0.3">
      <c r="A1436" s="263">
        <v>521461</v>
      </c>
      <c r="B1436" s="263" t="s">
        <v>3182</v>
      </c>
      <c r="C1436" s="263" t="s">
        <v>92</v>
      </c>
      <c r="D1436" s="263" t="s">
        <v>762</v>
      </c>
      <c r="F1436" s="271"/>
      <c r="G1436" s="271"/>
      <c r="H1436" s="271"/>
      <c r="I1436" s="268" t="s">
        <v>918</v>
      </c>
    </row>
    <row r="1437" spans="1:9" ht="15" customHeight="1" x14ac:dyDescent="0.3">
      <c r="A1437" s="263">
        <v>521474</v>
      </c>
      <c r="B1437" s="263" t="s">
        <v>3185</v>
      </c>
      <c r="C1437" s="263" t="s">
        <v>68</v>
      </c>
      <c r="D1437" s="263" t="s">
        <v>1175</v>
      </c>
      <c r="F1437" s="271"/>
      <c r="G1437" s="271"/>
      <c r="H1437" s="271"/>
      <c r="I1437" s="268" t="s">
        <v>918</v>
      </c>
    </row>
    <row r="1438" spans="1:9" ht="15" customHeight="1" x14ac:dyDescent="0.3">
      <c r="A1438" s="263">
        <v>521487</v>
      </c>
      <c r="B1438" s="263" t="s">
        <v>3188</v>
      </c>
      <c r="C1438" s="263" t="s">
        <v>79</v>
      </c>
      <c r="D1438" s="263" t="s">
        <v>750</v>
      </c>
      <c r="F1438" s="271"/>
      <c r="G1438" s="271"/>
      <c r="H1438" s="271"/>
      <c r="I1438" s="268" t="s">
        <v>918</v>
      </c>
    </row>
    <row r="1439" spans="1:9" ht="15" customHeight="1" x14ac:dyDescent="0.3">
      <c r="A1439" s="263">
        <v>521497</v>
      </c>
      <c r="B1439" s="263" t="s">
        <v>3189</v>
      </c>
      <c r="C1439" s="263" t="s">
        <v>517</v>
      </c>
      <c r="D1439" s="263" t="s">
        <v>874</v>
      </c>
      <c r="F1439" s="271"/>
      <c r="G1439" s="271"/>
      <c r="H1439" s="271"/>
      <c r="I1439" s="268" t="s">
        <v>918</v>
      </c>
    </row>
    <row r="1440" spans="1:9" ht="15" customHeight="1" x14ac:dyDescent="0.3">
      <c r="A1440" s="263">
        <v>521518</v>
      </c>
      <c r="B1440" s="263" t="s">
        <v>3190</v>
      </c>
      <c r="C1440" s="263" t="s">
        <v>70</v>
      </c>
      <c r="D1440" s="263" t="s">
        <v>752</v>
      </c>
      <c r="F1440" s="271"/>
      <c r="G1440" s="271"/>
      <c r="H1440" s="271"/>
      <c r="I1440" s="268" t="s">
        <v>918</v>
      </c>
    </row>
    <row r="1441" spans="1:9" ht="15" customHeight="1" x14ac:dyDescent="0.3">
      <c r="A1441" s="263">
        <v>521551</v>
      </c>
      <c r="B1441" s="263" t="s">
        <v>664</v>
      </c>
      <c r="C1441" s="263" t="s">
        <v>70</v>
      </c>
      <c r="D1441" s="263" t="s">
        <v>749</v>
      </c>
      <c r="F1441" s="271"/>
      <c r="G1441" s="271"/>
      <c r="H1441" s="271"/>
      <c r="I1441" s="268" t="s">
        <v>918</v>
      </c>
    </row>
    <row r="1442" spans="1:9" ht="15" customHeight="1" x14ac:dyDescent="0.3">
      <c r="A1442" s="263">
        <v>521558</v>
      </c>
      <c r="B1442" s="263" t="s">
        <v>3191</v>
      </c>
      <c r="C1442" s="263" t="s">
        <v>111</v>
      </c>
      <c r="D1442" s="263" t="s">
        <v>768</v>
      </c>
      <c r="F1442" s="271"/>
      <c r="G1442" s="271"/>
      <c r="H1442" s="271"/>
      <c r="I1442" s="268" t="s">
        <v>918</v>
      </c>
    </row>
    <row r="1443" spans="1:9" ht="15" customHeight="1" x14ac:dyDescent="0.3">
      <c r="A1443" s="263">
        <v>521588</v>
      </c>
      <c r="B1443" s="263" t="s">
        <v>3195</v>
      </c>
      <c r="C1443" s="263" t="s">
        <v>3196</v>
      </c>
      <c r="D1443" s="263" t="s">
        <v>1547</v>
      </c>
      <c r="F1443" s="271"/>
      <c r="G1443" s="271"/>
      <c r="H1443" s="271"/>
      <c r="I1443" s="268" t="s">
        <v>918</v>
      </c>
    </row>
    <row r="1444" spans="1:9" ht="15" customHeight="1" x14ac:dyDescent="0.3">
      <c r="A1444" s="263">
        <v>521606</v>
      </c>
      <c r="B1444" s="263" t="s">
        <v>3199</v>
      </c>
      <c r="C1444" s="263" t="s">
        <v>71</v>
      </c>
      <c r="D1444" s="263" t="s">
        <v>3200</v>
      </c>
      <c r="F1444" s="272"/>
      <c r="G1444" s="272"/>
      <c r="H1444" s="272"/>
      <c r="I1444" s="268" t="s">
        <v>918</v>
      </c>
    </row>
    <row r="1445" spans="1:9" ht="15" customHeight="1" x14ac:dyDescent="0.3">
      <c r="A1445" s="263">
        <v>521611</v>
      </c>
      <c r="B1445" s="263" t="s">
        <v>3201</v>
      </c>
      <c r="C1445" s="263" t="s">
        <v>474</v>
      </c>
      <c r="D1445" s="263" t="s">
        <v>747</v>
      </c>
      <c r="F1445" s="272"/>
      <c r="G1445" s="272"/>
      <c r="H1445" s="272"/>
      <c r="I1445" s="268" t="s">
        <v>918</v>
      </c>
    </row>
    <row r="1446" spans="1:9" ht="15" customHeight="1" x14ac:dyDescent="0.3">
      <c r="A1446" s="263">
        <v>521618</v>
      </c>
      <c r="B1446" s="263" t="s">
        <v>3202</v>
      </c>
      <c r="C1446" s="263" t="s">
        <v>68</v>
      </c>
      <c r="D1446" s="263" t="s">
        <v>3203</v>
      </c>
      <c r="F1446" s="272"/>
      <c r="G1446" s="272"/>
      <c r="H1446" s="272"/>
      <c r="I1446" s="268" t="s">
        <v>918</v>
      </c>
    </row>
    <row r="1447" spans="1:9" ht="15" customHeight="1" x14ac:dyDescent="0.3">
      <c r="A1447" s="263">
        <v>521624</v>
      </c>
      <c r="B1447" s="263" t="s">
        <v>3204</v>
      </c>
      <c r="C1447" s="263" t="s">
        <v>109</v>
      </c>
      <c r="D1447" s="263" t="s">
        <v>1330</v>
      </c>
      <c r="F1447" s="271"/>
      <c r="G1447" s="271"/>
      <c r="H1447" s="271"/>
      <c r="I1447" s="268" t="s">
        <v>918</v>
      </c>
    </row>
    <row r="1448" spans="1:9" ht="15" customHeight="1" x14ac:dyDescent="0.3">
      <c r="A1448" s="263">
        <v>521626</v>
      </c>
      <c r="B1448" s="263" t="s">
        <v>3205</v>
      </c>
      <c r="C1448" s="263" t="s">
        <v>666</v>
      </c>
      <c r="D1448" s="263" t="s">
        <v>407</v>
      </c>
      <c r="F1448" s="271"/>
      <c r="G1448" s="271"/>
      <c r="H1448" s="271"/>
      <c r="I1448" s="268" t="s">
        <v>918</v>
      </c>
    </row>
    <row r="1449" spans="1:9" ht="15" customHeight="1" x14ac:dyDescent="0.3">
      <c r="A1449" s="263">
        <v>521640</v>
      </c>
      <c r="B1449" s="263" t="s">
        <v>3207</v>
      </c>
      <c r="C1449" s="263" t="s">
        <v>106</v>
      </c>
      <c r="D1449" s="263" t="s">
        <v>811</v>
      </c>
      <c r="F1449" s="271"/>
      <c r="G1449" s="271"/>
      <c r="H1449" s="271"/>
      <c r="I1449" s="268" t="s">
        <v>918</v>
      </c>
    </row>
    <row r="1450" spans="1:9" ht="15" customHeight="1" x14ac:dyDescent="0.3">
      <c r="A1450" s="263">
        <v>521644</v>
      </c>
      <c r="B1450" s="263" t="s">
        <v>3208</v>
      </c>
      <c r="C1450" s="263" t="s">
        <v>297</v>
      </c>
      <c r="D1450" s="263" t="s">
        <v>831</v>
      </c>
      <c r="F1450" s="271"/>
      <c r="G1450" s="271"/>
      <c r="H1450" s="271"/>
      <c r="I1450" s="268" t="s">
        <v>918</v>
      </c>
    </row>
    <row r="1451" spans="1:9" ht="15" customHeight="1" x14ac:dyDescent="0.3">
      <c r="A1451" s="263">
        <v>521659</v>
      </c>
      <c r="B1451" s="263" t="s">
        <v>1512</v>
      </c>
      <c r="C1451" s="263" t="s">
        <v>3209</v>
      </c>
      <c r="D1451" s="263" t="s">
        <v>879</v>
      </c>
      <c r="F1451" s="271"/>
      <c r="G1451" s="271"/>
      <c r="H1451" s="271"/>
      <c r="I1451" s="268" t="s">
        <v>918</v>
      </c>
    </row>
    <row r="1452" spans="1:9" ht="15" customHeight="1" x14ac:dyDescent="0.3">
      <c r="A1452" s="263">
        <v>521664</v>
      </c>
      <c r="B1452" s="263" t="s">
        <v>3210</v>
      </c>
      <c r="C1452" s="263" t="s">
        <v>3211</v>
      </c>
      <c r="D1452" s="263" t="s">
        <v>867</v>
      </c>
      <c r="F1452" s="271"/>
      <c r="G1452" s="271"/>
      <c r="H1452" s="271"/>
      <c r="I1452" s="268" t="s">
        <v>918</v>
      </c>
    </row>
    <row r="1453" spans="1:9" ht="15" customHeight="1" x14ac:dyDescent="0.3">
      <c r="A1453" s="263">
        <v>521671</v>
      </c>
      <c r="B1453" s="263" t="s">
        <v>3212</v>
      </c>
      <c r="C1453" s="263" t="s">
        <v>70</v>
      </c>
      <c r="D1453" s="263" t="s">
        <v>879</v>
      </c>
      <c r="F1453" s="272"/>
      <c r="G1453" s="272"/>
      <c r="H1453" s="272"/>
      <c r="I1453" s="268" t="s">
        <v>918</v>
      </c>
    </row>
    <row r="1454" spans="1:9" ht="15" customHeight="1" x14ac:dyDescent="0.3">
      <c r="A1454" s="263">
        <v>521675</v>
      </c>
      <c r="B1454" s="263" t="s">
        <v>3215</v>
      </c>
      <c r="C1454" s="263" t="s">
        <v>70</v>
      </c>
      <c r="D1454" s="263" t="s">
        <v>731</v>
      </c>
      <c r="F1454" s="271"/>
      <c r="G1454" s="271"/>
      <c r="H1454" s="271"/>
      <c r="I1454" s="268" t="s">
        <v>918</v>
      </c>
    </row>
    <row r="1455" spans="1:9" ht="15" customHeight="1" x14ac:dyDescent="0.3">
      <c r="A1455" s="263">
        <v>521679</v>
      </c>
      <c r="B1455" s="263" t="s">
        <v>3216</v>
      </c>
      <c r="C1455" s="263" t="s">
        <v>70</v>
      </c>
      <c r="D1455" s="263" t="s">
        <v>414</v>
      </c>
      <c r="F1455" s="271"/>
      <c r="G1455" s="271"/>
      <c r="H1455" s="271"/>
      <c r="I1455" s="268" t="s">
        <v>918</v>
      </c>
    </row>
    <row r="1456" spans="1:9" ht="15" customHeight="1" x14ac:dyDescent="0.3">
      <c r="A1456" s="263">
        <v>521686</v>
      </c>
      <c r="B1456" s="263" t="s">
        <v>3217</v>
      </c>
      <c r="C1456" s="263" t="s">
        <v>459</v>
      </c>
      <c r="D1456" s="263" t="s">
        <v>748</v>
      </c>
      <c r="F1456" s="271"/>
      <c r="G1456" s="271"/>
      <c r="H1456" s="271"/>
      <c r="I1456" s="268" t="s">
        <v>918</v>
      </c>
    </row>
    <row r="1457" spans="1:9" ht="15" customHeight="1" x14ac:dyDescent="0.3">
      <c r="A1457" s="263">
        <v>521687</v>
      </c>
      <c r="B1457" s="263" t="s">
        <v>3218</v>
      </c>
      <c r="C1457" s="263" t="s">
        <v>76</v>
      </c>
      <c r="D1457" s="263" t="s">
        <v>885</v>
      </c>
      <c r="F1457" s="272"/>
      <c r="G1457" s="272"/>
      <c r="H1457" s="272"/>
      <c r="I1457" s="268" t="s">
        <v>918</v>
      </c>
    </row>
    <row r="1458" spans="1:9" ht="15" customHeight="1" x14ac:dyDescent="0.3">
      <c r="A1458" s="263">
        <v>521700</v>
      </c>
      <c r="B1458" s="263" t="s">
        <v>3219</v>
      </c>
      <c r="C1458" s="263" t="s">
        <v>69</v>
      </c>
      <c r="D1458" s="263" t="s">
        <v>743</v>
      </c>
      <c r="F1458" s="271"/>
      <c r="G1458" s="271"/>
      <c r="H1458" s="271"/>
      <c r="I1458" s="268" t="s">
        <v>918</v>
      </c>
    </row>
    <row r="1459" spans="1:9" ht="15" customHeight="1" x14ac:dyDescent="0.3">
      <c r="A1459" s="263">
        <v>521710</v>
      </c>
      <c r="B1459" s="263" t="s">
        <v>3220</v>
      </c>
      <c r="C1459" s="263" t="s">
        <v>406</v>
      </c>
      <c r="D1459" s="263" t="s">
        <v>1702</v>
      </c>
      <c r="F1459" s="272"/>
      <c r="G1459" s="272"/>
      <c r="H1459" s="272"/>
      <c r="I1459" s="268" t="s">
        <v>918</v>
      </c>
    </row>
    <row r="1460" spans="1:9" ht="15" customHeight="1" x14ac:dyDescent="0.3">
      <c r="A1460" s="263">
        <v>521713</v>
      </c>
      <c r="B1460" s="263" t="s">
        <v>3221</v>
      </c>
      <c r="C1460" s="263" t="s">
        <v>325</v>
      </c>
      <c r="D1460" s="263" t="s">
        <v>3222</v>
      </c>
      <c r="F1460" s="271"/>
      <c r="G1460" s="271"/>
      <c r="H1460" s="271"/>
      <c r="I1460" s="268" t="s">
        <v>918</v>
      </c>
    </row>
    <row r="1461" spans="1:9" ht="15" customHeight="1" x14ac:dyDescent="0.3">
      <c r="A1461" s="263">
        <v>521733</v>
      </c>
      <c r="B1461" s="263" t="s">
        <v>3223</v>
      </c>
      <c r="C1461" s="263" t="s">
        <v>103</v>
      </c>
      <c r="D1461" s="263" t="s">
        <v>408</v>
      </c>
      <c r="F1461" s="272"/>
      <c r="G1461" s="272"/>
      <c r="H1461" s="272"/>
      <c r="I1461" s="268" t="s">
        <v>918</v>
      </c>
    </row>
    <row r="1462" spans="1:9" ht="15" customHeight="1" x14ac:dyDescent="0.3">
      <c r="A1462" s="263">
        <v>521744</v>
      </c>
      <c r="B1462" s="263" t="s">
        <v>3225</v>
      </c>
      <c r="C1462" s="263" t="s">
        <v>67</v>
      </c>
      <c r="D1462" s="263" t="s">
        <v>419</v>
      </c>
      <c r="F1462" s="271"/>
      <c r="G1462" s="271"/>
      <c r="H1462" s="271"/>
      <c r="I1462" s="268" t="s">
        <v>918</v>
      </c>
    </row>
    <row r="1463" spans="1:9" ht="15" customHeight="1" x14ac:dyDescent="0.3">
      <c r="A1463" s="263">
        <v>521753</v>
      </c>
      <c r="B1463" s="263" t="s">
        <v>3227</v>
      </c>
      <c r="C1463" s="263" t="s">
        <v>66</v>
      </c>
      <c r="D1463" s="263" t="s">
        <v>726</v>
      </c>
      <c r="F1463" s="271"/>
      <c r="G1463" s="271"/>
      <c r="H1463" s="271"/>
      <c r="I1463" s="268" t="s">
        <v>918</v>
      </c>
    </row>
    <row r="1464" spans="1:9" ht="15" customHeight="1" x14ac:dyDescent="0.3">
      <c r="A1464" s="263">
        <v>521754</v>
      </c>
      <c r="B1464" s="263" t="s">
        <v>3228</v>
      </c>
      <c r="C1464" s="263" t="s">
        <v>92</v>
      </c>
      <c r="D1464" s="263" t="s">
        <v>1626</v>
      </c>
      <c r="F1464" s="272"/>
      <c r="G1464" s="272"/>
      <c r="H1464" s="272"/>
      <c r="I1464" s="268" t="s">
        <v>918</v>
      </c>
    </row>
    <row r="1465" spans="1:9" ht="15" customHeight="1" x14ac:dyDescent="0.3">
      <c r="A1465" s="263">
        <v>521776</v>
      </c>
      <c r="B1465" s="263" t="s">
        <v>3231</v>
      </c>
      <c r="C1465" s="263" t="s">
        <v>70</v>
      </c>
      <c r="D1465" s="263" t="s">
        <v>1290</v>
      </c>
      <c r="F1465" s="271"/>
      <c r="G1465" s="271"/>
      <c r="H1465" s="271"/>
      <c r="I1465" s="268" t="s">
        <v>918</v>
      </c>
    </row>
    <row r="1466" spans="1:9" ht="15" customHeight="1" x14ac:dyDescent="0.3">
      <c r="A1466" s="263">
        <v>521779</v>
      </c>
      <c r="B1466" s="263" t="s">
        <v>3232</v>
      </c>
      <c r="C1466" s="263" t="s">
        <v>92</v>
      </c>
      <c r="D1466" s="263" t="s">
        <v>793</v>
      </c>
      <c r="F1466" s="271"/>
      <c r="G1466" s="271"/>
      <c r="H1466" s="271"/>
      <c r="I1466" s="268" t="s">
        <v>918</v>
      </c>
    </row>
    <row r="1467" spans="1:9" ht="15" customHeight="1" x14ac:dyDescent="0.3">
      <c r="A1467" s="263">
        <v>521780</v>
      </c>
      <c r="B1467" s="263" t="s">
        <v>3233</v>
      </c>
      <c r="C1467" s="263" t="s">
        <v>356</v>
      </c>
      <c r="D1467" s="263" t="s">
        <v>414</v>
      </c>
      <c r="F1467" s="272"/>
      <c r="G1467" s="272"/>
      <c r="H1467" s="272"/>
      <c r="I1467" s="268" t="s">
        <v>918</v>
      </c>
    </row>
    <row r="1468" spans="1:9" ht="15" customHeight="1" x14ac:dyDescent="0.3">
      <c r="A1468" s="263">
        <v>521786</v>
      </c>
      <c r="B1468" s="263" t="s">
        <v>3234</v>
      </c>
      <c r="C1468" s="263" t="s">
        <v>252</v>
      </c>
      <c r="D1468" s="263" t="s">
        <v>743</v>
      </c>
      <c r="F1468" s="272"/>
      <c r="G1468" s="272"/>
      <c r="H1468" s="272"/>
      <c r="I1468" s="268" t="s">
        <v>918</v>
      </c>
    </row>
    <row r="1469" spans="1:9" ht="15" customHeight="1" x14ac:dyDescent="0.3">
      <c r="A1469" s="263">
        <v>521789</v>
      </c>
      <c r="B1469" s="263" t="s">
        <v>3235</v>
      </c>
      <c r="C1469" s="263" t="s">
        <v>253</v>
      </c>
      <c r="D1469" s="263" t="s">
        <v>748</v>
      </c>
      <c r="F1469" s="272"/>
      <c r="G1469" s="272"/>
      <c r="H1469" s="272"/>
      <c r="I1469" s="268" t="s">
        <v>918</v>
      </c>
    </row>
    <row r="1470" spans="1:9" ht="15" customHeight="1" x14ac:dyDescent="0.3">
      <c r="A1470" s="263">
        <v>521822</v>
      </c>
      <c r="B1470" s="263" t="s">
        <v>1744</v>
      </c>
      <c r="C1470" s="263" t="s">
        <v>100</v>
      </c>
      <c r="D1470" s="263" t="s">
        <v>767</v>
      </c>
      <c r="F1470" s="271"/>
      <c r="G1470" s="271"/>
      <c r="H1470" s="271"/>
      <c r="I1470" s="268" t="s">
        <v>918</v>
      </c>
    </row>
    <row r="1471" spans="1:9" ht="15" customHeight="1" x14ac:dyDescent="0.3">
      <c r="A1471" s="263">
        <v>521826</v>
      </c>
      <c r="B1471" s="263" t="s">
        <v>3236</v>
      </c>
      <c r="C1471" s="263" t="s">
        <v>424</v>
      </c>
      <c r="D1471" s="263" t="s">
        <v>1520</v>
      </c>
      <c r="F1471" s="271"/>
      <c r="G1471" s="271"/>
      <c r="H1471" s="271"/>
      <c r="I1471" s="268" t="s">
        <v>918</v>
      </c>
    </row>
    <row r="1472" spans="1:9" ht="15" customHeight="1" x14ac:dyDescent="0.3">
      <c r="A1472" s="263">
        <v>521830</v>
      </c>
      <c r="B1472" s="263" t="s">
        <v>3237</v>
      </c>
      <c r="C1472" s="263" t="s">
        <v>88</v>
      </c>
      <c r="D1472" s="263" t="s">
        <v>861</v>
      </c>
      <c r="F1472" s="272"/>
      <c r="G1472" s="272"/>
      <c r="H1472" s="272"/>
      <c r="I1472" s="268" t="s">
        <v>918</v>
      </c>
    </row>
    <row r="1473" spans="1:9" ht="15" customHeight="1" x14ac:dyDescent="0.3">
      <c r="A1473" s="263">
        <v>521840</v>
      </c>
      <c r="B1473" s="263" t="s">
        <v>3240</v>
      </c>
      <c r="C1473" s="263" t="s">
        <v>321</v>
      </c>
      <c r="D1473" s="263" t="s">
        <v>807</v>
      </c>
      <c r="F1473" s="272"/>
      <c r="G1473" s="272"/>
      <c r="H1473" s="272"/>
      <c r="I1473" s="268" t="s">
        <v>918</v>
      </c>
    </row>
    <row r="1474" spans="1:9" ht="15" customHeight="1" x14ac:dyDescent="0.3">
      <c r="A1474" s="263">
        <v>521857</v>
      </c>
      <c r="B1474" s="263" t="s">
        <v>3241</v>
      </c>
      <c r="C1474" s="263" t="s">
        <v>81</v>
      </c>
      <c r="D1474" s="263" t="s">
        <v>1360</v>
      </c>
      <c r="F1474" s="271"/>
      <c r="G1474" s="271"/>
      <c r="H1474" s="271"/>
      <c r="I1474" s="268" t="s">
        <v>918</v>
      </c>
    </row>
    <row r="1475" spans="1:9" ht="15" customHeight="1" x14ac:dyDescent="0.3">
      <c r="A1475" s="263">
        <v>521873</v>
      </c>
      <c r="B1475" s="263" t="s">
        <v>3244</v>
      </c>
      <c r="C1475" s="263" t="s">
        <v>957</v>
      </c>
      <c r="D1475" s="263" t="s">
        <v>793</v>
      </c>
      <c r="F1475" s="271"/>
      <c r="G1475" s="271"/>
      <c r="H1475" s="271"/>
      <c r="I1475" s="268" t="s">
        <v>918</v>
      </c>
    </row>
    <row r="1476" spans="1:9" ht="15" customHeight="1" x14ac:dyDescent="0.3">
      <c r="A1476" s="263">
        <v>521886</v>
      </c>
      <c r="B1476" s="263" t="s">
        <v>1745</v>
      </c>
      <c r="C1476" s="263" t="s">
        <v>68</v>
      </c>
      <c r="D1476" s="263" t="s">
        <v>1159</v>
      </c>
      <c r="F1476" s="272"/>
      <c r="G1476" s="272"/>
      <c r="H1476" s="272"/>
      <c r="I1476" s="268" t="s">
        <v>918</v>
      </c>
    </row>
    <row r="1477" spans="1:9" ht="15" customHeight="1" x14ac:dyDescent="0.3">
      <c r="A1477" s="263">
        <v>521895</v>
      </c>
      <c r="B1477" s="263" t="s">
        <v>671</v>
      </c>
      <c r="C1477" s="263" t="s">
        <v>70</v>
      </c>
      <c r="D1477" s="263" t="s">
        <v>422</v>
      </c>
      <c r="F1477" s="272"/>
      <c r="G1477" s="272"/>
      <c r="H1477" s="272"/>
      <c r="I1477" s="268" t="s">
        <v>918</v>
      </c>
    </row>
    <row r="1478" spans="1:9" ht="15" customHeight="1" x14ac:dyDescent="0.3">
      <c r="A1478" s="263">
        <v>521907</v>
      </c>
      <c r="B1478" s="263" t="s">
        <v>3246</v>
      </c>
      <c r="C1478" s="263" t="s">
        <v>1546</v>
      </c>
      <c r="D1478" s="263" t="s">
        <v>744</v>
      </c>
      <c r="F1478" s="271"/>
      <c r="G1478" s="271"/>
      <c r="H1478" s="271"/>
      <c r="I1478" s="268" t="s">
        <v>918</v>
      </c>
    </row>
    <row r="1479" spans="1:9" ht="15" customHeight="1" x14ac:dyDescent="0.3">
      <c r="A1479" s="263">
        <v>521910</v>
      </c>
      <c r="B1479" s="263" t="s">
        <v>3247</v>
      </c>
      <c r="C1479" s="263" t="s">
        <v>249</v>
      </c>
      <c r="D1479" s="263" t="s">
        <v>783</v>
      </c>
      <c r="F1479" s="272"/>
      <c r="G1479" s="272"/>
      <c r="H1479" s="272"/>
      <c r="I1479" s="268" t="s">
        <v>918</v>
      </c>
    </row>
    <row r="1480" spans="1:9" ht="15" customHeight="1" x14ac:dyDescent="0.3">
      <c r="A1480" s="263">
        <v>521912</v>
      </c>
      <c r="B1480" s="263" t="s">
        <v>3248</v>
      </c>
      <c r="C1480" s="263" t="s">
        <v>339</v>
      </c>
      <c r="D1480" s="263" t="s">
        <v>833</v>
      </c>
      <c r="F1480" s="272"/>
      <c r="G1480" s="272"/>
      <c r="H1480" s="272"/>
      <c r="I1480" s="268" t="s">
        <v>918</v>
      </c>
    </row>
    <row r="1481" spans="1:9" ht="15" customHeight="1" x14ac:dyDescent="0.3">
      <c r="A1481" s="263">
        <v>521934</v>
      </c>
      <c r="B1481" s="263" t="s">
        <v>3249</v>
      </c>
      <c r="C1481" s="263" t="s">
        <v>490</v>
      </c>
      <c r="D1481" s="263" t="s">
        <v>1611</v>
      </c>
      <c r="F1481" s="271"/>
      <c r="G1481" s="271"/>
      <c r="H1481" s="271"/>
      <c r="I1481" s="268" t="s">
        <v>918</v>
      </c>
    </row>
    <row r="1482" spans="1:9" ht="15" customHeight="1" x14ac:dyDescent="0.3">
      <c r="A1482" s="263">
        <v>521935</v>
      </c>
      <c r="B1482" s="263" t="s">
        <v>672</v>
      </c>
      <c r="C1482" s="263" t="s">
        <v>673</v>
      </c>
      <c r="D1482" s="263" t="s">
        <v>1278</v>
      </c>
      <c r="F1482" s="271"/>
      <c r="G1482" s="271"/>
      <c r="H1482" s="271"/>
      <c r="I1482" s="268" t="s">
        <v>918</v>
      </c>
    </row>
    <row r="1483" spans="1:9" ht="15" customHeight="1" x14ac:dyDescent="0.3">
      <c r="A1483" s="263">
        <v>521947</v>
      </c>
      <c r="B1483" s="263" t="s">
        <v>2751</v>
      </c>
      <c r="C1483" s="263" t="s">
        <v>441</v>
      </c>
      <c r="D1483" s="263" t="s">
        <v>1708</v>
      </c>
      <c r="F1483" s="272"/>
      <c r="G1483" s="272"/>
      <c r="H1483" s="272"/>
      <c r="I1483" s="268" t="s">
        <v>918</v>
      </c>
    </row>
    <row r="1484" spans="1:9" ht="15" customHeight="1" x14ac:dyDescent="0.3">
      <c r="A1484" s="263">
        <v>521948</v>
      </c>
      <c r="B1484" s="263" t="s">
        <v>3253</v>
      </c>
      <c r="C1484" s="263" t="s">
        <v>109</v>
      </c>
      <c r="D1484" s="263" t="s">
        <v>798</v>
      </c>
      <c r="F1484" s="271"/>
      <c r="G1484" s="271"/>
      <c r="H1484" s="271"/>
      <c r="I1484" s="268" t="s">
        <v>918</v>
      </c>
    </row>
    <row r="1485" spans="1:9" ht="15" customHeight="1" x14ac:dyDescent="0.3">
      <c r="A1485" s="263">
        <v>521957</v>
      </c>
      <c r="B1485" s="263" t="s">
        <v>3254</v>
      </c>
      <c r="C1485" s="263" t="s">
        <v>1168</v>
      </c>
      <c r="D1485" s="263" t="s">
        <v>1731</v>
      </c>
      <c r="F1485" s="271"/>
      <c r="G1485" s="271"/>
      <c r="H1485" s="271"/>
      <c r="I1485" s="268" t="s">
        <v>918</v>
      </c>
    </row>
    <row r="1486" spans="1:9" ht="15" customHeight="1" x14ac:dyDescent="0.3">
      <c r="A1486" s="263">
        <v>521967</v>
      </c>
      <c r="B1486" s="263" t="s">
        <v>3255</v>
      </c>
      <c r="C1486" s="263" t="s">
        <v>291</v>
      </c>
      <c r="D1486" s="263" t="s">
        <v>747</v>
      </c>
      <c r="F1486" s="271"/>
      <c r="G1486" s="271"/>
      <c r="H1486" s="271"/>
      <c r="I1486" s="268" t="s">
        <v>918</v>
      </c>
    </row>
    <row r="1487" spans="1:9" ht="15" customHeight="1" x14ac:dyDescent="0.3">
      <c r="A1487" s="263">
        <v>521968</v>
      </c>
      <c r="B1487" s="263" t="s">
        <v>508</v>
      </c>
      <c r="C1487" s="263" t="s">
        <v>1552</v>
      </c>
      <c r="D1487" s="263" t="s">
        <v>764</v>
      </c>
      <c r="F1487" s="271"/>
      <c r="G1487" s="271"/>
      <c r="H1487" s="271"/>
      <c r="I1487" s="268" t="s">
        <v>918</v>
      </c>
    </row>
    <row r="1488" spans="1:9" ht="15" customHeight="1" x14ac:dyDescent="0.3">
      <c r="A1488" s="263">
        <v>521969</v>
      </c>
      <c r="B1488" s="263" t="s">
        <v>3256</v>
      </c>
      <c r="C1488" s="263" t="s">
        <v>255</v>
      </c>
      <c r="D1488" s="263" t="s">
        <v>790</v>
      </c>
      <c r="F1488" s="271"/>
      <c r="G1488" s="271"/>
      <c r="H1488" s="271"/>
      <c r="I1488" s="268" t="s">
        <v>918</v>
      </c>
    </row>
    <row r="1489" spans="1:9" ht="15" customHeight="1" x14ac:dyDescent="0.3">
      <c r="A1489" s="263">
        <v>521981</v>
      </c>
      <c r="B1489" s="263" t="s">
        <v>2907</v>
      </c>
      <c r="C1489" s="263" t="s">
        <v>1673</v>
      </c>
      <c r="D1489" s="263" t="s">
        <v>792</v>
      </c>
      <c r="F1489" s="271"/>
      <c r="G1489" s="271"/>
      <c r="H1489" s="271"/>
      <c r="I1489" s="268" t="s">
        <v>918</v>
      </c>
    </row>
    <row r="1490" spans="1:9" ht="15" customHeight="1" x14ac:dyDescent="0.3">
      <c r="A1490" s="263">
        <v>521988</v>
      </c>
      <c r="B1490" s="263" t="s">
        <v>1567</v>
      </c>
      <c r="C1490" s="263" t="s">
        <v>2752</v>
      </c>
      <c r="D1490" s="263" t="s">
        <v>870</v>
      </c>
      <c r="F1490" s="272"/>
      <c r="G1490" s="272"/>
      <c r="H1490" s="272"/>
      <c r="I1490" s="268" t="s">
        <v>918</v>
      </c>
    </row>
    <row r="1491" spans="1:9" ht="15" customHeight="1" x14ac:dyDescent="0.3">
      <c r="A1491" s="263">
        <v>522000</v>
      </c>
      <c r="B1491" s="263" t="s">
        <v>3259</v>
      </c>
      <c r="C1491" s="263" t="s">
        <v>350</v>
      </c>
      <c r="D1491" s="263" t="s">
        <v>745</v>
      </c>
      <c r="F1491" s="271"/>
      <c r="G1491" s="271"/>
      <c r="H1491" s="271"/>
      <c r="I1491" s="268" t="s">
        <v>918</v>
      </c>
    </row>
    <row r="1492" spans="1:9" ht="15" customHeight="1" x14ac:dyDescent="0.3">
      <c r="A1492" s="263">
        <v>522017</v>
      </c>
      <c r="B1492" s="263" t="s">
        <v>3260</v>
      </c>
      <c r="C1492" s="263" t="s">
        <v>78</v>
      </c>
      <c r="D1492" s="263" t="s">
        <v>3261</v>
      </c>
      <c r="F1492" s="271"/>
      <c r="G1492" s="271"/>
      <c r="H1492" s="271"/>
      <c r="I1492" s="268" t="s">
        <v>918</v>
      </c>
    </row>
    <row r="1493" spans="1:9" ht="15" customHeight="1" x14ac:dyDescent="0.3">
      <c r="A1493" s="263">
        <v>522020</v>
      </c>
      <c r="B1493" s="263" t="s">
        <v>3263</v>
      </c>
      <c r="C1493" s="263" t="s">
        <v>78</v>
      </c>
      <c r="D1493" s="263" t="s">
        <v>875</v>
      </c>
      <c r="F1493" s="272"/>
      <c r="G1493" s="272"/>
      <c r="H1493" s="272"/>
      <c r="I1493" s="268" t="s">
        <v>918</v>
      </c>
    </row>
    <row r="1494" spans="1:9" ht="15" customHeight="1" x14ac:dyDescent="0.3">
      <c r="A1494" s="263">
        <v>522023</v>
      </c>
      <c r="B1494" s="263" t="s">
        <v>3264</v>
      </c>
      <c r="C1494" s="263" t="s">
        <v>102</v>
      </c>
      <c r="D1494" s="263" t="s">
        <v>3265</v>
      </c>
      <c r="F1494" s="271"/>
      <c r="G1494" s="271"/>
      <c r="H1494" s="271"/>
      <c r="I1494" s="268" t="s">
        <v>918</v>
      </c>
    </row>
    <row r="1495" spans="1:9" ht="15" customHeight="1" x14ac:dyDescent="0.3">
      <c r="A1495" s="263">
        <v>522037</v>
      </c>
      <c r="B1495" s="263" t="s">
        <v>3267</v>
      </c>
      <c r="C1495" s="263" t="s">
        <v>70</v>
      </c>
      <c r="D1495" s="263" t="s">
        <v>749</v>
      </c>
      <c r="F1495" s="271"/>
      <c r="G1495" s="271"/>
      <c r="H1495" s="271"/>
      <c r="I1495" s="268" t="s">
        <v>918</v>
      </c>
    </row>
    <row r="1496" spans="1:9" ht="15" customHeight="1" x14ac:dyDescent="0.3">
      <c r="A1496" s="263">
        <v>522062</v>
      </c>
      <c r="B1496" s="263" t="s">
        <v>3269</v>
      </c>
      <c r="C1496" s="263" t="s">
        <v>374</v>
      </c>
      <c r="D1496" s="263" t="s">
        <v>710</v>
      </c>
      <c r="F1496" s="271"/>
      <c r="G1496" s="271"/>
      <c r="H1496" s="271"/>
      <c r="I1496" s="268" t="s">
        <v>918</v>
      </c>
    </row>
    <row r="1497" spans="1:9" ht="15" customHeight="1" x14ac:dyDescent="0.3">
      <c r="A1497" s="263">
        <v>522071</v>
      </c>
      <c r="B1497" s="263" t="s">
        <v>3270</v>
      </c>
      <c r="C1497" s="263" t="s">
        <v>69</v>
      </c>
      <c r="D1497" s="263" t="s">
        <v>415</v>
      </c>
      <c r="F1497" s="272"/>
      <c r="G1497" s="272"/>
      <c r="H1497" s="272"/>
      <c r="I1497" s="268" t="s">
        <v>918</v>
      </c>
    </row>
    <row r="1498" spans="1:9" ht="15" customHeight="1" x14ac:dyDescent="0.3">
      <c r="A1498" s="263">
        <v>522079</v>
      </c>
      <c r="B1498" s="263" t="s">
        <v>3271</v>
      </c>
      <c r="C1498" s="263" t="s">
        <v>346</v>
      </c>
      <c r="D1498" s="263" t="s">
        <v>3272</v>
      </c>
      <c r="F1498" s="271"/>
      <c r="G1498" s="271"/>
      <c r="H1498" s="271"/>
      <c r="I1498" s="268" t="s">
        <v>918</v>
      </c>
    </row>
    <row r="1499" spans="1:9" ht="15" customHeight="1" x14ac:dyDescent="0.3">
      <c r="A1499" s="263">
        <v>522082</v>
      </c>
      <c r="B1499" s="263" t="s">
        <v>3273</v>
      </c>
      <c r="C1499" s="263" t="s">
        <v>347</v>
      </c>
      <c r="D1499" s="263" t="s">
        <v>1685</v>
      </c>
      <c r="F1499" s="271"/>
      <c r="G1499" s="271"/>
      <c r="H1499" s="271"/>
      <c r="I1499" s="268" t="s">
        <v>918</v>
      </c>
    </row>
    <row r="1500" spans="1:9" ht="15" customHeight="1" x14ac:dyDescent="0.3">
      <c r="A1500" s="263">
        <v>522096</v>
      </c>
      <c r="B1500" s="263" t="s">
        <v>3274</v>
      </c>
      <c r="C1500" s="263" t="s">
        <v>308</v>
      </c>
      <c r="D1500" s="263" t="s">
        <v>768</v>
      </c>
      <c r="F1500" s="272"/>
      <c r="G1500" s="272"/>
      <c r="H1500" s="272"/>
      <c r="I1500" s="268" t="s">
        <v>918</v>
      </c>
    </row>
    <row r="1501" spans="1:9" ht="15" customHeight="1" x14ac:dyDescent="0.3">
      <c r="A1501" s="263">
        <v>522101</v>
      </c>
      <c r="B1501" s="263" t="s">
        <v>2909</v>
      </c>
      <c r="C1501" s="263" t="s">
        <v>73</v>
      </c>
      <c r="D1501" s="263" t="s">
        <v>1342</v>
      </c>
      <c r="F1501" s="271"/>
      <c r="G1501" s="271"/>
      <c r="H1501" s="271"/>
      <c r="I1501" s="268" t="s">
        <v>918</v>
      </c>
    </row>
    <row r="1502" spans="1:9" ht="15" customHeight="1" x14ac:dyDescent="0.3">
      <c r="A1502" s="263">
        <v>522143</v>
      </c>
      <c r="B1502" s="263" t="s">
        <v>3277</v>
      </c>
      <c r="C1502" s="263" t="s">
        <v>72</v>
      </c>
      <c r="D1502" s="263" t="s">
        <v>786</v>
      </c>
      <c r="F1502" s="271"/>
      <c r="G1502" s="271"/>
      <c r="H1502" s="271"/>
      <c r="I1502" s="268" t="s">
        <v>918</v>
      </c>
    </row>
    <row r="1503" spans="1:9" ht="15" customHeight="1" x14ac:dyDescent="0.3">
      <c r="A1503" s="263">
        <v>522147</v>
      </c>
      <c r="B1503" s="263" t="s">
        <v>2910</v>
      </c>
      <c r="C1503" s="263" t="s">
        <v>1589</v>
      </c>
      <c r="D1503" s="263" t="s">
        <v>1655</v>
      </c>
      <c r="F1503" s="272"/>
      <c r="G1503" s="272"/>
      <c r="H1503" s="272"/>
      <c r="I1503" s="268" t="s">
        <v>918</v>
      </c>
    </row>
    <row r="1504" spans="1:9" ht="15" customHeight="1" x14ac:dyDescent="0.3">
      <c r="A1504" s="263">
        <v>522148</v>
      </c>
      <c r="B1504" s="263" t="s">
        <v>3278</v>
      </c>
      <c r="C1504" s="263" t="s">
        <v>92</v>
      </c>
      <c r="D1504" s="263" t="s">
        <v>775</v>
      </c>
      <c r="F1504" s="271"/>
      <c r="G1504" s="271"/>
      <c r="H1504" s="271"/>
      <c r="I1504" s="268" t="s">
        <v>918</v>
      </c>
    </row>
    <row r="1505" spans="1:9" ht="15" customHeight="1" x14ac:dyDescent="0.3">
      <c r="A1505" s="263">
        <v>522151</v>
      </c>
      <c r="B1505" s="263" t="s">
        <v>3279</v>
      </c>
      <c r="C1505" s="263" t="s">
        <v>70</v>
      </c>
      <c r="D1505" s="263" t="s">
        <v>1333</v>
      </c>
      <c r="F1505" s="271"/>
      <c r="G1505" s="271"/>
      <c r="H1505" s="271"/>
      <c r="I1505" s="268" t="s">
        <v>918</v>
      </c>
    </row>
    <row r="1506" spans="1:9" ht="15" customHeight="1" x14ac:dyDescent="0.3">
      <c r="A1506" s="263">
        <v>522155</v>
      </c>
      <c r="B1506" s="263" t="s">
        <v>3280</v>
      </c>
      <c r="C1506" s="263" t="s">
        <v>256</v>
      </c>
      <c r="D1506" s="263" t="s">
        <v>739</v>
      </c>
      <c r="F1506" s="271"/>
      <c r="G1506" s="271"/>
      <c r="H1506" s="271"/>
      <c r="I1506" s="268" t="s">
        <v>918</v>
      </c>
    </row>
    <row r="1507" spans="1:9" ht="15" customHeight="1" x14ac:dyDescent="0.3">
      <c r="A1507" s="263">
        <v>522156</v>
      </c>
      <c r="B1507" s="263" t="s">
        <v>3281</v>
      </c>
      <c r="C1507" s="263" t="s">
        <v>92</v>
      </c>
      <c r="D1507" s="263" t="s">
        <v>3282</v>
      </c>
      <c r="F1507" s="271"/>
      <c r="G1507" s="271"/>
      <c r="H1507" s="271"/>
      <c r="I1507" s="268" t="s">
        <v>918</v>
      </c>
    </row>
    <row r="1508" spans="1:9" ht="15" customHeight="1" x14ac:dyDescent="0.3">
      <c r="A1508" s="263">
        <v>522222</v>
      </c>
      <c r="B1508" s="263" t="s">
        <v>3288</v>
      </c>
      <c r="C1508" s="263" t="s">
        <v>104</v>
      </c>
      <c r="D1508" s="263" t="s">
        <v>775</v>
      </c>
      <c r="F1508" s="271"/>
      <c r="G1508" s="271"/>
      <c r="H1508" s="271"/>
      <c r="I1508" s="268" t="s">
        <v>918</v>
      </c>
    </row>
    <row r="1509" spans="1:9" ht="15" customHeight="1" x14ac:dyDescent="0.3">
      <c r="A1509" s="263">
        <v>522223</v>
      </c>
      <c r="B1509" s="263" t="s">
        <v>3289</v>
      </c>
      <c r="C1509" s="263" t="s">
        <v>310</v>
      </c>
      <c r="D1509" s="263" t="s">
        <v>749</v>
      </c>
      <c r="F1509" s="271"/>
      <c r="G1509" s="271"/>
      <c r="H1509" s="271"/>
      <c r="I1509" s="268" t="s">
        <v>918</v>
      </c>
    </row>
    <row r="1510" spans="1:9" ht="15" customHeight="1" x14ac:dyDescent="0.3">
      <c r="A1510" s="263">
        <v>522240</v>
      </c>
      <c r="B1510" s="263" t="s">
        <v>3290</v>
      </c>
      <c r="C1510" s="263" t="s">
        <v>350</v>
      </c>
      <c r="D1510" s="263" t="s">
        <v>1142</v>
      </c>
      <c r="F1510" s="271"/>
      <c r="G1510" s="271"/>
      <c r="H1510" s="271"/>
      <c r="I1510" s="268" t="s">
        <v>918</v>
      </c>
    </row>
    <row r="1511" spans="1:9" ht="15" customHeight="1" x14ac:dyDescent="0.3">
      <c r="A1511" s="263">
        <v>522281</v>
      </c>
      <c r="B1511" s="263" t="s">
        <v>3294</v>
      </c>
      <c r="C1511" s="263" t="s">
        <v>101</v>
      </c>
      <c r="D1511" s="263" t="s">
        <v>841</v>
      </c>
      <c r="F1511" s="271"/>
      <c r="G1511" s="271"/>
      <c r="H1511" s="271"/>
      <c r="I1511" s="268" t="s">
        <v>918</v>
      </c>
    </row>
    <row r="1512" spans="1:9" ht="15" customHeight="1" x14ac:dyDescent="0.3">
      <c r="A1512" s="263">
        <v>522285</v>
      </c>
      <c r="B1512" s="263" t="s">
        <v>3295</v>
      </c>
      <c r="C1512" s="263" t="s">
        <v>78</v>
      </c>
      <c r="D1512" s="263" t="s">
        <v>757</v>
      </c>
      <c r="F1512" s="272"/>
      <c r="G1512" s="272"/>
      <c r="H1512" s="272"/>
      <c r="I1512" s="268" t="s">
        <v>918</v>
      </c>
    </row>
    <row r="1513" spans="1:9" ht="15" customHeight="1" x14ac:dyDescent="0.3">
      <c r="A1513" s="263">
        <v>522325</v>
      </c>
      <c r="B1513" s="263" t="s">
        <v>3297</v>
      </c>
      <c r="C1513" s="263" t="s">
        <v>260</v>
      </c>
      <c r="D1513" s="263" t="s">
        <v>3298</v>
      </c>
      <c r="F1513" s="271"/>
      <c r="G1513" s="271"/>
      <c r="H1513" s="271"/>
      <c r="I1513" s="268" t="s">
        <v>918</v>
      </c>
    </row>
    <row r="1514" spans="1:9" ht="15" customHeight="1" x14ac:dyDescent="0.3">
      <c r="A1514" s="263">
        <v>522331</v>
      </c>
      <c r="B1514" s="263" t="s">
        <v>3299</v>
      </c>
      <c r="C1514" s="263" t="s">
        <v>296</v>
      </c>
      <c r="D1514" s="263" t="s">
        <v>1235</v>
      </c>
      <c r="F1514" s="271"/>
      <c r="G1514" s="271"/>
      <c r="H1514" s="271"/>
      <c r="I1514" s="268" t="s">
        <v>918</v>
      </c>
    </row>
    <row r="1515" spans="1:9" ht="15" customHeight="1" x14ac:dyDescent="0.3">
      <c r="A1515" s="263">
        <v>522350</v>
      </c>
      <c r="B1515" s="263" t="s">
        <v>3300</v>
      </c>
      <c r="C1515" s="263" t="s">
        <v>257</v>
      </c>
      <c r="D1515" s="263" t="s">
        <v>418</v>
      </c>
      <c r="F1515" s="271"/>
      <c r="G1515" s="271"/>
      <c r="H1515" s="271"/>
      <c r="I1515" s="268" t="s">
        <v>918</v>
      </c>
    </row>
    <row r="1516" spans="1:9" ht="15" customHeight="1" x14ac:dyDescent="0.3">
      <c r="A1516" s="263">
        <v>522373</v>
      </c>
      <c r="B1516" s="263" t="s">
        <v>1746</v>
      </c>
      <c r="C1516" s="263" t="s">
        <v>298</v>
      </c>
      <c r="D1516" s="263" t="s">
        <v>1298</v>
      </c>
      <c r="F1516" s="271"/>
      <c r="G1516" s="271"/>
      <c r="H1516" s="271"/>
      <c r="I1516" s="268" t="s">
        <v>918</v>
      </c>
    </row>
    <row r="1517" spans="1:9" ht="15" customHeight="1" x14ac:dyDescent="0.3">
      <c r="A1517" s="263">
        <v>522387</v>
      </c>
      <c r="B1517" s="263" t="s">
        <v>3302</v>
      </c>
      <c r="C1517" s="263" t="s">
        <v>244</v>
      </c>
      <c r="D1517" s="263" t="s">
        <v>864</v>
      </c>
      <c r="F1517" s="272"/>
      <c r="G1517" s="272"/>
      <c r="H1517" s="272"/>
      <c r="I1517" s="268" t="s">
        <v>918</v>
      </c>
    </row>
    <row r="1518" spans="1:9" ht="15" customHeight="1" x14ac:dyDescent="0.3">
      <c r="A1518" s="263">
        <v>522432</v>
      </c>
      <c r="B1518" s="263" t="s">
        <v>3308</v>
      </c>
      <c r="C1518" s="263" t="s">
        <v>74</v>
      </c>
      <c r="D1518" s="263" t="s">
        <v>881</v>
      </c>
      <c r="F1518" s="271"/>
      <c r="G1518" s="271"/>
      <c r="H1518" s="271"/>
      <c r="I1518" s="268" t="s">
        <v>918</v>
      </c>
    </row>
    <row r="1519" spans="1:9" ht="15" customHeight="1" x14ac:dyDescent="0.3">
      <c r="A1519" s="263">
        <v>522436</v>
      </c>
      <c r="B1519" s="263" t="s">
        <v>3309</v>
      </c>
      <c r="C1519" s="263" t="s">
        <v>1526</v>
      </c>
      <c r="D1519" s="263" t="s">
        <v>771</v>
      </c>
      <c r="F1519" s="272"/>
      <c r="G1519" s="272"/>
      <c r="H1519" s="272"/>
      <c r="I1519" s="268" t="s">
        <v>918</v>
      </c>
    </row>
    <row r="1520" spans="1:9" ht="15" customHeight="1" x14ac:dyDescent="0.3">
      <c r="A1520" s="263">
        <v>522474</v>
      </c>
      <c r="B1520" s="263" t="s">
        <v>3311</v>
      </c>
      <c r="C1520" s="263" t="s">
        <v>73</v>
      </c>
      <c r="D1520" s="263" t="s">
        <v>1521</v>
      </c>
      <c r="F1520" s="271"/>
      <c r="G1520" s="271"/>
      <c r="H1520" s="271"/>
      <c r="I1520" s="268" t="s">
        <v>918</v>
      </c>
    </row>
    <row r="1521" spans="1:9" ht="15" customHeight="1" x14ac:dyDescent="0.3">
      <c r="A1521" s="263">
        <v>522500</v>
      </c>
      <c r="B1521" s="263" t="s">
        <v>3313</v>
      </c>
      <c r="C1521" s="263" t="s">
        <v>3314</v>
      </c>
      <c r="D1521" s="263" t="s">
        <v>769</v>
      </c>
      <c r="F1521" s="271"/>
      <c r="G1521" s="271"/>
      <c r="H1521" s="271"/>
      <c r="I1521" s="268" t="s">
        <v>918</v>
      </c>
    </row>
    <row r="1522" spans="1:9" ht="15" customHeight="1" x14ac:dyDescent="0.3">
      <c r="A1522" s="263">
        <v>522507</v>
      </c>
      <c r="B1522" s="263" t="s">
        <v>3315</v>
      </c>
      <c r="C1522" s="263" t="s">
        <v>385</v>
      </c>
      <c r="D1522" s="263" t="s">
        <v>1285</v>
      </c>
      <c r="F1522" s="271"/>
      <c r="G1522" s="271"/>
      <c r="H1522" s="271"/>
      <c r="I1522" s="268" t="s">
        <v>918</v>
      </c>
    </row>
    <row r="1523" spans="1:9" ht="15" customHeight="1" x14ac:dyDescent="0.3">
      <c r="A1523" s="263">
        <v>522523</v>
      </c>
      <c r="B1523" s="263" t="s">
        <v>691</v>
      </c>
      <c r="C1523" s="263" t="s">
        <v>249</v>
      </c>
      <c r="D1523" s="263" t="s">
        <v>1281</v>
      </c>
      <c r="E1523" s="271"/>
      <c r="F1523" s="271"/>
      <c r="G1523" s="271"/>
      <c r="H1523" s="271"/>
      <c r="I1523" s="268" t="s">
        <v>918</v>
      </c>
    </row>
    <row r="1524" spans="1:9" ht="15" customHeight="1" x14ac:dyDescent="0.3">
      <c r="A1524" s="263">
        <v>522546</v>
      </c>
      <c r="B1524" s="263" t="s">
        <v>3318</v>
      </c>
      <c r="C1524" s="263" t="s">
        <v>1641</v>
      </c>
      <c r="D1524" s="263" t="s">
        <v>1714</v>
      </c>
      <c r="F1524" s="271"/>
      <c r="G1524" s="271"/>
      <c r="H1524" s="271"/>
      <c r="I1524" s="268" t="s">
        <v>918</v>
      </c>
    </row>
    <row r="1525" spans="1:9" ht="15" customHeight="1" x14ac:dyDescent="0.3">
      <c r="A1525" s="263">
        <v>522552</v>
      </c>
      <c r="B1525" s="263" t="s">
        <v>3319</v>
      </c>
      <c r="C1525" s="263" t="s">
        <v>364</v>
      </c>
      <c r="D1525" s="263" t="s">
        <v>1283</v>
      </c>
      <c r="F1525" s="272"/>
      <c r="G1525" s="272"/>
      <c r="H1525" s="272"/>
      <c r="I1525" s="268" t="s">
        <v>918</v>
      </c>
    </row>
    <row r="1526" spans="1:9" ht="15" customHeight="1" x14ac:dyDescent="0.3">
      <c r="A1526" s="263">
        <v>522583</v>
      </c>
      <c r="B1526" s="263" t="s">
        <v>3321</v>
      </c>
      <c r="C1526" s="263" t="s">
        <v>70</v>
      </c>
      <c r="D1526" s="263" t="s">
        <v>766</v>
      </c>
      <c r="F1526" s="271"/>
      <c r="G1526" s="271"/>
      <c r="H1526" s="271"/>
      <c r="I1526" s="268" t="s">
        <v>918</v>
      </c>
    </row>
    <row r="1527" spans="1:9" ht="15" customHeight="1" x14ac:dyDescent="0.3">
      <c r="A1527" s="263">
        <v>522595</v>
      </c>
      <c r="B1527" s="263" t="s">
        <v>3324</v>
      </c>
      <c r="C1527" s="263" t="s">
        <v>3325</v>
      </c>
      <c r="D1527" s="263" t="s">
        <v>739</v>
      </c>
      <c r="F1527" s="272"/>
      <c r="G1527" s="272"/>
      <c r="H1527" s="272"/>
      <c r="I1527" s="268" t="s">
        <v>918</v>
      </c>
    </row>
    <row r="1528" spans="1:9" ht="15" customHeight="1" x14ac:dyDescent="0.3">
      <c r="A1528" s="263">
        <v>522601</v>
      </c>
      <c r="B1528" s="263" t="s">
        <v>3326</v>
      </c>
      <c r="C1528" s="263" t="s">
        <v>325</v>
      </c>
      <c r="D1528" s="263" t="s">
        <v>3327</v>
      </c>
      <c r="E1528" s="271"/>
      <c r="F1528" s="271"/>
      <c r="G1528" s="271"/>
      <c r="H1528" s="271"/>
      <c r="I1528" s="268" t="s">
        <v>918</v>
      </c>
    </row>
    <row r="1529" spans="1:9" ht="15" customHeight="1" x14ac:dyDescent="0.3">
      <c r="A1529" s="263">
        <v>522607</v>
      </c>
      <c r="B1529" s="263" t="s">
        <v>2757</v>
      </c>
      <c r="C1529" s="263" t="s">
        <v>72</v>
      </c>
      <c r="D1529" s="263" t="s">
        <v>1094</v>
      </c>
      <c r="F1529" s="271"/>
      <c r="G1529" s="271"/>
      <c r="H1529" s="271"/>
      <c r="I1529" s="268" t="s">
        <v>918</v>
      </c>
    </row>
    <row r="1530" spans="1:9" ht="15" customHeight="1" x14ac:dyDescent="0.3">
      <c r="A1530" s="263">
        <v>522623</v>
      </c>
      <c r="B1530" s="263" t="s">
        <v>3332</v>
      </c>
      <c r="C1530" s="263" t="s">
        <v>258</v>
      </c>
      <c r="D1530" s="263" t="s">
        <v>761</v>
      </c>
      <c r="F1530" s="271"/>
      <c r="G1530" s="271"/>
      <c r="H1530" s="271"/>
      <c r="I1530" s="268" t="s">
        <v>918</v>
      </c>
    </row>
    <row r="1531" spans="1:9" ht="15" customHeight="1" x14ac:dyDescent="0.3">
      <c r="A1531" s="263">
        <v>522636</v>
      </c>
      <c r="B1531" s="263" t="s">
        <v>2760</v>
      </c>
      <c r="C1531" s="263" t="s">
        <v>2761</v>
      </c>
      <c r="D1531" s="263" t="s">
        <v>418</v>
      </c>
      <c r="F1531" s="272"/>
      <c r="G1531" s="272"/>
      <c r="H1531" s="272"/>
      <c r="I1531" s="268" t="s">
        <v>918</v>
      </c>
    </row>
    <row r="1532" spans="1:9" ht="15" customHeight="1" x14ac:dyDescent="0.3">
      <c r="A1532" s="263">
        <v>522642</v>
      </c>
      <c r="B1532" s="263" t="s">
        <v>3333</v>
      </c>
      <c r="C1532" s="263" t="s">
        <v>88</v>
      </c>
      <c r="D1532" s="263" t="s">
        <v>834</v>
      </c>
      <c r="F1532" s="272"/>
      <c r="G1532" s="272"/>
      <c r="H1532" s="272"/>
      <c r="I1532" s="268" t="s">
        <v>918</v>
      </c>
    </row>
    <row r="1533" spans="1:9" ht="15" customHeight="1" x14ac:dyDescent="0.3">
      <c r="A1533" s="263">
        <v>522644</v>
      </c>
      <c r="B1533" s="263" t="s">
        <v>3334</v>
      </c>
      <c r="C1533" s="263" t="s">
        <v>67</v>
      </c>
      <c r="D1533" s="263" t="s">
        <v>811</v>
      </c>
      <c r="F1533" s="271"/>
      <c r="G1533" s="271"/>
      <c r="H1533" s="271"/>
      <c r="I1533" s="268" t="s">
        <v>918</v>
      </c>
    </row>
    <row r="1534" spans="1:9" ht="15" customHeight="1" x14ac:dyDescent="0.3">
      <c r="A1534" s="263">
        <v>522653</v>
      </c>
      <c r="B1534" s="263" t="s">
        <v>694</v>
      </c>
      <c r="C1534" s="263" t="s">
        <v>527</v>
      </c>
      <c r="D1534" s="263" t="s">
        <v>81</v>
      </c>
      <c r="F1534" s="271"/>
      <c r="G1534" s="271"/>
      <c r="H1534" s="271"/>
      <c r="I1534" s="268" t="s">
        <v>918</v>
      </c>
    </row>
    <row r="1535" spans="1:9" ht="15" customHeight="1" x14ac:dyDescent="0.3">
      <c r="A1535" s="263">
        <v>522672</v>
      </c>
      <c r="B1535" s="263" t="s">
        <v>3336</v>
      </c>
      <c r="C1535" s="263" t="s">
        <v>332</v>
      </c>
      <c r="D1535" s="263" t="s">
        <v>3337</v>
      </c>
      <c r="F1535" s="272"/>
      <c r="G1535" s="272"/>
      <c r="H1535" s="272"/>
      <c r="I1535" s="268" t="s">
        <v>918</v>
      </c>
    </row>
    <row r="1536" spans="1:9" ht="15" customHeight="1" x14ac:dyDescent="0.3">
      <c r="A1536" s="263">
        <v>522684</v>
      </c>
      <c r="B1536" s="263" t="s">
        <v>3338</v>
      </c>
      <c r="C1536" s="263" t="s">
        <v>250</v>
      </c>
      <c r="D1536" s="263" t="s">
        <v>1079</v>
      </c>
      <c r="F1536" s="272"/>
      <c r="G1536" s="272"/>
      <c r="H1536" s="272"/>
      <c r="I1536" s="268" t="s">
        <v>918</v>
      </c>
    </row>
    <row r="1537" spans="1:9" ht="15" customHeight="1" x14ac:dyDescent="0.3">
      <c r="A1537" s="263">
        <v>522698</v>
      </c>
      <c r="B1537" s="263" t="s">
        <v>3340</v>
      </c>
      <c r="C1537" s="263" t="s">
        <v>103</v>
      </c>
      <c r="D1537" s="263" t="s">
        <v>1301</v>
      </c>
      <c r="F1537" s="271"/>
      <c r="G1537" s="271"/>
      <c r="H1537" s="271"/>
      <c r="I1537" s="268" t="s">
        <v>918</v>
      </c>
    </row>
    <row r="1538" spans="1:9" ht="15" customHeight="1" x14ac:dyDescent="0.3">
      <c r="A1538" s="263">
        <v>522709</v>
      </c>
      <c r="B1538" s="263" t="s">
        <v>3341</v>
      </c>
      <c r="C1538" s="263" t="s">
        <v>322</v>
      </c>
      <c r="D1538" s="263" t="s">
        <v>412</v>
      </c>
      <c r="F1538" s="272"/>
      <c r="G1538" s="272"/>
      <c r="H1538" s="272"/>
      <c r="I1538" s="268" t="s">
        <v>918</v>
      </c>
    </row>
    <row r="1539" spans="1:9" ht="15" customHeight="1" x14ac:dyDescent="0.3">
      <c r="A1539" s="263">
        <v>522711</v>
      </c>
      <c r="B1539" s="263" t="s">
        <v>3342</v>
      </c>
      <c r="C1539" s="263" t="s">
        <v>356</v>
      </c>
      <c r="D1539" s="263" t="s">
        <v>710</v>
      </c>
      <c r="F1539" s="272"/>
      <c r="G1539" s="272"/>
      <c r="H1539" s="272"/>
      <c r="I1539" s="268" t="s">
        <v>918</v>
      </c>
    </row>
    <row r="1540" spans="1:9" ht="15" customHeight="1" x14ac:dyDescent="0.3">
      <c r="A1540" s="263">
        <v>522722</v>
      </c>
      <c r="B1540" s="263" t="s">
        <v>3344</v>
      </c>
      <c r="C1540" s="263" t="s">
        <v>3345</v>
      </c>
      <c r="D1540" s="263" t="s">
        <v>684</v>
      </c>
      <c r="F1540" s="271"/>
      <c r="G1540" s="271"/>
      <c r="H1540" s="271"/>
      <c r="I1540" s="268" t="s">
        <v>918</v>
      </c>
    </row>
    <row r="1541" spans="1:9" ht="15" customHeight="1" x14ac:dyDescent="0.3">
      <c r="A1541" s="263">
        <v>522733</v>
      </c>
      <c r="B1541" s="263" t="s">
        <v>3347</v>
      </c>
      <c r="C1541" s="263" t="s">
        <v>259</v>
      </c>
      <c r="D1541" s="263" t="s">
        <v>720</v>
      </c>
      <c r="I1541" s="268" t="s">
        <v>918</v>
      </c>
    </row>
    <row r="1542" spans="1:9" ht="15" customHeight="1" x14ac:dyDescent="0.3">
      <c r="A1542" s="263">
        <v>522745</v>
      </c>
      <c r="B1542" s="263" t="s">
        <v>3349</v>
      </c>
      <c r="C1542" s="263" t="s">
        <v>92</v>
      </c>
      <c r="D1542" s="263" t="s">
        <v>409</v>
      </c>
      <c r="F1542" s="271"/>
      <c r="G1542" s="271"/>
      <c r="H1542" s="271"/>
      <c r="I1542" s="268" t="s">
        <v>918</v>
      </c>
    </row>
    <row r="1543" spans="1:9" ht="15" customHeight="1" x14ac:dyDescent="0.3">
      <c r="A1543" s="263">
        <v>522754</v>
      </c>
      <c r="B1543" s="263" t="s">
        <v>3350</v>
      </c>
      <c r="C1543" s="263" t="s">
        <v>350</v>
      </c>
      <c r="D1543" s="263" t="s">
        <v>418</v>
      </c>
      <c r="F1543" s="272"/>
      <c r="G1543" s="272"/>
      <c r="H1543" s="272"/>
      <c r="I1543" s="268" t="s">
        <v>918</v>
      </c>
    </row>
    <row r="1544" spans="1:9" ht="15" customHeight="1" x14ac:dyDescent="0.3">
      <c r="A1544" s="263">
        <v>522765</v>
      </c>
      <c r="B1544" s="263" t="s">
        <v>3352</v>
      </c>
      <c r="C1544" s="263" t="s">
        <v>85</v>
      </c>
      <c r="D1544" s="263" t="s">
        <v>787</v>
      </c>
      <c r="F1544" s="271"/>
      <c r="G1544" s="271"/>
      <c r="H1544" s="271"/>
      <c r="I1544" s="268" t="s">
        <v>918</v>
      </c>
    </row>
    <row r="1545" spans="1:9" ht="15" customHeight="1" x14ac:dyDescent="0.3">
      <c r="A1545" s="263">
        <v>522771</v>
      </c>
      <c r="B1545" s="263" t="s">
        <v>3353</v>
      </c>
      <c r="C1545" s="263" t="s">
        <v>78</v>
      </c>
      <c r="D1545" s="263" t="s">
        <v>745</v>
      </c>
      <c r="I1545" s="268" t="s">
        <v>918</v>
      </c>
    </row>
    <row r="1546" spans="1:9" ht="15" customHeight="1" x14ac:dyDescent="0.3">
      <c r="A1546" s="263">
        <v>522783</v>
      </c>
      <c r="B1546" s="263" t="s">
        <v>3357</v>
      </c>
      <c r="C1546" s="263" t="s">
        <v>261</v>
      </c>
      <c r="D1546" s="263" t="s">
        <v>787</v>
      </c>
      <c r="F1546" s="271"/>
      <c r="G1546" s="271"/>
      <c r="H1546" s="271"/>
      <c r="I1546" s="268" t="s">
        <v>918</v>
      </c>
    </row>
    <row r="1547" spans="1:9" ht="15" customHeight="1" x14ac:dyDescent="0.3">
      <c r="A1547" s="263">
        <v>522785</v>
      </c>
      <c r="B1547" s="263" t="s">
        <v>3358</v>
      </c>
      <c r="C1547" s="263" t="s">
        <v>347</v>
      </c>
      <c r="D1547" s="263" t="s">
        <v>838</v>
      </c>
      <c r="F1547" s="271"/>
      <c r="G1547" s="271"/>
      <c r="H1547" s="271"/>
      <c r="I1547" s="268" t="s">
        <v>918</v>
      </c>
    </row>
    <row r="1548" spans="1:9" ht="15" customHeight="1" x14ac:dyDescent="0.3">
      <c r="A1548" s="263">
        <v>522787</v>
      </c>
      <c r="B1548" s="263" t="s">
        <v>3359</v>
      </c>
      <c r="C1548" s="263" t="s">
        <v>370</v>
      </c>
      <c r="D1548" s="263" t="s">
        <v>739</v>
      </c>
      <c r="F1548" s="272"/>
      <c r="G1548" s="272"/>
      <c r="H1548" s="272"/>
      <c r="I1548" s="268" t="s">
        <v>918</v>
      </c>
    </row>
    <row r="1549" spans="1:9" ht="15" customHeight="1" x14ac:dyDescent="0.3">
      <c r="A1549" s="263">
        <v>522792</v>
      </c>
      <c r="B1549" s="263" t="s">
        <v>3360</v>
      </c>
      <c r="C1549" s="263" t="s">
        <v>73</v>
      </c>
      <c r="D1549" s="263" t="s">
        <v>1183</v>
      </c>
      <c r="F1549" s="272"/>
      <c r="G1549" s="272"/>
      <c r="H1549" s="272"/>
      <c r="I1549" s="268" t="s">
        <v>918</v>
      </c>
    </row>
    <row r="1550" spans="1:9" ht="15" customHeight="1" x14ac:dyDescent="0.3">
      <c r="A1550" s="263">
        <v>522821</v>
      </c>
      <c r="B1550" s="263" t="s">
        <v>3362</v>
      </c>
      <c r="C1550" s="263" t="s">
        <v>395</v>
      </c>
      <c r="D1550" s="263" t="s">
        <v>758</v>
      </c>
      <c r="E1550" s="271"/>
      <c r="F1550" s="271"/>
      <c r="G1550" s="271"/>
      <c r="H1550" s="271"/>
      <c r="I1550" s="268" t="s">
        <v>918</v>
      </c>
    </row>
    <row r="1551" spans="1:9" ht="15" customHeight="1" x14ac:dyDescent="0.3">
      <c r="A1551" s="263">
        <v>522872</v>
      </c>
      <c r="B1551" s="263" t="s">
        <v>1747</v>
      </c>
      <c r="C1551" s="263" t="s">
        <v>1686</v>
      </c>
      <c r="F1551" s="271"/>
      <c r="G1551" s="271"/>
      <c r="H1551" s="271"/>
      <c r="I1551" s="268" t="s">
        <v>918</v>
      </c>
    </row>
    <row r="1552" spans="1:9" ht="15" customHeight="1" x14ac:dyDescent="0.3">
      <c r="A1552" s="263">
        <v>522879</v>
      </c>
      <c r="B1552" s="263" t="s">
        <v>3367</v>
      </c>
      <c r="C1552" s="263" t="s">
        <v>73</v>
      </c>
      <c r="D1552" s="263" t="s">
        <v>734</v>
      </c>
      <c r="F1552" s="272"/>
      <c r="G1552" s="272"/>
      <c r="H1552" s="272"/>
      <c r="I1552" s="268" t="s">
        <v>918</v>
      </c>
    </row>
    <row r="1553" spans="1:9" ht="15" customHeight="1" x14ac:dyDescent="0.3">
      <c r="A1553" s="263">
        <v>522896</v>
      </c>
      <c r="B1553" s="263" t="s">
        <v>698</v>
      </c>
      <c r="C1553" s="263" t="s">
        <v>358</v>
      </c>
      <c r="D1553" s="263" t="s">
        <v>745</v>
      </c>
      <c r="E1553" s="271"/>
      <c r="F1553" s="271"/>
      <c r="G1553" s="271"/>
      <c r="H1553" s="271"/>
      <c r="I1553" s="268" t="s">
        <v>918</v>
      </c>
    </row>
    <row r="1554" spans="1:9" ht="15" customHeight="1" x14ac:dyDescent="0.3">
      <c r="A1554" s="263">
        <v>522907</v>
      </c>
      <c r="B1554" s="263" t="s">
        <v>3370</v>
      </c>
      <c r="C1554" s="263" t="s">
        <v>69</v>
      </c>
      <c r="D1554" s="263" t="s">
        <v>791</v>
      </c>
      <c r="F1554" s="274"/>
      <c r="G1554" s="274"/>
      <c r="H1554" s="274"/>
      <c r="I1554" s="268" t="s">
        <v>918</v>
      </c>
    </row>
    <row r="1555" spans="1:9" ht="15" customHeight="1" x14ac:dyDescent="0.3">
      <c r="A1555" s="263">
        <v>522919</v>
      </c>
      <c r="B1555" s="263" t="s">
        <v>3372</v>
      </c>
      <c r="C1555" s="263" t="s">
        <v>88</v>
      </c>
      <c r="F1555" s="272"/>
      <c r="G1555" s="272"/>
      <c r="H1555" s="272"/>
      <c r="I1555" s="268" t="s">
        <v>918</v>
      </c>
    </row>
    <row r="1556" spans="1:9" ht="15" customHeight="1" x14ac:dyDescent="0.3">
      <c r="A1556" s="263">
        <v>522920</v>
      </c>
      <c r="B1556" s="263" t="s">
        <v>2766</v>
      </c>
      <c r="C1556" s="263" t="s">
        <v>321</v>
      </c>
      <c r="F1556" s="272"/>
      <c r="G1556" s="272"/>
      <c r="H1556" s="272"/>
      <c r="I1556" s="268" t="s">
        <v>918</v>
      </c>
    </row>
    <row r="1557" spans="1:9" ht="15" customHeight="1" x14ac:dyDescent="0.3">
      <c r="A1557" s="263">
        <v>522944</v>
      </c>
      <c r="B1557" s="263" t="s">
        <v>3374</v>
      </c>
      <c r="C1557" s="263" t="s">
        <v>70</v>
      </c>
      <c r="D1557" s="263" t="s">
        <v>775</v>
      </c>
      <c r="F1557" s="271"/>
      <c r="G1557" s="271"/>
      <c r="H1557" s="271"/>
      <c r="I1557" s="268" t="s">
        <v>918</v>
      </c>
    </row>
    <row r="1558" spans="1:9" ht="15" customHeight="1" x14ac:dyDescent="0.3">
      <c r="A1558" s="263">
        <v>522956</v>
      </c>
      <c r="B1558" s="263" t="s">
        <v>2767</v>
      </c>
      <c r="C1558" s="263" t="s">
        <v>296</v>
      </c>
      <c r="D1558" s="263" t="s">
        <v>716</v>
      </c>
      <c r="F1558" s="274"/>
      <c r="G1558" s="274"/>
      <c r="H1558" s="274"/>
      <c r="I1558" s="268" t="s">
        <v>918</v>
      </c>
    </row>
    <row r="1559" spans="1:9" ht="15" customHeight="1" x14ac:dyDescent="0.3">
      <c r="A1559" s="263">
        <v>522959</v>
      </c>
      <c r="B1559" s="263" t="s">
        <v>3375</v>
      </c>
      <c r="C1559" s="263" t="s">
        <v>313</v>
      </c>
      <c r="D1559" s="263" t="s">
        <v>717</v>
      </c>
      <c r="F1559" s="274"/>
      <c r="G1559" s="274"/>
      <c r="H1559" s="274"/>
      <c r="I1559" s="268" t="s">
        <v>918</v>
      </c>
    </row>
    <row r="1560" spans="1:9" ht="15" customHeight="1" x14ac:dyDescent="0.3">
      <c r="A1560" s="263">
        <v>522965</v>
      </c>
      <c r="B1560" s="263" t="s">
        <v>2917</v>
      </c>
      <c r="C1560" s="263" t="s">
        <v>105</v>
      </c>
      <c r="D1560" s="263" t="s">
        <v>748</v>
      </c>
      <c r="F1560" s="271"/>
      <c r="G1560" s="271"/>
      <c r="H1560" s="271"/>
      <c r="I1560" s="268" t="s">
        <v>918</v>
      </c>
    </row>
    <row r="1561" spans="1:9" ht="15" customHeight="1" x14ac:dyDescent="0.3">
      <c r="A1561" s="263">
        <v>522986</v>
      </c>
      <c r="B1561" s="263" t="s">
        <v>3377</v>
      </c>
      <c r="C1561" s="263" t="s">
        <v>73</v>
      </c>
      <c r="D1561" s="263" t="s">
        <v>403</v>
      </c>
      <c r="F1561" s="272"/>
      <c r="G1561" s="272"/>
      <c r="H1561" s="272"/>
      <c r="I1561" s="268" t="s">
        <v>918</v>
      </c>
    </row>
    <row r="1562" spans="1:9" ht="15" customHeight="1" x14ac:dyDescent="0.3">
      <c r="A1562" s="263">
        <v>523008</v>
      </c>
      <c r="B1562" s="263" t="s">
        <v>3379</v>
      </c>
      <c r="C1562" s="263" t="s">
        <v>70</v>
      </c>
      <c r="D1562" s="263" t="s">
        <v>1309</v>
      </c>
      <c r="F1562" s="271"/>
      <c r="G1562" s="271"/>
      <c r="H1562" s="271"/>
      <c r="I1562" s="268" t="s">
        <v>918</v>
      </c>
    </row>
    <row r="1563" spans="1:9" ht="15" customHeight="1" x14ac:dyDescent="0.3">
      <c r="A1563" s="263">
        <v>523012</v>
      </c>
      <c r="B1563" s="263" t="s">
        <v>3380</v>
      </c>
      <c r="C1563" s="263" t="s">
        <v>496</v>
      </c>
      <c r="D1563" s="263" t="s">
        <v>861</v>
      </c>
      <c r="F1563" s="271"/>
      <c r="G1563" s="271"/>
      <c r="H1563" s="271"/>
      <c r="I1563" s="268" t="s">
        <v>918</v>
      </c>
    </row>
    <row r="1564" spans="1:9" ht="15" customHeight="1" x14ac:dyDescent="0.3">
      <c r="A1564" s="263">
        <v>523013</v>
      </c>
      <c r="B1564" s="263" t="s">
        <v>3381</v>
      </c>
      <c r="C1564" s="263" t="s">
        <v>376</v>
      </c>
      <c r="D1564" s="263" t="s">
        <v>731</v>
      </c>
      <c r="F1564" s="271"/>
      <c r="G1564" s="271"/>
      <c r="H1564" s="271"/>
      <c r="I1564" s="268" t="s">
        <v>918</v>
      </c>
    </row>
    <row r="1565" spans="1:9" ht="15" customHeight="1" x14ac:dyDescent="0.3">
      <c r="A1565" s="263">
        <v>523015</v>
      </c>
      <c r="B1565" s="263" t="s">
        <v>3382</v>
      </c>
      <c r="C1565" s="263" t="s">
        <v>365</v>
      </c>
      <c r="D1565" s="263" t="s">
        <v>732</v>
      </c>
      <c r="F1565" s="271"/>
      <c r="G1565" s="271"/>
      <c r="H1565" s="271"/>
      <c r="I1565" s="268" t="s">
        <v>918</v>
      </c>
    </row>
    <row r="1566" spans="1:9" ht="15" customHeight="1" x14ac:dyDescent="0.3">
      <c r="A1566" s="263">
        <v>523023</v>
      </c>
      <c r="B1566" s="263" t="s">
        <v>3384</v>
      </c>
      <c r="C1566" s="263" t="s">
        <v>3385</v>
      </c>
      <c r="D1566" s="263" t="s">
        <v>2004</v>
      </c>
      <c r="F1566" s="272"/>
      <c r="G1566" s="272"/>
      <c r="H1566" s="272"/>
      <c r="I1566" s="268" t="s">
        <v>918</v>
      </c>
    </row>
    <row r="1567" spans="1:9" ht="15" customHeight="1" x14ac:dyDescent="0.3">
      <c r="A1567" s="263">
        <v>523043</v>
      </c>
      <c r="B1567" s="263" t="s">
        <v>3387</v>
      </c>
      <c r="C1567" s="263" t="s">
        <v>88</v>
      </c>
      <c r="D1567" s="263" t="s">
        <v>422</v>
      </c>
      <c r="F1567" s="275"/>
      <c r="G1567" s="275"/>
      <c r="H1567" s="274"/>
      <c r="I1567" s="268" t="s">
        <v>918</v>
      </c>
    </row>
    <row r="1568" spans="1:9" ht="15" customHeight="1" x14ac:dyDescent="0.3">
      <c r="A1568" s="263">
        <v>523046</v>
      </c>
      <c r="B1568" s="263" t="s">
        <v>1748</v>
      </c>
      <c r="C1568" s="263" t="s">
        <v>1749</v>
      </c>
      <c r="D1568" s="263" t="s">
        <v>739</v>
      </c>
      <c r="F1568" s="272"/>
      <c r="G1568" s="272"/>
      <c r="H1568" s="272"/>
      <c r="I1568" s="268" t="s">
        <v>918</v>
      </c>
    </row>
    <row r="1569" spans="1:9" ht="15" customHeight="1" x14ac:dyDescent="0.3">
      <c r="A1569" s="263">
        <v>523047</v>
      </c>
      <c r="B1569" s="263" t="s">
        <v>3197</v>
      </c>
      <c r="C1569" s="263" t="s">
        <v>343</v>
      </c>
      <c r="D1569" s="263" t="s">
        <v>869</v>
      </c>
      <c r="F1569" s="271"/>
      <c r="G1569" s="271"/>
      <c r="H1569" s="271"/>
      <c r="I1569" s="268" t="s">
        <v>918</v>
      </c>
    </row>
    <row r="1570" spans="1:9" ht="15" customHeight="1" x14ac:dyDescent="0.3">
      <c r="A1570" s="263">
        <v>523055</v>
      </c>
      <c r="B1570" s="263" t="s">
        <v>3388</v>
      </c>
      <c r="C1570" s="263" t="s">
        <v>1582</v>
      </c>
      <c r="D1570" s="263" t="s">
        <v>801</v>
      </c>
      <c r="F1570" s="271"/>
      <c r="G1570" s="271"/>
      <c r="H1570" s="271"/>
      <c r="I1570" s="268" t="s">
        <v>918</v>
      </c>
    </row>
    <row r="1571" spans="1:9" ht="15" customHeight="1" x14ac:dyDescent="0.3">
      <c r="A1571" s="263">
        <v>523058</v>
      </c>
      <c r="B1571" s="263" t="s">
        <v>3389</v>
      </c>
      <c r="C1571" s="263" t="s">
        <v>69</v>
      </c>
      <c r="D1571" s="263" t="s">
        <v>418</v>
      </c>
      <c r="F1571" s="271"/>
      <c r="G1571" s="271"/>
      <c r="H1571" s="271"/>
      <c r="I1571" s="268" t="s">
        <v>918</v>
      </c>
    </row>
    <row r="1572" spans="1:9" ht="15" customHeight="1" x14ac:dyDescent="0.3">
      <c r="A1572" s="263">
        <v>523059</v>
      </c>
      <c r="B1572" s="263" t="s">
        <v>3390</v>
      </c>
      <c r="C1572" s="263" t="s">
        <v>69</v>
      </c>
      <c r="D1572" s="263" t="s">
        <v>743</v>
      </c>
      <c r="I1572" s="268" t="s">
        <v>918</v>
      </c>
    </row>
    <row r="1573" spans="1:9" ht="15" customHeight="1" x14ac:dyDescent="0.3">
      <c r="A1573" s="263">
        <v>523061</v>
      </c>
      <c r="B1573" s="263" t="s">
        <v>3391</v>
      </c>
      <c r="C1573" s="263" t="s">
        <v>450</v>
      </c>
      <c r="D1573" s="263" t="s">
        <v>744</v>
      </c>
      <c r="F1573" s="272"/>
      <c r="G1573" s="272"/>
      <c r="H1573" s="272"/>
      <c r="I1573" s="268" t="s">
        <v>918</v>
      </c>
    </row>
    <row r="1574" spans="1:9" ht="15" customHeight="1" x14ac:dyDescent="0.3">
      <c r="A1574" s="263">
        <v>523063</v>
      </c>
      <c r="B1574" s="263" t="s">
        <v>3392</v>
      </c>
      <c r="C1574" s="263" t="s">
        <v>451</v>
      </c>
      <c r="D1574" s="263" t="s">
        <v>745</v>
      </c>
      <c r="F1574" s="272"/>
      <c r="G1574" s="272"/>
      <c r="H1574" s="272"/>
      <c r="I1574" s="268" t="s">
        <v>918</v>
      </c>
    </row>
    <row r="1575" spans="1:9" ht="15" customHeight="1" x14ac:dyDescent="0.3">
      <c r="A1575" s="263">
        <v>523089</v>
      </c>
      <c r="B1575" s="263" t="s">
        <v>3394</v>
      </c>
      <c r="C1575" s="263" t="s">
        <v>346</v>
      </c>
      <c r="D1575" s="263" t="s">
        <v>3395</v>
      </c>
      <c r="F1575" s="271"/>
      <c r="G1575" s="271"/>
      <c r="H1575" s="271"/>
      <c r="I1575" s="268" t="s">
        <v>918</v>
      </c>
    </row>
    <row r="1576" spans="1:9" ht="15" customHeight="1" x14ac:dyDescent="0.3">
      <c r="A1576" s="263">
        <v>523097</v>
      </c>
      <c r="B1576" s="263" t="s">
        <v>3396</v>
      </c>
      <c r="C1576" s="263" t="s">
        <v>275</v>
      </c>
      <c r="D1576" s="263" t="s">
        <v>768</v>
      </c>
      <c r="F1576" s="271"/>
      <c r="G1576" s="271"/>
      <c r="H1576" s="271"/>
      <c r="I1576" s="268" t="s">
        <v>918</v>
      </c>
    </row>
    <row r="1577" spans="1:9" ht="15" customHeight="1" x14ac:dyDescent="0.3">
      <c r="A1577" s="263">
        <v>523112</v>
      </c>
      <c r="B1577" s="263" t="s">
        <v>3398</v>
      </c>
      <c r="C1577" s="263" t="s">
        <v>3399</v>
      </c>
      <c r="D1577" s="263" t="s">
        <v>1532</v>
      </c>
      <c r="F1577" s="272"/>
      <c r="G1577" s="272"/>
      <c r="H1577" s="272"/>
      <c r="I1577" s="268" t="s">
        <v>918</v>
      </c>
    </row>
    <row r="1578" spans="1:9" ht="15" customHeight="1" x14ac:dyDescent="0.3">
      <c r="A1578" s="263">
        <v>523123</v>
      </c>
      <c r="B1578" s="263" t="s">
        <v>2770</v>
      </c>
      <c r="C1578" s="263" t="s">
        <v>92</v>
      </c>
      <c r="D1578" s="263" t="s">
        <v>751</v>
      </c>
      <c r="F1578" s="271"/>
      <c r="G1578" s="271"/>
      <c r="H1578" s="271"/>
      <c r="I1578" s="268" t="s">
        <v>918</v>
      </c>
    </row>
    <row r="1579" spans="1:9" ht="15" customHeight="1" x14ac:dyDescent="0.3">
      <c r="A1579" s="263">
        <v>523125</v>
      </c>
      <c r="B1579" s="263" t="s">
        <v>2771</v>
      </c>
      <c r="C1579" s="263" t="s">
        <v>81</v>
      </c>
      <c r="D1579" s="263" t="s">
        <v>743</v>
      </c>
      <c r="F1579" s="271"/>
      <c r="G1579" s="271"/>
      <c r="H1579" s="271"/>
      <c r="I1579" s="268" t="s">
        <v>918</v>
      </c>
    </row>
    <row r="1580" spans="1:9" ht="15" customHeight="1" x14ac:dyDescent="0.3">
      <c r="A1580" s="263">
        <v>523138</v>
      </c>
      <c r="B1580" s="263" t="s">
        <v>1753</v>
      </c>
      <c r="C1580" s="263" t="s">
        <v>1754</v>
      </c>
      <c r="D1580" s="263" t="s">
        <v>753</v>
      </c>
      <c r="F1580" s="272"/>
      <c r="G1580" s="272"/>
      <c r="H1580" s="272"/>
      <c r="I1580" s="268" t="s">
        <v>918</v>
      </c>
    </row>
    <row r="1581" spans="1:9" ht="15" customHeight="1" x14ac:dyDescent="0.3">
      <c r="A1581" s="263">
        <v>523141</v>
      </c>
      <c r="B1581" s="263" t="s">
        <v>3402</v>
      </c>
      <c r="C1581" s="263" t="s">
        <v>1642</v>
      </c>
      <c r="D1581" s="263" t="s">
        <v>3403</v>
      </c>
      <c r="I1581" s="268" t="s">
        <v>918</v>
      </c>
    </row>
    <row r="1582" spans="1:9" ht="15" customHeight="1" x14ac:dyDescent="0.3">
      <c r="A1582" s="263">
        <v>523150</v>
      </c>
      <c r="B1582" s="263" t="s">
        <v>2772</v>
      </c>
      <c r="C1582" s="263" t="s">
        <v>296</v>
      </c>
      <c r="D1582" s="263" t="s">
        <v>1860</v>
      </c>
      <c r="F1582" s="271"/>
      <c r="G1582" s="271"/>
      <c r="H1582" s="271"/>
      <c r="I1582" s="268" t="s">
        <v>918</v>
      </c>
    </row>
    <row r="1583" spans="1:9" ht="15" customHeight="1" x14ac:dyDescent="0.3">
      <c r="A1583" s="263">
        <v>523151</v>
      </c>
      <c r="B1583" s="263" t="s">
        <v>3405</v>
      </c>
      <c r="C1583" s="263" t="s">
        <v>3406</v>
      </c>
      <c r="D1583" s="263" t="s">
        <v>1644</v>
      </c>
      <c r="F1583" s="272"/>
      <c r="G1583" s="272"/>
      <c r="H1583" s="272"/>
      <c r="I1583" s="268" t="s">
        <v>918</v>
      </c>
    </row>
    <row r="1584" spans="1:9" ht="15" customHeight="1" x14ac:dyDescent="0.3">
      <c r="A1584" s="263">
        <v>523166</v>
      </c>
      <c r="B1584" s="263" t="s">
        <v>2920</v>
      </c>
      <c r="C1584" s="263" t="s">
        <v>310</v>
      </c>
      <c r="D1584" s="263" t="s">
        <v>419</v>
      </c>
      <c r="F1584" s="272"/>
      <c r="G1584" s="272"/>
      <c r="H1584" s="272"/>
      <c r="I1584" s="268" t="s">
        <v>918</v>
      </c>
    </row>
    <row r="1585" spans="1:9" ht="15" customHeight="1" x14ac:dyDescent="0.3">
      <c r="A1585" s="263">
        <v>523170</v>
      </c>
      <c r="B1585" s="263" t="s">
        <v>2773</v>
      </c>
      <c r="C1585" s="263" t="s">
        <v>452</v>
      </c>
      <c r="D1585" s="263" t="s">
        <v>758</v>
      </c>
      <c r="F1585" s="271"/>
      <c r="G1585" s="271"/>
      <c r="H1585" s="271"/>
      <c r="I1585" s="268" t="s">
        <v>918</v>
      </c>
    </row>
    <row r="1586" spans="1:9" ht="15" customHeight="1" x14ac:dyDescent="0.3">
      <c r="A1586" s="263">
        <v>523174</v>
      </c>
      <c r="B1586" s="263" t="s">
        <v>3411</v>
      </c>
      <c r="C1586" s="263" t="s">
        <v>1576</v>
      </c>
      <c r="D1586" s="263" t="s">
        <v>832</v>
      </c>
      <c r="F1586" s="271"/>
      <c r="G1586" s="271"/>
      <c r="H1586" s="271"/>
      <c r="I1586" s="268" t="s">
        <v>918</v>
      </c>
    </row>
    <row r="1587" spans="1:9" ht="15" customHeight="1" x14ac:dyDescent="0.3">
      <c r="A1587" s="263">
        <v>523177</v>
      </c>
      <c r="B1587" s="263" t="s">
        <v>3412</v>
      </c>
      <c r="C1587" s="263" t="s">
        <v>78</v>
      </c>
      <c r="D1587" s="263" t="s">
        <v>874</v>
      </c>
      <c r="I1587" s="268" t="s">
        <v>918</v>
      </c>
    </row>
    <row r="1588" spans="1:9" ht="15" customHeight="1" x14ac:dyDescent="0.3">
      <c r="A1588" s="263">
        <v>523181</v>
      </c>
      <c r="B1588" s="263" t="s">
        <v>3413</v>
      </c>
      <c r="C1588" s="263" t="s">
        <v>84</v>
      </c>
      <c r="D1588" s="263" t="s">
        <v>876</v>
      </c>
      <c r="F1588" s="275"/>
      <c r="G1588" s="275"/>
      <c r="H1588" s="274"/>
      <c r="I1588" s="268" t="s">
        <v>918</v>
      </c>
    </row>
    <row r="1589" spans="1:9" ht="15" customHeight="1" x14ac:dyDescent="0.3">
      <c r="A1589" s="263">
        <v>523183</v>
      </c>
      <c r="B1589" s="263" t="s">
        <v>3414</v>
      </c>
      <c r="C1589" s="263" t="s">
        <v>90</v>
      </c>
      <c r="D1589" s="263" t="s">
        <v>744</v>
      </c>
      <c r="F1589" s="271"/>
      <c r="G1589" s="271"/>
      <c r="H1589" s="271"/>
      <c r="I1589" s="268" t="s">
        <v>918</v>
      </c>
    </row>
    <row r="1590" spans="1:9" ht="15" customHeight="1" x14ac:dyDescent="0.3">
      <c r="A1590" s="263">
        <v>523186</v>
      </c>
      <c r="B1590" s="263" t="s">
        <v>3416</v>
      </c>
      <c r="C1590" s="263" t="s">
        <v>70</v>
      </c>
      <c r="D1590" s="263" t="s">
        <v>885</v>
      </c>
      <c r="F1590" s="275"/>
      <c r="G1590" s="275"/>
      <c r="H1590" s="274"/>
      <c r="I1590" s="268" t="s">
        <v>918</v>
      </c>
    </row>
    <row r="1591" spans="1:9" ht="15" customHeight="1" x14ac:dyDescent="0.3">
      <c r="A1591" s="263">
        <v>523188</v>
      </c>
      <c r="B1591" s="263" t="s">
        <v>3417</v>
      </c>
      <c r="C1591" s="263" t="s">
        <v>327</v>
      </c>
      <c r="D1591" s="263" t="s">
        <v>834</v>
      </c>
      <c r="F1591" s="271"/>
      <c r="G1591" s="271"/>
      <c r="H1591" s="271"/>
      <c r="I1591" s="268" t="s">
        <v>918</v>
      </c>
    </row>
    <row r="1592" spans="1:9" ht="15" customHeight="1" x14ac:dyDescent="0.3">
      <c r="A1592" s="263">
        <v>523191</v>
      </c>
      <c r="B1592" s="263" t="s">
        <v>3418</v>
      </c>
      <c r="C1592" s="263" t="s">
        <v>69</v>
      </c>
      <c r="D1592" s="263" t="s">
        <v>1591</v>
      </c>
      <c r="F1592" s="271"/>
      <c r="G1592" s="271"/>
      <c r="H1592" s="271"/>
      <c r="I1592" s="268" t="s">
        <v>918</v>
      </c>
    </row>
    <row r="1593" spans="1:9" ht="15" customHeight="1" x14ac:dyDescent="0.3">
      <c r="A1593" s="263">
        <v>523194</v>
      </c>
      <c r="B1593" s="263" t="s">
        <v>3419</v>
      </c>
      <c r="C1593" s="263" t="s">
        <v>3420</v>
      </c>
      <c r="D1593" s="263" t="s">
        <v>3421</v>
      </c>
      <c r="F1593" s="272"/>
      <c r="G1593" s="272"/>
      <c r="H1593" s="272"/>
      <c r="I1593" s="268" t="s">
        <v>918</v>
      </c>
    </row>
    <row r="1594" spans="1:9" ht="15" customHeight="1" x14ac:dyDescent="0.3">
      <c r="A1594" s="263">
        <v>523198</v>
      </c>
      <c r="B1594" s="263" t="s">
        <v>3423</v>
      </c>
      <c r="C1594" s="263" t="s">
        <v>69</v>
      </c>
      <c r="D1594" s="263" t="s">
        <v>811</v>
      </c>
      <c r="E1594" s="271"/>
      <c r="F1594" s="271"/>
      <c r="G1594" s="271"/>
      <c r="H1594" s="271"/>
      <c r="I1594" s="268" t="s">
        <v>918</v>
      </c>
    </row>
    <row r="1595" spans="1:9" ht="15" customHeight="1" x14ac:dyDescent="0.3">
      <c r="A1595" s="263">
        <v>523199</v>
      </c>
      <c r="B1595" s="263" t="s">
        <v>3424</v>
      </c>
      <c r="C1595" s="263" t="s">
        <v>74</v>
      </c>
      <c r="D1595" s="263" t="s">
        <v>760</v>
      </c>
      <c r="I1595" s="268" t="s">
        <v>918</v>
      </c>
    </row>
    <row r="1596" spans="1:9" ht="15" customHeight="1" x14ac:dyDescent="0.3">
      <c r="A1596" s="263">
        <v>523213</v>
      </c>
      <c r="B1596" s="263" t="s">
        <v>3426</v>
      </c>
      <c r="C1596" s="263" t="s">
        <v>312</v>
      </c>
      <c r="D1596" s="263" t="s">
        <v>3427</v>
      </c>
      <c r="F1596" s="271"/>
      <c r="G1596" s="271"/>
      <c r="H1596" s="271"/>
      <c r="I1596" s="268" t="s">
        <v>918</v>
      </c>
    </row>
    <row r="1597" spans="1:9" ht="15" customHeight="1" x14ac:dyDescent="0.3">
      <c r="A1597" s="263">
        <v>523222</v>
      </c>
      <c r="B1597" s="263" t="s">
        <v>3428</v>
      </c>
      <c r="C1597" s="263" t="s">
        <v>110</v>
      </c>
      <c r="D1597" s="263" t="s">
        <v>718</v>
      </c>
      <c r="E1597" s="271"/>
      <c r="F1597" s="271"/>
      <c r="G1597" s="271"/>
      <c r="H1597" s="271"/>
      <c r="I1597" s="268" t="s">
        <v>918</v>
      </c>
    </row>
    <row r="1598" spans="1:9" ht="15" customHeight="1" x14ac:dyDescent="0.3">
      <c r="A1598" s="263">
        <v>523231</v>
      </c>
      <c r="B1598" s="263" t="s">
        <v>3430</v>
      </c>
      <c r="C1598" s="263" t="s">
        <v>448</v>
      </c>
      <c r="D1598" s="263" t="s">
        <v>3431</v>
      </c>
      <c r="F1598" s="271"/>
      <c r="G1598" s="271"/>
      <c r="H1598" s="271"/>
      <c r="I1598" s="268" t="s">
        <v>918</v>
      </c>
    </row>
    <row r="1599" spans="1:9" ht="15" customHeight="1" x14ac:dyDescent="0.3">
      <c r="A1599" s="263">
        <v>523233</v>
      </c>
      <c r="B1599" s="263" t="s">
        <v>2661</v>
      </c>
      <c r="C1599" s="263" t="s">
        <v>81</v>
      </c>
      <c r="D1599" s="263" t="s">
        <v>870</v>
      </c>
      <c r="F1599" s="272"/>
      <c r="G1599" s="272"/>
      <c r="H1599" s="272"/>
      <c r="I1599" s="268" t="s">
        <v>918</v>
      </c>
    </row>
    <row r="1600" spans="1:9" ht="15" customHeight="1" x14ac:dyDescent="0.3">
      <c r="A1600" s="263">
        <v>523244</v>
      </c>
      <c r="B1600" s="263" t="s">
        <v>3432</v>
      </c>
      <c r="C1600" s="263" t="s">
        <v>3433</v>
      </c>
      <c r="D1600" s="263" t="s">
        <v>872</v>
      </c>
      <c r="F1600" s="271"/>
      <c r="G1600" s="271"/>
      <c r="H1600" s="271"/>
      <c r="I1600" s="268" t="s">
        <v>918</v>
      </c>
    </row>
    <row r="1601" spans="1:9" ht="15" customHeight="1" x14ac:dyDescent="0.3">
      <c r="A1601" s="263">
        <v>523248</v>
      </c>
      <c r="B1601" s="263" t="s">
        <v>3434</v>
      </c>
      <c r="C1601" s="263" t="s">
        <v>70</v>
      </c>
      <c r="D1601" s="263" t="s">
        <v>411</v>
      </c>
      <c r="I1601" s="268" t="s">
        <v>918</v>
      </c>
    </row>
    <row r="1602" spans="1:9" ht="15" customHeight="1" x14ac:dyDescent="0.3">
      <c r="A1602" s="263">
        <v>523253</v>
      </c>
      <c r="B1602" s="263" t="s">
        <v>3437</v>
      </c>
      <c r="C1602" s="263" t="s">
        <v>108</v>
      </c>
      <c r="D1602" s="263" t="s">
        <v>810</v>
      </c>
      <c r="F1602" s="271"/>
      <c r="G1602" s="271"/>
      <c r="H1602" s="271"/>
      <c r="I1602" s="268" t="s">
        <v>918</v>
      </c>
    </row>
    <row r="1603" spans="1:9" ht="15" customHeight="1" x14ac:dyDescent="0.3">
      <c r="A1603" s="263">
        <v>523259</v>
      </c>
      <c r="B1603" s="263" t="s">
        <v>2774</v>
      </c>
      <c r="C1603" s="263" t="s">
        <v>2775</v>
      </c>
      <c r="D1603" s="263" t="s">
        <v>764</v>
      </c>
      <c r="F1603" s="272"/>
      <c r="G1603" s="272"/>
      <c r="H1603" s="272"/>
      <c r="I1603" s="268" t="s">
        <v>918</v>
      </c>
    </row>
    <row r="1604" spans="1:9" ht="15" customHeight="1" x14ac:dyDescent="0.3">
      <c r="A1604" s="263">
        <v>523262</v>
      </c>
      <c r="B1604" s="263" t="s">
        <v>3438</v>
      </c>
      <c r="C1604" s="263" t="s">
        <v>70</v>
      </c>
      <c r="D1604" s="263" t="s">
        <v>734</v>
      </c>
      <c r="F1604" s="272"/>
      <c r="G1604" s="272"/>
      <c r="H1604" s="272"/>
      <c r="I1604" s="268" t="s">
        <v>918</v>
      </c>
    </row>
    <row r="1605" spans="1:9" ht="15" customHeight="1" x14ac:dyDescent="0.3">
      <c r="A1605" s="263">
        <v>523267</v>
      </c>
      <c r="B1605" s="263" t="s">
        <v>3439</v>
      </c>
      <c r="C1605" s="263" t="s">
        <v>3440</v>
      </c>
      <c r="D1605" s="263" t="s">
        <v>781</v>
      </c>
      <c r="F1605" s="271"/>
      <c r="G1605" s="271"/>
      <c r="H1605" s="271"/>
      <c r="I1605" s="268" t="s">
        <v>918</v>
      </c>
    </row>
    <row r="1606" spans="1:9" ht="15" customHeight="1" x14ac:dyDescent="0.3">
      <c r="A1606" s="263">
        <v>523269</v>
      </c>
      <c r="B1606" s="263" t="s">
        <v>3441</v>
      </c>
      <c r="C1606" s="263" t="s">
        <v>309</v>
      </c>
      <c r="D1606" s="263" t="s">
        <v>1525</v>
      </c>
      <c r="F1606" s="272"/>
      <c r="G1606" s="272"/>
      <c r="H1606" s="272"/>
      <c r="I1606" s="268" t="s">
        <v>918</v>
      </c>
    </row>
    <row r="1607" spans="1:9" ht="15" customHeight="1" x14ac:dyDescent="0.3">
      <c r="A1607" s="263">
        <v>523279</v>
      </c>
      <c r="B1607" s="263" t="s">
        <v>3442</v>
      </c>
      <c r="C1607" s="263" t="s">
        <v>106</v>
      </c>
      <c r="D1607" s="263" t="s">
        <v>774</v>
      </c>
      <c r="F1607" s="271"/>
      <c r="G1607" s="271"/>
      <c r="H1607" s="271"/>
      <c r="I1607" s="268" t="s">
        <v>918</v>
      </c>
    </row>
    <row r="1608" spans="1:9" ht="15" customHeight="1" x14ac:dyDescent="0.3">
      <c r="A1608" s="263">
        <v>523280</v>
      </c>
      <c r="B1608" s="263" t="s">
        <v>3443</v>
      </c>
      <c r="C1608" s="263" t="s">
        <v>245</v>
      </c>
      <c r="D1608" s="263" t="s">
        <v>770</v>
      </c>
      <c r="F1608" s="271"/>
      <c r="G1608" s="271"/>
      <c r="H1608" s="271"/>
      <c r="I1608" s="268" t="s">
        <v>918</v>
      </c>
    </row>
    <row r="1609" spans="1:9" ht="15" customHeight="1" x14ac:dyDescent="0.3">
      <c r="A1609" s="263">
        <v>523281</v>
      </c>
      <c r="B1609" s="263" t="s">
        <v>3444</v>
      </c>
      <c r="C1609" s="263" t="s">
        <v>76</v>
      </c>
      <c r="D1609" s="263" t="s">
        <v>717</v>
      </c>
      <c r="F1609" s="271"/>
      <c r="G1609" s="271"/>
      <c r="H1609" s="271"/>
      <c r="I1609" s="268" t="s">
        <v>918</v>
      </c>
    </row>
    <row r="1610" spans="1:9" ht="15" customHeight="1" x14ac:dyDescent="0.3">
      <c r="A1610" s="263">
        <v>523297</v>
      </c>
      <c r="B1610" s="263" t="s">
        <v>3446</v>
      </c>
      <c r="C1610" s="263" t="s">
        <v>68</v>
      </c>
      <c r="D1610" s="263" t="s">
        <v>3447</v>
      </c>
      <c r="F1610" s="272"/>
      <c r="G1610" s="272"/>
      <c r="H1610" s="272"/>
      <c r="I1610" s="268" t="s">
        <v>918</v>
      </c>
    </row>
    <row r="1611" spans="1:9" ht="15" customHeight="1" x14ac:dyDescent="0.3">
      <c r="A1611" s="263">
        <v>523305</v>
      </c>
      <c r="B1611" s="263" t="s">
        <v>3448</v>
      </c>
      <c r="C1611" s="263" t="s">
        <v>314</v>
      </c>
      <c r="D1611" s="263" t="s">
        <v>743</v>
      </c>
      <c r="F1611" s="271"/>
      <c r="G1611" s="271"/>
      <c r="H1611" s="271"/>
      <c r="I1611" s="268" t="s">
        <v>918</v>
      </c>
    </row>
    <row r="1612" spans="1:9" ht="15" customHeight="1" x14ac:dyDescent="0.3">
      <c r="A1612" s="263">
        <v>523321</v>
      </c>
      <c r="B1612" s="263" t="s">
        <v>3449</v>
      </c>
      <c r="C1612" s="263" t="s">
        <v>3450</v>
      </c>
      <c r="D1612" s="263" t="s">
        <v>771</v>
      </c>
      <c r="F1612" s="271"/>
      <c r="G1612" s="271"/>
      <c r="H1612" s="271"/>
      <c r="I1612" s="268" t="s">
        <v>918</v>
      </c>
    </row>
    <row r="1613" spans="1:9" x14ac:dyDescent="0.3">
      <c r="A1613" s="263">
        <v>523325</v>
      </c>
      <c r="B1613" s="263" t="s">
        <v>2923</v>
      </c>
      <c r="C1613" s="263" t="s">
        <v>84</v>
      </c>
      <c r="D1613" s="263" t="s">
        <v>727</v>
      </c>
      <c r="F1613" s="271"/>
      <c r="G1613" s="271"/>
      <c r="H1613" s="271"/>
      <c r="I1613" s="268" t="s">
        <v>918</v>
      </c>
    </row>
    <row r="1614" spans="1:9" x14ac:dyDescent="0.3">
      <c r="A1614" s="263">
        <v>523332</v>
      </c>
      <c r="B1614" s="263" t="s">
        <v>3451</v>
      </c>
      <c r="C1614" s="263" t="s">
        <v>542</v>
      </c>
      <c r="D1614" s="263" t="s">
        <v>782</v>
      </c>
      <c r="F1614" s="271"/>
      <c r="G1614" s="271"/>
      <c r="H1614" s="271"/>
      <c r="I1614" s="268" t="s">
        <v>918</v>
      </c>
    </row>
    <row r="1615" spans="1:9" x14ac:dyDescent="0.3">
      <c r="A1615" s="263">
        <v>523345</v>
      </c>
      <c r="B1615" s="263" t="s">
        <v>3452</v>
      </c>
      <c r="C1615" s="263" t="s">
        <v>1527</v>
      </c>
      <c r="D1615" s="263" t="s">
        <v>747</v>
      </c>
      <c r="F1615" s="271"/>
      <c r="G1615" s="271"/>
      <c r="H1615" s="271"/>
      <c r="I1615" s="268" t="s">
        <v>918</v>
      </c>
    </row>
    <row r="1616" spans="1:9" x14ac:dyDescent="0.3">
      <c r="A1616" s="263">
        <v>523353</v>
      </c>
      <c r="B1616" s="263" t="s">
        <v>3453</v>
      </c>
      <c r="C1616" s="263" t="s">
        <v>348</v>
      </c>
      <c r="D1616" s="263" t="s">
        <v>740</v>
      </c>
      <c r="F1616" s="271"/>
      <c r="G1616" s="271"/>
      <c r="H1616" s="271"/>
      <c r="I1616" s="268" t="s">
        <v>918</v>
      </c>
    </row>
    <row r="1617" spans="1:9" x14ac:dyDescent="0.3">
      <c r="A1617" s="263">
        <v>523366</v>
      </c>
      <c r="B1617" s="263" t="s">
        <v>3454</v>
      </c>
      <c r="C1617" s="263" t="s">
        <v>99</v>
      </c>
      <c r="D1617" s="263" t="s">
        <v>746</v>
      </c>
      <c r="F1617" s="272"/>
      <c r="G1617" s="272"/>
      <c r="H1617" s="272"/>
      <c r="I1617" s="268" t="s">
        <v>918</v>
      </c>
    </row>
    <row r="1618" spans="1:9" x14ac:dyDescent="0.3">
      <c r="A1618" s="263">
        <v>523368</v>
      </c>
      <c r="B1618" s="263" t="s">
        <v>3455</v>
      </c>
      <c r="C1618" s="263" t="s">
        <v>67</v>
      </c>
      <c r="D1618" s="263" t="s">
        <v>777</v>
      </c>
      <c r="F1618" s="272"/>
      <c r="G1618" s="272"/>
      <c r="H1618" s="272"/>
      <c r="I1618" s="268" t="s">
        <v>918</v>
      </c>
    </row>
    <row r="1619" spans="1:9" x14ac:dyDescent="0.3">
      <c r="A1619" s="263">
        <v>523374</v>
      </c>
      <c r="B1619" s="263" t="s">
        <v>2779</v>
      </c>
      <c r="C1619" s="263" t="s">
        <v>311</v>
      </c>
      <c r="D1619" s="263" t="s">
        <v>874</v>
      </c>
      <c r="F1619" s="271"/>
      <c r="G1619" s="271"/>
      <c r="H1619" s="271"/>
      <c r="I1619" s="268" t="s">
        <v>918</v>
      </c>
    </row>
    <row r="1620" spans="1:9" ht="21.6" x14ac:dyDescent="0.3">
      <c r="A1620" s="263">
        <v>523379</v>
      </c>
      <c r="B1620" s="263" t="s">
        <v>3456</v>
      </c>
      <c r="C1620" s="263" t="s">
        <v>3457</v>
      </c>
      <c r="D1620" s="263" t="s">
        <v>878</v>
      </c>
      <c r="F1620" s="275"/>
      <c r="G1620" s="275"/>
      <c r="H1620" s="274"/>
      <c r="I1620" s="268" t="s">
        <v>918</v>
      </c>
    </row>
    <row r="1621" spans="1:9" x14ac:dyDescent="0.3">
      <c r="A1621" s="263">
        <v>523381</v>
      </c>
      <c r="B1621" s="263" t="s">
        <v>515</v>
      </c>
      <c r="C1621" s="263" t="s">
        <v>317</v>
      </c>
      <c r="D1621" s="263" t="s">
        <v>840</v>
      </c>
      <c r="F1621" s="271"/>
      <c r="G1621" s="271"/>
      <c r="H1621" s="271"/>
      <c r="I1621" s="268" t="s">
        <v>918</v>
      </c>
    </row>
    <row r="1622" spans="1:9" x14ac:dyDescent="0.3">
      <c r="A1622" s="263">
        <v>523382</v>
      </c>
      <c r="B1622" s="263" t="s">
        <v>3458</v>
      </c>
      <c r="C1622" s="263" t="s">
        <v>106</v>
      </c>
      <c r="D1622" s="263" t="s">
        <v>779</v>
      </c>
      <c r="F1622" s="272"/>
      <c r="G1622" s="272"/>
      <c r="H1622" s="272"/>
      <c r="I1622" s="268" t="s">
        <v>918</v>
      </c>
    </row>
    <row r="1623" spans="1:9" x14ac:dyDescent="0.3">
      <c r="A1623" s="263">
        <v>523392</v>
      </c>
      <c r="B1623" s="263" t="s">
        <v>2668</v>
      </c>
      <c r="C1623" s="263" t="s">
        <v>70</v>
      </c>
      <c r="D1623" s="263" t="s">
        <v>1351</v>
      </c>
      <c r="F1623" s="271"/>
      <c r="G1623" s="271"/>
      <c r="H1623" s="271"/>
      <c r="I1623" s="268" t="s">
        <v>918</v>
      </c>
    </row>
    <row r="1624" spans="1:9" x14ac:dyDescent="0.3">
      <c r="A1624" s="263">
        <v>523393</v>
      </c>
      <c r="B1624" s="263" t="s">
        <v>1755</v>
      </c>
      <c r="C1624" s="263" t="s">
        <v>346</v>
      </c>
      <c r="D1624" s="263" t="s">
        <v>1756</v>
      </c>
      <c r="F1624" s="272"/>
      <c r="G1624" s="272"/>
      <c r="H1624" s="272"/>
      <c r="I1624" s="268" t="s">
        <v>918</v>
      </c>
    </row>
    <row r="1625" spans="1:9" x14ac:dyDescent="0.3">
      <c r="A1625" s="263">
        <v>523394</v>
      </c>
      <c r="B1625" s="263" t="s">
        <v>1757</v>
      </c>
      <c r="C1625" s="263" t="s">
        <v>73</v>
      </c>
      <c r="D1625" s="263" t="s">
        <v>1758</v>
      </c>
      <c r="F1625" s="272"/>
      <c r="G1625" s="272"/>
      <c r="H1625" s="272"/>
      <c r="I1625" s="268" t="s">
        <v>918</v>
      </c>
    </row>
    <row r="1626" spans="1:9" x14ac:dyDescent="0.3">
      <c r="A1626" s="263">
        <v>523415</v>
      </c>
      <c r="B1626" s="263" t="s">
        <v>3460</v>
      </c>
      <c r="C1626" s="263" t="s">
        <v>325</v>
      </c>
      <c r="D1626" s="263" t="s">
        <v>422</v>
      </c>
      <c r="F1626" s="271"/>
      <c r="G1626" s="271"/>
      <c r="H1626" s="271"/>
      <c r="I1626" s="268" t="s">
        <v>918</v>
      </c>
    </row>
    <row r="1627" spans="1:9" x14ac:dyDescent="0.3">
      <c r="A1627" s="263">
        <v>523416</v>
      </c>
      <c r="B1627" s="263" t="s">
        <v>2780</v>
      </c>
      <c r="C1627" s="263" t="s">
        <v>352</v>
      </c>
      <c r="D1627" s="263" t="s">
        <v>783</v>
      </c>
      <c r="F1627" s="271"/>
      <c r="G1627" s="271"/>
      <c r="H1627" s="271"/>
      <c r="I1627" s="268" t="s">
        <v>918</v>
      </c>
    </row>
    <row r="1628" spans="1:9" x14ac:dyDescent="0.3">
      <c r="A1628" s="263">
        <v>523426</v>
      </c>
      <c r="B1628" s="263" t="s">
        <v>3462</v>
      </c>
      <c r="C1628" s="263" t="s">
        <v>358</v>
      </c>
      <c r="D1628" s="263" t="s">
        <v>786</v>
      </c>
      <c r="F1628" s="271"/>
      <c r="G1628" s="271"/>
      <c r="H1628" s="271"/>
      <c r="I1628" s="268" t="s">
        <v>918</v>
      </c>
    </row>
    <row r="1629" spans="1:9" x14ac:dyDescent="0.3">
      <c r="A1629" s="263">
        <v>523433</v>
      </c>
      <c r="B1629" s="263" t="s">
        <v>3463</v>
      </c>
      <c r="C1629" s="263" t="s">
        <v>70</v>
      </c>
      <c r="D1629" s="263" t="s">
        <v>766</v>
      </c>
      <c r="F1629" s="271"/>
      <c r="G1629" s="271"/>
      <c r="H1629" s="271"/>
      <c r="I1629" s="268" t="s">
        <v>918</v>
      </c>
    </row>
    <row r="1630" spans="1:9" x14ac:dyDescent="0.3">
      <c r="A1630" s="263">
        <v>523446</v>
      </c>
      <c r="B1630" s="263" t="s">
        <v>3464</v>
      </c>
      <c r="C1630" s="263" t="s">
        <v>440</v>
      </c>
      <c r="D1630" s="263" t="s">
        <v>882</v>
      </c>
      <c r="F1630" s="272"/>
      <c r="G1630" s="272"/>
      <c r="H1630" s="272"/>
      <c r="I1630" s="268" t="s">
        <v>918</v>
      </c>
    </row>
    <row r="1631" spans="1:9" x14ac:dyDescent="0.3">
      <c r="A1631" s="263">
        <v>523452</v>
      </c>
      <c r="B1631" s="263" t="s">
        <v>2783</v>
      </c>
      <c r="C1631" s="263" t="s">
        <v>76</v>
      </c>
      <c r="D1631" s="263" t="s">
        <v>883</v>
      </c>
      <c r="I1631" s="268" t="s">
        <v>918</v>
      </c>
    </row>
    <row r="1632" spans="1:9" x14ac:dyDescent="0.3">
      <c r="A1632" s="263">
        <v>523457</v>
      </c>
      <c r="B1632" s="263" t="s">
        <v>3466</v>
      </c>
      <c r="C1632" s="263" t="s">
        <v>73</v>
      </c>
      <c r="D1632" s="263" t="s">
        <v>419</v>
      </c>
      <c r="I1632" s="268" t="s">
        <v>918</v>
      </c>
    </row>
    <row r="1633" spans="1:9" x14ac:dyDescent="0.3">
      <c r="A1633" s="263">
        <v>523462</v>
      </c>
      <c r="B1633" s="263" t="s">
        <v>1760</v>
      </c>
      <c r="C1633" s="263" t="s">
        <v>459</v>
      </c>
      <c r="D1633" s="263" t="s">
        <v>789</v>
      </c>
      <c r="F1633" s="271"/>
      <c r="G1633" s="271"/>
      <c r="H1633" s="271"/>
      <c r="I1633" s="268" t="s">
        <v>918</v>
      </c>
    </row>
    <row r="1634" spans="1:9" x14ac:dyDescent="0.3">
      <c r="A1634" s="263">
        <v>523472</v>
      </c>
      <c r="B1634" s="263" t="s">
        <v>3471</v>
      </c>
      <c r="C1634" s="263" t="s">
        <v>66</v>
      </c>
      <c r="D1634" s="263" t="s">
        <v>3472</v>
      </c>
      <c r="F1634" s="271"/>
      <c r="G1634" s="271"/>
      <c r="H1634" s="271"/>
      <c r="I1634" s="268" t="s">
        <v>918</v>
      </c>
    </row>
    <row r="1635" spans="1:9" x14ac:dyDescent="0.3">
      <c r="A1635" s="263">
        <v>523482</v>
      </c>
      <c r="B1635" s="263" t="s">
        <v>3473</v>
      </c>
      <c r="C1635" s="263" t="s">
        <v>3474</v>
      </c>
      <c r="D1635" s="263" t="s">
        <v>419</v>
      </c>
      <c r="F1635" s="272"/>
      <c r="G1635" s="272"/>
      <c r="H1635" s="272"/>
      <c r="I1635" s="268" t="s">
        <v>918</v>
      </c>
    </row>
    <row r="1636" spans="1:9" x14ac:dyDescent="0.3">
      <c r="A1636" s="263">
        <v>523487</v>
      </c>
      <c r="B1636" s="263" t="s">
        <v>3476</v>
      </c>
      <c r="C1636" s="263" t="s">
        <v>376</v>
      </c>
      <c r="D1636" s="263" t="s">
        <v>769</v>
      </c>
      <c r="F1636" s="271"/>
      <c r="G1636" s="271"/>
      <c r="H1636" s="271"/>
      <c r="I1636" s="268" t="s">
        <v>918</v>
      </c>
    </row>
    <row r="1637" spans="1:9" x14ac:dyDescent="0.3">
      <c r="A1637" s="263">
        <v>523488</v>
      </c>
      <c r="B1637" s="263" t="s">
        <v>3477</v>
      </c>
      <c r="C1637" s="263" t="s">
        <v>1663</v>
      </c>
      <c r="D1637" s="263" t="s">
        <v>748</v>
      </c>
      <c r="F1637" s="271"/>
      <c r="G1637" s="271"/>
      <c r="H1637" s="271"/>
      <c r="I1637" s="268" t="s">
        <v>918</v>
      </c>
    </row>
    <row r="1638" spans="1:9" x14ac:dyDescent="0.3">
      <c r="A1638" s="263">
        <v>523506</v>
      </c>
      <c r="B1638" s="263" t="s">
        <v>3482</v>
      </c>
      <c r="C1638" s="263" t="s">
        <v>92</v>
      </c>
      <c r="D1638" s="263" t="s">
        <v>418</v>
      </c>
      <c r="I1638" s="268" t="s">
        <v>918</v>
      </c>
    </row>
    <row r="1639" spans="1:9" x14ac:dyDescent="0.3">
      <c r="A1639" s="263">
        <v>523523</v>
      </c>
      <c r="B1639" s="263" t="s">
        <v>3483</v>
      </c>
      <c r="C1639" s="263" t="s">
        <v>1653</v>
      </c>
      <c r="D1639" s="263" t="s">
        <v>1091</v>
      </c>
      <c r="I1639" s="268" t="s">
        <v>918</v>
      </c>
    </row>
    <row r="1640" spans="1:9" x14ac:dyDescent="0.3">
      <c r="A1640" s="263">
        <v>523524</v>
      </c>
      <c r="B1640" s="263" t="s">
        <v>3484</v>
      </c>
      <c r="C1640" s="263" t="s">
        <v>457</v>
      </c>
      <c r="D1640" s="263" t="s">
        <v>775</v>
      </c>
      <c r="F1640" s="271"/>
      <c r="G1640" s="271"/>
      <c r="H1640" s="271"/>
      <c r="I1640" s="268" t="s">
        <v>918</v>
      </c>
    </row>
    <row r="1641" spans="1:9" x14ac:dyDescent="0.3">
      <c r="A1641" s="263">
        <v>523551</v>
      </c>
      <c r="B1641" s="263" t="s">
        <v>3486</v>
      </c>
      <c r="C1641" s="263" t="s">
        <v>73</v>
      </c>
      <c r="D1641" s="263" t="s">
        <v>716</v>
      </c>
      <c r="I1641" s="268" t="s">
        <v>918</v>
      </c>
    </row>
    <row r="1642" spans="1:9" x14ac:dyDescent="0.3">
      <c r="A1642" s="263">
        <v>523553</v>
      </c>
      <c r="B1642" s="263" t="s">
        <v>3487</v>
      </c>
      <c r="C1642" s="263" t="s">
        <v>1608</v>
      </c>
      <c r="D1642" s="263" t="s">
        <v>747</v>
      </c>
      <c r="F1642" s="271"/>
      <c r="G1642" s="271"/>
      <c r="H1642" s="271"/>
      <c r="I1642" s="268" t="s">
        <v>918</v>
      </c>
    </row>
    <row r="1643" spans="1:9" x14ac:dyDescent="0.3">
      <c r="A1643" s="263">
        <v>523555</v>
      </c>
      <c r="B1643" s="263" t="s">
        <v>3488</v>
      </c>
      <c r="C1643" s="263" t="s">
        <v>246</v>
      </c>
      <c r="D1643" s="263" t="s">
        <v>811</v>
      </c>
      <c r="F1643" s="271"/>
      <c r="G1643" s="271"/>
      <c r="H1643" s="271"/>
      <c r="I1643" s="268" t="s">
        <v>918</v>
      </c>
    </row>
    <row r="1644" spans="1:9" x14ac:dyDescent="0.3">
      <c r="A1644" s="263">
        <v>523579</v>
      </c>
      <c r="B1644" s="263" t="s">
        <v>3492</v>
      </c>
      <c r="C1644" s="263" t="s">
        <v>426</v>
      </c>
      <c r="D1644" s="263" t="s">
        <v>800</v>
      </c>
      <c r="F1644" s="272"/>
      <c r="G1644" s="272"/>
      <c r="H1644" s="272"/>
      <c r="I1644" s="268" t="s">
        <v>918</v>
      </c>
    </row>
    <row r="1645" spans="1:9" x14ac:dyDescent="0.3">
      <c r="A1645" s="263">
        <v>523589</v>
      </c>
      <c r="B1645" s="263" t="s">
        <v>3493</v>
      </c>
      <c r="C1645" s="263" t="s">
        <v>107</v>
      </c>
      <c r="D1645" s="263" t="s">
        <v>713</v>
      </c>
      <c r="I1645" s="268" t="s">
        <v>918</v>
      </c>
    </row>
    <row r="1646" spans="1:9" x14ac:dyDescent="0.3">
      <c r="A1646" s="263">
        <v>523596</v>
      </c>
      <c r="B1646" s="263" t="s">
        <v>3495</v>
      </c>
      <c r="C1646" s="263" t="s">
        <v>350</v>
      </c>
      <c r="D1646" s="263" t="s">
        <v>714</v>
      </c>
      <c r="F1646" s="272"/>
      <c r="G1646" s="272"/>
      <c r="H1646" s="272"/>
      <c r="I1646" s="268" t="s">
        <v>918</v>
      </c>
    </row>
    <row r="1647" spans="1:9" x14ac:dyDescent="0.3">
      <c r="A1647" s="263">
        <v>523597</v>
      </c>
      <c r="B1647" s="263" t="s">
        <v>2785</v>
      </c>
      <c r="C1647" s="263" t="s">
        <v>100</v>
      </c>
      <c r="D1647" s="263" t="s">
        <v>840</v>
      </c>
      <c r="F1647" s="271"/>
      <c r="G1647" s="271"/>
      <c r="H1647" s="271"/>
      <c r="I1647" s="268" t="s">
        <v>918</v>
      </c>
    </row>
    <row r="1648" spans="1:9" x14ac:dyDescent="0.3">
      <c r="A1648" s="263">
        <v>523602</v>
      </c>
      <c r="B1648" s="263" t="s">
        <v>3496</v>
      </c>
      <c r="C1648" s="263" t="s">
        <v>364</v>
      </c>
      <c r="D1648" s="263" t="s">
        <v>720</v>
      </c>
      <c r="F1648" s="271"/>
      <c r="G1648" s="271"/>
      <c r="H1648" s="271"/>
      <c r="I1648" s="268" t="s">
        <v>918</v>
      </c>
    </row>
    <row r="1649" spans="1:9" x14ac:dyDescent="0.3">
      <c r="A1649" s="263">
        <v>523611</v>
      </c>
      <c r="B1649" s="263" t="s">
        <v>3498</v>
      </c>
      <c r="C1649" s="263" t="s">
        <v>346</v>
      </c>
      <c r="D1649" s="263" t="s">
        <v>747</v>
      </c>
      <c r="F1649" s="271"/>
      <c r="G1649" s="271"/>
      <c r="H1649" s="271"/>
      <c r="I1649" s="268" t="s">
        <v>918</v>
      </c>
    </row>
    <row r="1650" spans="1:9" x14ac:dyDescent="0.3">
      <c r="A1650" s="263">
        <v>523613</v>
      </c>
      <c r="B1650" s="263" t="s">
        <v>3499</v>
      </c>
      <c r="C1650" s="263" t="s">
        <v>315</v>
      </c>
      <c r="D1650" s="263" t="s">
        <v>734</v>
      </c>
      <c r="F1650" s="271"/>
      <c r="G1650" s="271"/>
      <c r="H1650" s="271"/>
      <c r="I1650" s="268" t="s">
        <v>918</v>
      </c>
    </row>
    <row r="1651" spans="1:9" x14ac:dyDescent="0.3">
      <c r="A1651" s="263">
        <v>523623</v>
      </c>
      <c r="B1651" s="263" t="s">
        <v>3500</v>
      </c>
      <c r="C1651" s="263" t="s">
        <v>72</v>
      </c>
      <c r="D1651" s="263" t="s">
        <v>714</v>
      </c>
      <c r="I1651" s="268" t="s">
        <v>918</v>
      </c>
    </row>
    <row r="1652" spans="1:9" x14ac:dyDescent="0.3">
      <c r="A1652" s="263">
        <v>523627</v>
      </c>
      <c r="B1652" s="263" t="s">
        <v>3501</v>
      </c>
      <c r="C1652" s="263" t="s">
        <v>66</v>
      </c>
      <c r="D1652" s="263" t="s">
        <v>739</v>
      </c>
      <c r="F1652" s="271"/>
      <c r="G1652" s="271"/>
      <c r="H1652" s="271"/>
      <c r="I1652" s="268" t="s">
        <v>918</v>
      </c>
    </row>
    <row r="1653" spans="1:9" ht="21.6" x14ac:dyDescent="0.3">
      <c r="A1653" s="263">
        <v>523635</v>
      </c>
      <c r="B1653" s="263" t="s">
        <v>3503</v>
      </c>
      <c r="C1653" s="263" t="s">
        <v>470</v>
      </c>
      <c r="D1653" s="263" t="s">
        <v>891</v>
      </c>
      <c r="F1653" s="275"/>
      <c r="G1653" s="275"/>
      <c r="H1653" s="274"/>
      <c r="I1653" s="268" t="s">
        <v>918</v>
      </c>
    </row>
    <row r="1654" spans="1:9" x14ac:dyDescent="0.3">
      <c r="A1654" s="263">
        <v>523641</v>
      </c>
      <c r="B1654" s="263" t="s">
        <v>3504</v>
      </c>
      <c r="C1654" s="263" t="s">
        <v>79</v>
      </c>
      <c r="D1654" s="263" t="s">
        <v>3505</v>
      </c>
      <c r="F1654" s="271"/>
      <c r="G1654" s="271"/>
      <c r="H1654" s="271"/>
      <c r="I1654" s="268" t="s">
        <v>918</v>
      </c>
    </row>
    <row r="1655" spans="1:9" x14ac:dyDescent="0.3">
      <c r="A1655" s="263">
        <v>523649</v>
      </c>
      <c r="B1655" s="263" t="s">
        <v>3507</v>
      </c>
      <c r="C1655" s="263" t="s">
        <v>88</v>
      </c>
      <c r="D1655" s="263" t="s">
        <v>757</v>
      </c>
      <c r="F1655" s="271"/>
      <c r="G1655" s="271"/>
      <c r="H1655" s="271"/>
      <c r="I1655" s="268" t="s">
        <v>918</v>
      </c>
    </row>
    <row r="1656" spans="1:9" x14ac:dyDescent="0.3">
      <c r="A1656" s="263">
        <v>523650</v>
      </c>
      <c r="B1656" s="263" t="s">
        <v>3508</v>
      </c>
      <c r="C1656" s="263" t="s">
        <v>69</v>
      </c>
      <c r="D1656" s="263" t="s">
        <v>3509</v>
      </c>
      <c r="F1656" s="272"/>
      <c r="G1656" s="272"/>
      <c r="H1656" s="272"/>
      <c r="I1656" s="268" t="s">
        <v>918</v>
      </c>
    </row>
    <row r="1657" spans="1:9" x14ac:dyDescent="0.3">
      <c r="A1657" s="263">
        <v>523657</v>
      </c>
      <c r="B1657" s="263" t="s">
        <v>3511</v>
      </c>
      <c r="C1657" s="263" t="s">
        <v>75</v>
      </c>
      <c r="D1657" s="263" t="s">
        <v>721</v>
      </c>
      <c r="F1657" s="272"/>
      <c r="G1657" s="272"/>
      <c r="H1657" s="272"/>
      <c r="I1657" s="268" t="s">
        <v>918</v>
      </c>
    </row>
    <row r="1658" spans="1:9" x14ac:dyDescent="0.3">
      <c r="A1658" s="263">
        <v>523664</v>
      </c>
      <c r="B1658" s="263" t="s">
        <v>2787</v>
      </c>
      <c r="C1658" s="263" t="s">
        <v>479</v>
      </c>
      <c r="D1658" s="263" t="s">
        <v>1505</v>
      </c>
      <c r="F1658" s="271"/>
      <c r="G1658" s="271"/>
      <c r="H1658" s="271"/>
      <c r="I1658" s="268" t="s">
        <v>918</v>
      </c>
    </row>
    <row r="1659" spans="1:9" x14ac:dyDescent="0.3">
      <c r="A1659" s="263">
        <v>523666</v>
      </c>
      <c r="B1659" s="263" t="s">
        <v>3518</v>
      </c>
      <c r="C1659" s="263" t="s">
        <v>106</v>
      </c>
      <c r="D1659" s="263" t="s">
        <v>743</v>
      </c>
      <c r="F1659" s="271"/>
      <c r="G1659" s="271"/>
      <c r="H1659" s="271"/>
      <c r="I1659" s="268" t="s">
        <v>918</v>
      </c>
    </row>
    <row r="1660" spans="1:9" x14ac:dyDescent="0.3">
      <c r="A1660" s="263">
        <v>523671</v>
      </c>
      <c r="B1660" s="263" t="s">
        <v>3519</v>
      </c>
      <c r="C1660" s="263" t="s">
        <v>376</v>
      </c>
      <c r="D1660" s="263" t="s">
        <v>716</v>
      </c>
      <c r="F1660" s="271"/>
      <c r="G1660" s="271"/>
      <c r="H1660" s="271"/>
      <c r="I1660" s="268" t="s">
        <v>918</v>
      </c>
    </row>
    <row r="1661" spans="1:9" x14ac:dyDescent="0.3">
      <c r="A1661" s="263">
        <v>523676</v>
      </c>
      <c r="B1661" s="263" t="s">
        <v>3520</v>
      </c>
      <c r="C1661" s="263" t="s">
        <v>302</v>
      </c>
      <c r="D1661" s="263" t="s">
        <v>807</v>
      </c>
      <c r="F1661" s="271"/>
      <c r="G1661" s="271"/>
      <c r="H1661" s="271"/>
      <c r="I1661" s="268" t="s">
        <v>918</v>
      </c>
    </row>
    <row r="1662" spans="1:9" x14ac:dyDescent="0.3">
      <c r="A1662" s="263">
        <v>523686</v>
      </c>
      <c r="B1662" s="263" t="s">
        <v>3521</v>
      </c>
      <c r="C1662" s="263" t="s">
        <v>88</v>
      </c>
      <c r="D1662" s="263" t="s">
        <v>768</v>
      </c>
      <c r="F1662" s="271"/>
      <c r="G1662" s="271"/>
      <c r="H1662" s="271"/>
      <c r="I1662" s="268" t="s">
        <v>918</v>
      </c>
    </row>
    <row r="1663" spans="1:9" x14ac:dyDescent="0.3">
      <c r="A1663" s="263">
        <v>523698</v>
      </c>
      <c r="B1663" s="263" t="s">
        <v>3524</v>
      </c>
      <c r="C1663" s="263" t="s">
        <v>322</v>
      </c>
      <c r="D1663" s="263" t="s">
        <v>744</v>
      </c>
      <c r="F1663" s="271"/>
      <c r="G1663" s="271"/>
      <c r="H1663" s="271"/>
      <c r="I1663" s="268" t="s">
        <v>918</v>
      </c>
    </row>
    <row r="1664" spans="1:9" x14ac:dyDescent="0.3">
      <c r="A1664" s="263">
        <v>523699</v>
      </c>
      <c r="B1664" s="263" t="s">
        <v>1734</v>
      </c>
      <c r="C1664" s="263" t="s">
        <v>394</v>
      </c>
      <c r="D1664" s="263" t="s">
        <v>714</v>
      </c>
      <c r="F1664" s="271"/>
      <c r="G1664" s="271"/>
      <c r="H1664" s="271"/>
      <c r="I1664" s="268" t="s">
        <v>918</v>
      </c>
    </row>
    <row r="1665" spans="1:9" x14ac:dyDescent="0.3">
      <c r="A1665" s="263">
        <v>523702</v>
      </c>
      <c r="B1665" s="263" t="s">
        <v>3525</v>
      </c>
      <c r="C1665" s="263" t="s">
        <v>1550</v>
      </c>
      <c r="D1665" s="263" t="s">
        <v>1505</v>
      </c>
      <c r="F1665" s="272"/>
      <c r="G1665" s="272"/>
      <c r="H1665" s="272"/>
      <c r="I1665" s="268" t="s">
        <v>918</v>
      </c>
    </row>
    <row r="1666" spans="1:9" x14ac:dyDescent="0.3">
      <c r="A1666" s="263">
        <v>523705</v>
      </c>
      <c r="B1666" s="263" t="s">
        <v>3526</v>
      </c>
      <c r="C1666" s="263" t="s">
        <v>1660</v>
      </c>
      <c r="D1666" s="263" t="s">
        <v>418</v>
      </c>
      <c r="F1666" s="272"/>
      <c r="G1666" s="272"/>
      <c r="H1666" s="272"/>
      <c r="I1666" s="268" t="s">
        <v>918</v>
      </c>
    </row>
    <row r="1667" spans="1:9" x14ac:dyDescent="0.3">
      <c r="A1667" s="263">
        <v>523707</v>
      </c>
      <c r="B1667" s="263" t="s">
        <v>3527</v>
      </c>
      <c r="C1667" s="263" t="s">
        <v>3528</v>
      </c>
      <c r="D1667" s="263" t="s">
        <v>807</v>
      </c>
      <c r="F1667" s="271"/>
      <c r="G1667" s="271"/>
      <c r="H1667" s="271"/>
      <c r="I1667" s="268" t="s">
        <v>918</v>
      </c>
    </row>
    <row r="1668" spans="1:9" x14ac:dyDescent="0.3">
      <c r="A1668" s="263">
        <v>523708</v>
      </c>
      <c r="B1668" s="263" t="s">
        <v>531</v>
      </c>
      <c r="C1668" s="263" t="s">
        <v>92</v>
      </c>
      <c r="D1668" s="263" t="s">
        <v>1071</v>
      </c>
      <c r="F1668" s="272"/>
      <c r="G1668" s="272"/>
      <c r="H1668" s="272"/>
      <c r="I1668" s="268" t="s">
        <v>918</v>
      </c>
    </row>
    <row r="1669" spans="1:9" x14ac:dyDescent="0.3">
      <c r="A1669" s="263">
        <v>523709</v>
      </c>
      <c r="B1669" s="263" t="s">
        <v>3529</v>
      </c>
      <c r="C1669" s="263" t="s">
        <v>3530</v>
      </c>
      <c r="D1669" s="263" t="s">
        <v>715</v>
      </c>
      <c r="F1669" s="271"/>
      <c r="G1669" s="271"/>
      <c r="H1669" s="271"/>
      <c r="I1669" s="268" t="s">
        <v>918</v>
      </c>
    </row>
    <row r="1670" spans="1:9" x14ac:dyDescent="0.3">
      <c r="A1670" s="263">
        <v>523713</v>
      </c>
      <c r="B1670" s="263" t="s">
        <v>3531</v>
      </c>
      <c r="C1670" s="263" t="s">
        <v>88</v>
      </c>
      <c r="D1670" s="263" t="s">
        <v>715</v>
      </c>
      <c r="F1670" s="272"/>
      <c r="G1670" s="272"/>
      <c r="H1670" s="272"/>
      <c r="I1670" s="268" t="s">
        <v>918</v>
      </c>
    </row>
    <row r="1671" spans="1:9" x14ac:dyDescent="0.3">
      <c r="A1671" s="263">
        <v>523718</v>
      </c>
      <c r="B1671" s="263" t="s">
        <v>1651</v>
      </c>
      <c r="C1671" s="263" t="s">
        <v>69</v>
      </c>
      <c r="D1671" s="263" t="s">
        <v>802</v>
      </c>
      <c r="F1671" s="271"/>
      <c r="G1671" s="271"/>
      <c r="H1671" s="271"/>
      <c r="I1671" s="268" t="s">
        <v>918</v>
      </c>
    </row>
    <row r="1672" spans="1:9" x14ac:dyDescent="0.3">
      <c r="A1672" s="263">
        <v>523723</v>
      </c>
      <c r="B1672" s="263" t="s">
        <v>3532</v>
      </c>
      <c r="C1672" s="263" t="s">
        <v>3533</v>
      </c>
      <c r="D1672" s="263" t="s">
        <v>912</v>
      </c>
      <c r="F1672" s="271"/>
      <c r="G1672" s="271"/>
      <c r="H1672" s="271"/>
      <c r="I1672" s="268" t="s">
        <v>918</v>
      </c>
    </row>
    <row r="1673" spans="1:9" x14ac:dyDescent="0.3">
      <c r="A1673" s="263">
        <v>523741</v>
      </c>
      <c r="B1673" s="263" t="s">
        <v>3535</v>
      </c>
      <c r="C1673" s="263" t="s">
        <v>330</v>
      </c>
      <c r="D1673" s="263" t="s">
        <v>1514</v>
      </c>
      <c r="F1673" s="271"/>
      <c r="G1673" s="271"/>
      <c r="H1673" s="271"/>
      <c r="I1673" s="268" t="s">
        <v>918</v>
      </c>
    </row>
    <row r="1674" spans="1:9" x14ac:dyDescent="0.3">
      <c r="A1674" s="263">
        <v>523743</v>
      </c>
      <c r="B1674" s="263" t="s">
        <v>3536</v>
      </c>
      <c r="C1674" s="263" t="s">
        <v>69</v>
      </c>
      <c r="D1674" s="263" t="s">
        <v>418</v>
      </c>
      <c r="F1674" s="271"/>
      <c r="G1674" s="271"/>
      <c r="H1674" s="271"/>
      <c r="I1674" s="268" t="s">
        <v>918</v>
      </c>
    </row>
    <row r="1675" spans="1:9" x14ac:dyDescent="0.3">
      <c r="A1675" s="263">
        <v>523745</v>
      </c>
      <c r="B1675" s="263" t="s">
        <v>3537</v>
      </c>
      <c r="C1675" s="263" t="s">
        <v>74</v>
      </c>
      <c r="D1675" s="263" t="s">
        <v>418</v>
      </c>
      <c r="F1675" s="272"/>
      <c r="G1675" s="272"/>
      <c r="H1675" s="272"/>
      <c r="I1675" s="268" t="s">
        <v>918</v>
      </c>
    </row>
    <row r="1676" spans="1:9" x14ac:dyDescent="0.3">
      <c r="A1676" s="263">
        <v>523748</v>
      </c>
      <c r="B1676" s="263" t="s">
        <v>3538</v>
      </c>
      <c r="C1676" s="263" t="s">
        <v>356</v>
      </c>
      <c r="D1676" s="263" t="s">
        <v>418</v>
      </c>
      <c r="F1676" s="272"/>
      <c r="G1676" s="272"/>
      <c r="H1676" s="272"/>
      <c r="I1676" s="268" t="s">
        <v>918</v>
      </c>
    </row>
    <row r="1677" spans="1:9" x14ac:dyDescent="0.3">
      <c r="A1677" s="263">
        <v>523760</v>
      </c>
      <c r="B1677" s="263" t="s">
        <v>3539</v>
      </c>
      <c r="C1677" s="263" t="s">
        <v>236</v>
      </c>
      <c r="D1677" s="263" t="s">
        <v>810</v>
      </c>
      <c r="F1677" s="271"/>
      <c r="G1677" s="271"/>
      <c r="H1677" s="271"/>
      <c r="I1677" s="268" t="s">
        <v>918</v>
      </c>
    </row>
    <row r="1678" spans="1:9" x14ac:dyDescent="0.3">
      <c r="A1678" s="263">
        <v>523763</v>
      </c>
      <c r="B1678" s="263" t="s">
        <v>3540</v>
      </c>
      <c r="C1678" s="263" t="s">
        <v>3541</v>
      </c>
      <c r="D1678" s="263" t="s">
        <v>3542</v>
      </c>
      <c r="F1678" s="274"/>
      <c r="G1678" s="274"/>
      <c r="H1678" s="274"/>
      <c r="I1678" s="268" t="s">
        <v>918</v>
      </c>
    </row>
    <row r="1679" spans="1:9" x14ac:dyDescent="0.3">
      <c r="A1679" s="263">
        <v>523769</v>
      </c>
      <c r="B1679" s="263" t="s">
        <v>3543</v>
      </c>
      <c r="C1679" s="263" t="s">
        <v>73</v>
      </c>
      <c r="D1679" s="263" t="s">
        <v>3544</v>
      </c>
      <c r="F1679" s="271"/>
      <c r="G1679" s="271"/>
      <c r="H1679" s="271"/>
      <c r="I1679" s="268" t="s">
        <v>918</v>
      </c>
    </row>
    <row r="1680" spans="1:9" x14ac:dyDescent="0.3">
      <c r="A1680" s="263">
        <v>523778</v>
      </c>
      <c r="B1680" s="263" t="s">
        <v>3546</v>
      </c>
      <c r="C1680" s="263" t="s">
        <v>337</v>
      </c>
      <c r="D1680" s="263" t="s">
        <v>743</v>
      </c>
      <c r="F1680" s="272"/>
      <c r="G1680" s="272"/>
      <c r="H1680" s="272"/>
      <c r="I1680" s="268" t="s">
        <v>918</v>
      </c>
    </row>
    <row r="1681" spans="1:9" x14ac:dyDescent="0.3">
      <c r="A1681" s="263">
        <v>523783</v>
      </c>
      <c r="B1681" s="263" t="s">
        <v>3548</v>
      </c>
      <c r="C1681" s="263" t="s">
        <v>318</v>
      </c>
      <c r="D1681" s="263" t="s">
        <v>3549</v>
      </c>
      <c r="F1681" s="271"/>
      <c r="G1681" s="271"/>
      <c r="H1681" s="271"/>
      <c r="I1681" s="268" t="s">
        <v>918</v>
      </c>
    </row>
    <row r="1682" spans="1:9" x14ac:dyDescent="0.3">
      <c r="A1682" s="263">
        <v>523784</v>
      </c>
      <c r="B1682" s="263" t="s">
        <v>3550</v>
      </c>
      <c r="C1682" s="263" t="s">
        <v>69</v>
      </c>
      <c r="D1682" s="263" t="s">
        <v>3551</v>
      </c>
      <c r="F1682" s="271"/>
      <c r="G1682" s="271"/>
      <c r="H1682" s="271"/>
      <c r="I1682" s="268" t="s">
        <v>918</v>
      </c>
    </row>
    <row r="1683" spans="1:9" x14ac:dyDescent="0.3">
      <c r="A1683" s="263">
        <v>523801</v>
      </c>
      <c r="B1683" s="263" t="s">
        <v>1761</v>
      </c>
      <c r="C1683" s="263" t="s">
        <v>86</v>
      </c>
      <c r="D1683" s="263" t="s">
        <v>1288</v>
      </c>
      <c r="F1683" s="272"/>
      <c r="G1683" s="272"/>
      <c r="H1683" s="272"/>
      <c r="I1683" s="268" t="s">
        <v>918</v>
      </c>
    </row>
    <row r="1684" spans="1:9" x14ac:dyDescent="0.3">
      <c r="A1684" s="263">
        <v>523810</v>
      </c>
      <c r="B1684" s="263" t="s">
        <v>3552</v>
      </c>
      <c r="C1684" s="263" t="s">
        <v>110</v>
      </c>
      <c r="D1684" s="263" t="s">
        <v>720</v>
      </c>
      <c r="F1684" s="271"/>
      <c r="G1684" s="271"/>
      <c r="H1684" s="271"/>
      <c r="I1684" s="268" t="s">
        <v>918</v>
      </c>
    </row>
    <row r="1685" spans="1:9" x14ac:dyDescent="0.3">
      <c r="A1685" s="263">
        <v>523825</v>
      </c>
      <c r="B1685" s="263" t="s">
        <v>3556</v>
      </c>
      <c r="C1685" s="263" t="s">
        <v>1802</v>
      </c>
      <c r="D1685" s="263" t="s">
        <v>786</v>
      </c>
      <c r="I1685" s="268" t="s">
        <v>918</v>
      </c>
    </row>
    <row r="1686" spans="1:9" x14ac:dyDescent="0.3">
      <c r="A1686" s="263">
        <v>523831</v>
      </c>
      <c r="B1686" s="263" t="s">
        <v>3557</v>
      </c>
      <c r="C1686" s="263" t="s">
        <v>3558</v>
      </c>
      <c r="D1686" s="263" t="s">
        <v>787</v>
      </c>
      <c r="F1686" s="271"/>
      <c r="G1686" s="271"/>
      <c r="H1686" s="271"/>
      <c r="I1686" s="268" t="s">
        <v>918</v>
      </c>
    </row>
    <row r="1687" spans="1:9" ht="21.6" x14ac:dyDescent="0.3">
      <c r="A1687" s="263">
        <v>523832</v>
      </c>
      <c r="B1687" s="263" t="s">
        <v>3559</v>
      </c>
      <c r="C1687" s="263" t="s">
        <v>253</v>
      </c>
      <c r="D1687" s="263" t="s">
        <v>1500</v>
      </c>
      <c r="F1687" s="275"/>
      <c r="G1687" s="274"/>
      <c r="H1687" s="274"/>
      <c r="I1687" s="268" t="s">
        <v>918</v>
      </c>
    </row>
    <row r="1688" spans="1:9" x14ac:dyDescent="0.3">
      <c r="A1688" s="263">
        <v>523835</v>
      </c>
      <c r="B1688" s="263" t="s">
        <v>3561</v>
      </c>
      <c r="C1688" s="263" t="s">
        <v>325</v>
      </c>
      <c r="D1688" s="263" t="s">
        <v>788</v>
      </c>
      <c r="F1688" s="272"/>
      <c r="G1688" s="272"/>
      <c r="H1688" s="272"/>
      <c r="I1688" s="268" t="s">
        <v>918</v>
      </c>
    </row>
    <row r="1689" spans="1:9" x14ac:dyDescent="0.3">
      <c r="A1689" s="263">
        <v>523856</v>
      </c>
      <c r="B1689" s="263" t="s">
        <v>3563</v>
      </c>
      <c r="C1689" s="263" t="s">
        <v>2749</v>
      </c>
      <c r="D1689" s="263" t="s">
        <v>829</v>
      </c>
      <c r="F1689" s="271"/>
      <c r="G1689" s="271"/>
      <c r="H1689" s="271"/>
      <c r="I1689" s="268" t="s">
        <v>918</v>
      </c>
    </row>
    <row r="1690" spans="1:9" x14ac:dyDescent="0.3">
      <c r="A1690" s="263">
        <v>523864</v>
      </c>
      <c r="B1690" s="263" t="s">
        <v>3564</v>
      </c>
      <c r="C1690" s="263" t="s">
        <v>1524</v>
      </c>
      <c r="D1690" s="263" t="s">
        <v>2242</v>
      </c>
      <c r="F1690" s="271"/>
      <c r="G1690" s="271"/>
      <c r="H1690" s="271"/>
      <c r="I1690" s="268" t="s">
        <v>918</v>
      </c>
    </row>
    <row r="1691" spans="1:9" x14ac:dyDescent="0.3">
      <c r="A1691" s="263">
        <v>523865</v>
      </c>
      <c r="B1691" s="263" t="s">
        <v>3565</v>
      </c>
      <c r="C1691" s="263" t="s">
        <v>428</v>
      </c>
      <c r="D1691" s="263" t="s">
        <v>760</v>
      </c>
      <c r="F1691" s="271"/>
      <c r="G1691" s="271"/>
      <c r="H1691" s="271"/>
      <c r="I1691" s="268" t="s">
        <v>918</v>
      </c>
    </row>
    <row r="1692" spans="1:9" x14ac:dyDescent="0.3">
      <c r="A1692" s="263">
        <v>523872</v>
      </c>
      <c r="B1692" s="263" t="s">
        <v>3566</v>
      </c>
      <c r="C1692" s="263" t="s">
        <v>73</v>
      </c>
      <c r="D1692" s="263" t="s">
        <v>3567</v>
      </c>
      <c r="F1692" s="271"/>
      <c r="G1692" s="271"/>
      <c r="H1692" s="271"/>
      <c r="I1692" s="268" t="s">
        <v>918</v>
      </c>
    </row>
    <row r="1693" spans="1:9" x14ac:dyDescent="0.3">
      <c r="A1693" s="263">
        <v>523878</v>
      </c>
      <c r="B1693" s="263" t="s">
        <v>3568</v>
      </c>
      <c r="C1693" s="263" t="s">
        <v>68</v>
      </c>
      <c r="D1693" s="263" t="s">
        <v>3569</v>
      </c>
      <c r="I1693" s="268" t="s">
        <v>918</v>
      </c>
    </row>
    <row r="1694" spans="1:9" x14ac:dyDescent="0.3">
      <c r="A1694" s="263">
        <v>523886</v>
      </c>
      <c r="B1694" s="263" t="s">
        <v>2699</v>
      </c>
      <c r="C1694" s="263" t="s">
        <v>88</v>
      </c>
      <c r="D1694" s="263" t="s">
        <v>803</v>
      </c>
      <c r="F1694" s="271"/>
      <c r="G1694" s="271"/>
      <c r="H1694" s="271"/>
      <c r="I1694" s="268" t="s">
        <v>918</v>
      </c>
    </row>
    <row r="1695" spans="1:9" x14ac:dyDescent="0.3">
      <c r="A1695" s="263">
        <v>523900</v>
      </c>
      <c r="B1695" s="263" t="s">
        <v>3570</v>
      </c>
      <c r="C1695" s="263" t="s">
        <v>304</v>
      </c>
      <c r="D1695" s="263" t="s">
        <v>418</v>
      </c>
      <c r="F1695" s="272"/>
      <c r="G1695" s="272"/>
      <c r="H1695" s="272"/>
      <c r="I1695" s="268" t="s">
        <v>918</v>
      </c>
    </row>
    <row r="1696" spans="1:9" x14ac:dyDescent="0.3">
      <c r="A1696" s="263">
        <v>523901</v>
      </c>
      <c r="B1696" s="263" t="s">
        <v>3571</v>
      </c>
      <c r="C1696" s="263" t="s">
        <v>88</v>
      </c>
      <c r="D1696" s="263" t="s">
        <v>418</v>
      </c>
      <c r="F1696" s="271"/>
      <c r="G1696" s="271"/>
      <c r="H1696" s="271"/>
      <c r="I1696" s="268" t="s">
        <v>918</v>
      </c>
    </row>
    <row r="1697" spans="1:9" x14ac:dyDescent="0.3">
      <c r="A1697" s="263">
        <v>523906</v>
      </c>
      <c r="B1697" s="263" t="s">
        <v>3572</v>
      </c>
      <c r="C1697" s="263" t="s">
        <v>318</v>
      </c>
      <c r="D1697" s="263" t="s">
        <v>840</v>
      </c>
      <c r="F1697" s="272"/>
      <c r="G1697" s="272"/>
      <c r="H1697" s="272"/>
      <c r="I1697" s="268" t="s">
        <v>918</v>
      </c>
    </row>
    <row r="1698" spans="1:9" x14ac:dyDescent="0.3">
      <c r="A1698" s="263">
        <v>523917</v>
      </c>
      <c r="B1698" s="263" t="s">
        <v>3575</v>
      </c>
      <c r="C1698" s="263" t="s">
        <v>1602</v>
      </c>
      <c r="D1698" s="263" t="s">
        <v>1685</v>
      </c>
      <c r="I1698" s="268" t="s">
        <v>918</v>
      </c>
    </row>
    <row r="1699" spans="1:9" x14ac:dyDescent="0.3">
      <c r="A1699" s="263">
        <v>523919</v>
      </c>
      <c r="B1699" s="263" t="s">
        <v>3576</v>
      </c>
      <c r="C1699" s="263" t="s">
        <v>1188</v>
      </c>
      <c r="D1699" s="263" t="s">
        <v>1694</v>
      </c>
      <c r="F1699" s="272"/>
      <c r="G1699" s="272"/>
      <c r="H1699" s="272"/>
      <c r="I1699" s="268" t="s">
        <v>918</v>
      </c>
    </row>
    <row r="1700" spans="1:9" x14ac:dyDescent="0.3">
      <c r="A1700" s="263">
        <v>523944</v>
      </c>
      <c r="B1700" s="263" t="s">
        <v>3579</v>
      </c>
      <c r="C1700" s="263" t="s">
        <v>295</v>
      </c>
      <c r="D1700" s="263" t="s">
        <v>914</v>
      </c>
      <c r="F1700" s="271"/>
      <c r="G1700" s="271"/>
      <c r="H1700" s="271"/>
      <c r="I1700" s="268" t="s">
        <v>918</v>
      </c>
    </row>
    <row r="1701" spans="1:9" x14ac:dyDescent="0.3">
      <c r="A1701" s="263">
        <v>523968</v>
      </c>
      <c r="B1701" s="263" t="s">
        <v>3361</v>
      </c>
      <c r="C1701" s="263" t="s">
        <v>66</v>
      </c>
      <c r="D1701" s="263" t="s">
        <v>410</v>
      </c>
      <c r="F1701" s="271"/>
      <c r="G1701" s="271"/>
      <c r="H1701" s="271"/>
      <c r="I1701" s="268" t="s">
        <v>918</v>
      </c>
    </row>
    <row r="1702" spans="1:9" x14ac:dyDescent="0.3">
      <c r="A1702" s="263">
        <v>523970</v>
      </c>
      <c r="B1702" s="263" t="s">
        <v>3582</v>
      </c>
      <c r="C1702" s="263" t="s">
        <v>271</v>
      </c>
      <c r="D1702" s="263" t="s">
        <v>748</v>
      </c>
      <c r="F1702" s="271"/>
      <c r="G1702" s="271"/>
      <c r="H1702" s="271"/>
      <c r="I1702" s="268" t="s">
        <v>918</v>
      </c>
    </row>
    <row r="1703" spans="1:9" x14ac:dyDescent="0.3">
      <c r="A1703" s="263">
        <v>524000</v>
      </c>
      <c r="B1703" s="263" t="s">
        <v>3584</v>
      </c>
      <c r="C1703" s="263" t="s">
        <v>113</v>
      </c>
      <c r="F1703" s="272"/>
      <c r="G1703" s="272"/>
      <c r="H1703" s="272"/>
      <c r="I1703" s="268" t="s">
        <v>918</v>
      </c>
    </row>
    <row r="1704" spans="1:9" x14ac:dyDescent="0.3">
      <c r="A1704" s="263">
        <v>524001</v>
      </c>
      <c r="B1704" s="263" t="s">
        <v>3585</v>
      </c>
      <c r="C1704" s="263" t="s">
        <v>244</v>
      </c>
      <c r="D1704" s="263" t="s">
        <v>418</v>
      </c>
      <c r="F1704" s="272"/>
      <c r="G1704" s="272"/>
      <c r="H1704" s="272"/>
      <c r="I1704" s="268" t="s">
        <v>918</v>
      </c>
    </row>
    <row r="1705" spans="1:9" x14ac:dyDescent="0.3">
      <c r="A1705" s="263">
        <v>524005</v>
      </c>
      <c r="B1705" s="263" t="s">
        <v>702</v>
      </c>
      <c r="C1705" s="263" t="s">
        <v>84</v>
      </c>
      <c r="D1705" s="263" t="s">
        <v>415</v>
      </c>
      <c r="F1705" s="271"/>
      <c r="G1705" s="271"/>
      <c r="H1705" s="271"/>
      <c r="I1705" s="268" t="s">
        <v>918</v>
      </c>
    </row>
    <row r="1706" spans="1:9" x14ac:dyDescent="0.3">
      <c r="A1706" s="263">
        <v>524026</v>
      </c>
      <c r="B1706" s="263" t="s">
        <v>2935</v>
      </c>
      <c r="C1706" s="263" t="s">
        <v>75</v>
      </c>
      <c r="D1706" s="263" t="s">
        <v>2936</v>
      </c>
      <c r="F1706" s="272"/>
      <c r="G1706" s="272"/>
      <c r="H1706" s="272"/>
      <c r="I1706" s="268" t="s">
        <v>918</v>
      </c>
    </row>
    <row r="1707" spans="1:9" x14ac:dyDescent="0.3">
      <c r="A1707" s="263">
        <v>524029</v>
      </c>
      <c r="B1707" s="263" t="s">
        <v>2937</v>
      </c>
      <c r="C1707" s="263" t="s">
        <v>69</v>
      </c>
      <c r="D1707" s="263" t="s">
        <v>2938</v>
      </c>
      <c r="F1707" s="271"/>
      <c r="G1707" s="271"/>
      <c r="H1707" s="271"/>
      <c r="I1707" s="268" t="s">
        <v>918</v>
      </c>
    </row>
    <row r="1708" spans="1:9" x14ac:dyDescent="0.3">
      <c r="A1708" s="263">
        <v>524043</v>
      </c>
      <c r="B1708" s="263" t="s">
        <v>3587</v>
      </c>
      <c r="C1708" s="263" t="s">
        <v>72</v>
      </c>
      <c r="D1708" s="263" t="s">
        <v>768</v>
      </c>
      <c r="F1708" s="271"/>
      <c r="G1708" s="271"/>
      <c r="H1708" s="271"/>
      <c r="I1708" s="268" t="s">
        <v>918</v>
      </c>
    </row>
    <row r="1709" spans="1:9" x14ac:dyDescent="0.3">
      <c r="A1709" s="263">
        <v>524062</v>
      </c>
      <c r="B1709" s="263" t="s">
        <v>3589</v>
      </c>
      <c r="C1709" s="263" t="s">
        <v>464</v>
      </c>
      <c r="D1709" s="263" t="s">
        <v>1340</v>
      </c>
      <c r="F1709" s="272"/>
      <c r="G1709" s="272"/>
      <c r="H1709" s="272"/>
      <c r="I1709" s="268" t="s">
        <v>918</v>
      </c>
    </row>
    <row r="1710" spans="1:9" x14ac:dyDescent="0.3">
      <c r="A1710" s="263">
        <v>524064</v>
      </c>
      <c r="B1710" s="263" t="s">
        <v>931</v>
      </c>
      <c r="C1710" s="263" t="s">
        <v>278</v>
      </c>
      <c r="D1710" s="263" t="s">
        <v>1084</v>
      </c>
      <c r="F1710" s="272"/>
      <c r="G1710" s="272"/>
      <c r="H1710" s="272"/>
      <c r="I1710" s="268" t="s">
        <v>918</v>
      </c>
    </row>
    <row r="1711" spans="1:9" x14ac:dyDescent="0.3">
      <c r="A1711" s="263">
        <v>524071</v>
      </c>
      <c r="B1711" s="263" t="s">
        <v>3591</v>
      </c>
      <c r="C1711" s="263" t="s">
        <v>1622</v>
      </c>
      <c r="D1711" s="263" t="s">
        <v>793</v>
      </c>
      <c r="F1711" s="271"/>
      <c r="G1711" s="271"/>
      <c r="H1711" s="271"/>
      <c r="I1711" s="268" t="s">
        <v>918</v>
      </c>
    </row>
    <row r="1712" spans="1:9" x14ac:dyDescent="0.3">
      <c r="A1712" s="263">
        <v>524076</v>
      </c>
      <c r="B1712" s="263" t="s">
        <v>1762</v>
      </c>
      <c r="C1712" s="263" t="s">
        <v>88</v>
      </c>
      <c r="D1712" s="263" t="s">
        <v>899</v>
      </c>
      <c r="I1712" s="268" t="s">
        <v>918</v>
      </c>
    </row>
    <row r="1713" spans="1:9" x14ac:dyDescent="0.3">
      <c r="A1713" s="263">
        <v>524077</v>
      </c>
      <c r="B1713" s="263" t="s">
        <v>3592</v>
      </c>
      <c r="C1713" s="263" t="s">
        <v>3593</v>
      </c>
      <c r="D1713" s="263" t="s">
        <v>831</v>
      </c>
      <c r="F1713" s="271"/>
      <c r="G1713" s="271"/>
      <c r="H1713" s="271"/>
      <c r="I1713" s="268" t="s">
        <v>918</v>
      </c>
    </row>
    <row r="1714" spans="1:9" x14ac:dyDescent="0.3">
      <c r="A1714" s="263">
        <v>524079</v>
      </c>
      <c r="B1714" s="263" t="s">
        <v>932</v>
      </c>
      <c r="C1714" s="263" t="s">
        <v>81</v>
      </c>
      <c r="D1714" s="263" t="s">
        <v>778</v>
      </c>
      <c r="F1714" s="272"/>
      <c r="G1714" s="272"/>
      <c r="H1714" s="272"/>
      <c r="I1714" s="268" t="s">
        <v>918</v>
      </c>
    </row>
    <row r="1715" spans="1:9" x14ac:dyDescent="0.3">
      <c r="A1715" s="263">
        <v>524080</v>
      </c>
      <c r="B1715" s="263" t="s">
        <v>933</v>
      </c>
      <c r="C1715" s="263" t="s">
        <v>105</v>
      </c>
      <c r="D1715" s="263" t="s">
        <v>910</v>
      </c>
      <c r="F1715" s="272"/>
      <c r="G1715" s="272"/>
      <c r="H1715" s="272"/>
      <c r="I1715" s="268" t="s">
        <v>918</v>
      </c>
    </row>
    <row r="1716" spans="1:9" x14ac:dyDescent="0.3">
      <c r="A1716" s="263">
        <v>524082</v>
      </c>
      <c r="B1716" s="263" t="s">
        <v>3594</v>
      </c>
      <c r="C1716" s="263" t="s">
        <v>66</v>
      </c>
      <c r="D1716" s="263" t="s">
        <v>731</v>
      </c>
      <c r="F1716" s="271"/>
      <c r="G1716" s="271"/>
      <c r="H1716" s="271"/>
      <c r="I1716" s="268" t="s">
        <v>918</v>
      </c>
    </row>
    <row r="1717" spans="1:9" x14ac:dyDescent="0.3">
      <c r="A1717" s="263">
        <v>524093</v>
      </c>
      <c r="B1717" s="263" t="s">
        <v>3595</v>
      </c>
      <c r="C1717" s="263" t="s">
        <v>313</v>
      </c>
      <c r="D1717" s="263" t="s">
        <v>419</v>
      </c>
      <c r="F1717" s="272"/>
      <c r="G1717" s="272"/>
      <c r="H1717" s="272"/>
      <c r="I1717" s="268" t="s">
        <v>918</v>
      </c>
    </row>
    <row r="1718" spans="1:9" x14ac:dyDescent="0.3">
      <c r="A1718" s="263">
        <v>524095</v>
      </c>
      <c r="B1718" s="263" t="s">
        <v>2940</v>
      </c>
      <c r="C1718" s="263" t="s">
        <v>2941</v>
      </c>
      <c r="D1718" s="263" t="s">
        <v>736</v>
      </c>
      <c r="F1718" s="271"/>
      <c r="G1718" s="271"/>
      <c r="H1718" s="271"/>
      <c r="I1718" s="268" t="s">
        <v>918</v>
      </c>
    </row>
    <row r="1719" spans="1:9" x14ac:dyDescent="0.3">
      <c r="A1719" s="263">
        <v>524100</v>
      </c>
      <c r="B1719" s="263" t="s">
        <v>3596</v>
      </c>
      <c r="C1719" s="263" t="s">
        <v>3597</v>
      </c>
      <c r="D1719" s="263" t="s">
        <v>407</v>
      </c>
      <c r="F1719" s="271"/>
      <c r="G1719" s="271"/>
      <c r="H1719" s="271"/>
      <c r="I1719" s="268" t="s">
        <v>918</v>
      </c>
    </row>
    <row r="1720" spans="1:9" x14ac:dyDescent="0.3">
      <c r="A1720" s="263">
        <v>524109</v>
      </c>
      <c r="B1720" s="263" t="s">
        <v>3600</v>
      </c>
      <c r="C1720" s="263" t="s">
        <v>69</v>
      </c>
      <c r="D1720" s="263" t="s">
        <v>3601</v>
      </c>
      <c r="I1720" s="268" t="s">
        <v>918</v>
      </c>
    </row>
    <row r="1721" spans="1:9" x14ac:dyDescent="0.3">
      <c r="A1721" s="263">
        <v>524113</v>
      </c>
      <c r="B1721" s="263" t="s">
        <v>936</v>
      </c>
      <c r="C1721" s="263" t="s">
        <v>95</v>
      </c>
      <c r="D1721" s="263" t="s">
        <v>810</v>
      </c>
      <c r="F1721" s="271"/>
      <c r="G1721" s="271"/>
      <c r="H1721" s="271"/>
      <c r="I1721" s="268" t="s">
        <v>918</v>
      </c>
    </row>
    <row r="1722" spans="1:9" x14ac:dyDescent="0.3">
      <c r="A1722" s="263">
        <v>524118</v>
      </c>
      <c r="B1722" s="263" t="s">
        <v>3602</v>
      </c>
      <c r="C1722" s="263" t="s">
        <v>70</v>
      </c>
      <c r="D1722" s="263" t="s">
        <v>1102</v>
      </c>
      <c r="F1722" s="271"/>
      <c r="G1722" s="271"/>
      <c r="H1722" s="271"/>
      <c r="I1722" s="268" t="s">
        <v>918</v>
      </c>
    </row>
    <row r="1723" spans="1:9" x14ac:dyDescent="0.3">
      <c r="A1723" s="263">
        <v>524122</v>
      </c>
      <c r="B1723" s="263" t="s">
        <v>1562</v>
      </c>
      <c r="C1723" s="263" t="s">
        <v>348</v>
      </c>
      <c r="D1723" s="263" t="s">
        <v>422</v>
      </c>
      <c r="I1723" s="268" t="s">
        <v>918</v>
      </c>
    </row>
    <row r="1724" spans="1:9" x14ac:dyDescent="0.3">
      <c r="A1724" s="263">
        <v>524125</v>
      </c>
      <c r="B1724" s="263" t="s">
        <v>1763</v>
      </c>
      <c r="C1724" s="263" t="s">
        <v>88</v>
      </c>
      <c r="D1724" s="263" t="s">
        <v>815</v>
      </c>
      <c r="I1724" s="268" t="s">
        <v>918</v>
      </c>
    </row>
    <row r="1725" spans="1:9" x14ac:dyDescent="0.3">
      <c r="A1725" s="263">
        <v>524132</v>
      </c>
      <c r="B1725" s="263" t="s">
        <v>3603</v>
      </c>
      <c r="C1725" s="263" t="s">
        <v>70</v>
      </c>
      <c r="D1725" s="263" t="s">
        <v>1341</v>
      </c>
      <c r="I1725" s="268" t="s">
        <v>918</v>
      </c>
    </row>
    <row r="1726" spans="1:9" x14ac:dyDescent="0.3">
      <c r="A1726" s="263">
        <v>524135</v>
      </c>
      <c r="B1726" s="263" t="s">
        <v>3604</v>
      </c>
      <c r="C1726" s="263" t="s">
        <v>321</v>
      </c>
      <c r="D1726" s="263" t="s">
        <v>749</v>
      </c>
      <c r="F1726" s="271"/>
      <c r="G1726" s="271"/>
      <c r="H1726" s="271"/>
      <c r="I1726" s="268" t="s">
        <v>918</v>
      </c>
    </row>
    <row r="1727" spans="1:9" x14ac:dyDescent="0.3">
      <c r="A1727" s="263">
        <v>524151</v>
      </c>
      <c r="B1727" s="263" t="s">
        <v>3606</v>
      </c>
      <c r="C1727" s="263" t="s">
        <v>404</v>
      </c>
      <c r="D1727" s="263" t="s">
        <v>836</v>
      </c>
      <c r="F1727" s="271"/>
      <c r="G1727" s="271"/>
      <c r="H1727" s="271"/>
      <c r="I1727" s="268" t="s">
        <v>918</v>
      </c>
    </row>
    <row r="1728" spans="1:9" x14ac:dyDescent="0.3">
      <c r="A1728" s="263">
        <v>524152</v>
      </c>
      <c r="B1728" s="263" t="s">
        <v>3607</v>
      </c>
      <c r="C1728" s="263" t="s">
        <v>1638</v>
      </c>
      <c r="D1728" s="263" t="s">
        <v>771</v>
      </c>
      <c r="F1728" s="272"/>
      <c r="G1728" s="272"/>
      <c r="H1728" s="272"/>
      <c r="I1728" s="268" t="s">
        <v>918</v>
      </c>
    </row>
    <row r="1729" spans="1:9" x14ac:dyDescent="0.3">
      <c r="A1729" s="263">
        <v>524158</v>
      </c>
      <c r="B1729" s="263" t="s">
        <v>3608</v>
      </c>
      <c r="C1729" s="263" t="s">
        <v>329</v>
      </c>
      <c r="D1729" s="263" t="s">
        <v>820</v>
      </c>
      <c r="I1729" s="268" t="s">
        <v>918</v>
      </c>
    </row>
    <row r="1730" spans="1:9" x14ac:dyDescent="0.3">
      <c r="A1730" s="263">
        <v>524163</v>
      </c>
      <c r="B1730" s="263" t="s">
        <v>3609</v>
      </c>
      <c r="C1730" s="263" t="s">
        <v>365</v>
      </c>
      <c r="D1730" s="263" t="s">
        <v>3610</v>
      </c>
      <c r="F1730" s="271"/>
      <c r="G1730" s="271"/>
      <c r="H1730" s="271"/>
      <c r="I1730" s="268" t="s">
        <v>918</v>
      </c>
    </row>
    <row r="1731" spans="1:9" x14ac:dyDescent="0.3">
      <c r="A1731" s="263">
        <v>524173</v>
      </c>
      <c r="B1731" s="263" t="s">
        <v>1764</v>
      </c>
      <c r="C1731" s="263" t="s">
        <v>1765</v>
      </c>
      <c r="D1731" s="263" t="s">
        <v>758</v>
      </c>
      <c r="F1731" s="271"/>
      <c r="G1731" s="271"/>
      <c r="H1731" s="271"/>
      <c r="I1731" s="268" t="s">
        <v>918</v>
      </c>
    </row>
    <row r="1732" spans="1:9" x14ac:dyDescent="0.3">
      <c r="A1732" s="263">
        <v>524174</v>
      </c>
      <c r="B1732" s="263" t="s">
        <v>3611</v>
      </c>
      <c r="C1732" s="263" t="s">
        <v>332</v>
      </c>
      <c r="D1732" s="263" t="s">
        <v>3612</v>
      </c>
      <c r="F1732" s="272"/>
      <c r="G1732" s="272"/>
      <c r="H1732" s="272"/>
      <c r="I1732" s="268" t="s">
        <v>918</v>
      </c>
    </row>
    <row r="1733" spans="1:9" x14ac:dyDescent="0.3">
      <c r="A1733" s="263">
        <v>524185</v>
      </c>
      <c r="B1733" s="263" t="s">
        <v>3613</v>
      </c>
      <c r="C1733" s="263" t="s">
        <v>468</v>
      </c>
      <c r="D1733" s="263" t="s">
        <v>411</v>
      </c>
      <c r="I1733" s="268" t="s">
        <v>918</v>
      </c>
    </row>
    <row r="1734" spans="1:9" x14ac:dyDescent="0.3">
      <c r="A1734" s="263">
        <v>524188</v>
      </c>
      <c r="B1734" s="263" t="s">
        <v>3614</v>
      </c>
      <c r="C1734" s="263" t="s">
        <v>88</v>
      </c>
      <c r="D1734" s="263" t="s">
        <v>3615</v>
      </c>
      <c r="F1734" s="271"/>
      <c r="G1734" s="271"/>
      <c r="H1734" s="271"/>
      <c r="I1734" s="268" t="s">
        <v>918</v>
      </c>
    </row>
    <row r="1735" spans="1:9" x14ac:dyDescent="0.3">
      <c r="A1735" s="263">
        <v>524202</v>
      </c>
      <c r="B1735" s="263" t="s">
        <v>3616</v>
      </c>
      <c r="C1735" s="263" t="s">
        <v>304</v>
      </c>
      <c r="D1735" s="263" t="s">
        <v>739</v>
      </c>
      <c r="I1735" s="268" t="s">
        <v>918</v>
      </c>
    </row>
    <row r="1736" spans="1:9" x14ac:dyDescent="0.3">
      <c r="A1736" s="263">
        <v>524203</v>
      </c>
      <c r="B1736" s="263" t="s">
        <v>3617</v>
      </c>
      <c r="C1736" s="263" t="s">
        <v>3618</v>
      </c>
      <c r="D1736" s="263" t="s">
        <v>3619</v>
      </c>
      <c r="F1736" s="272"/>
      <c r="G1736" s="272"/>
      <c r="H1736" s="272"/>
      <c r="I1736" s="268" t="s">
        <v>918</v>
      </c>
    </row>
    <row r="1737" spans="1:9" x14ac:dyDescent="0.3">
      <c r="A1737" s="263">
        <v>524207</v>
      </c>
      <c r="B1737" s="263" t="s">
        <v>3620</v>
      </c>
      <c r="C1737" s="263" t="s">
        <v>73</v>
      </c>
      <c r="D1737" s="263" t="s">
        <v>418</v>
      </c>
      <c r="F1737" s="272"/>
      <c r="G1737" s="272"/>
      <c r="H1737" s="272"/>
      <c r="I1737" s="268" t="s">
        <v>918</v>
      </c>
    </row>
    <row r="1738" spans="1:9" x14ac:dyDescent="0.3">
      <c r="A1738" s="263">
        <v>524210</v>
      </c>
      <c r="B1738" s="263" t="s">
        <v>1766</v>
      </c>
      <c r="C1738" s="263" t="s">
        <v>1767</v>
      </c>
      <c r="D1738" s="263" t="s">
        <v>1768</v>
      </c>
      <c r="F1738" s="272"/>
      <c r="G1738" s="272"/>
      <c r="H1738" s="272"/>
      <c r="I1738" s="268" t="s">
        <v>918</v>
      </c>
    </row>
    <row r="1739" spans="1:9" x14ac:dyDescent="0.3">
      <c r="A1739" s="263">
        <v>524212</v>
      </c>
      <c r="B1739" s="263" t="s">
        <v>3621</v>
      </c>
      <c r="C1739" s="263" t="s">
        <v>471</v>
      </c>
      <c r="D1739" s="263" t="s">
        <v>3622</v>
      </c>
      <c r="F1739" s="271"/>
      <c r="G1739" s="271"/>
      <c r="H1739" s="271"/>
      <c r="I1739" s="268" t="s">
        <v>918</v>
      </c>
    </row>
    <row r="1740" spans="1:9" x14ac:dyDescent="0.3">
      <c r="A1740" s="263">
        <v>524215</v>
      </c>
      <c r="B1740" s="263" t="s">
        <v>3624</v>
      </c>
      <c r="C1740" s="263" t="s">
        <v>1578</v>
      </c>
      <c r="D1740" s="263" t="s">
        <v>866</v>
      </c>
      <c r="F1740" s="272"/>
      <c r="G1740" s="272"/>
      <c r="H1740" s="272"/>
      <c r="I1740" s="268" t="s">
        <v>918</v>
      </c>
    </row>
    <row r="1741" spans="1:9" x14ac:dyDescent="0.3">
      <c r="A1741" s="263">
        <v>524217</v>
      </c>
      <c r="B1741" s="263" t="s">
        <v>3625</v>
      </c>
      <c r="C1741" s="263" t="s">
        <v>260</v>
      </c>
      <c r="D1741" s="263" t="s">
        <v>421</v>
      </c>
      <c r="F1741" s="271"/>
      <c r="G1741" s="271"/>
      <c r="H1741" s="271"/>
      <c r="I1741" s="268" t="s">
        <v>918</v>
      </c>
    </row>
    <row r="1742" spans="1:9" x14ac:dyDescent="0.3">
      <c r="A1742" s="263">
        <v>524224</v>
      </c>
      <c r="B1742" s="263" t="s">
        <v>3626</v>
      </c>
      <c r="C1742" s="263" t="s">
        <v>88</v>
      </c>
      <c r="D1742" s="263" t="s">
        <v>792</v>
      </c>
      <c r="F1742" s="272"/>
      <c r="G1742" s="272"/>
      <c r="H1742" s="272"/>
      <c r="I1742" s="268" t="s">
        <v>918</v>
      </c>
    </row>
    <row r="1743" spans="1:9" x14ac:dyDescent="0.3">
      <c r="A1743" s="263">
        <v>524230</v>
      </c>
      <c r="B1743" s="263" t="s">
        <v>3627</v>
      </c>
      <c r="C1743" s="263" t="s">
        <v>330</v>
      </c>
      <c r="D1743" s="263" t="s">
        <v>407</v>
      </c>
      <c r="F1743" s="272"/>
      <c r="G1743" s="272"/>
      <c r="H1743" s="272"/>
      <c r="I1743" s="268" t="s">
        <v>918</v>
      </c>
    </row>
    <row r="1744" spans="1:9" x14ac:dyDescent="0.3">
      <c r="A1744" s="263">
        <v>524231</v>
      </c>
      <c r="B1744" s="263" t="s">
        <v>3628</v>
      </c>
      <c r="C1744" s="263" t="s">
        <v>313</v>
      </c>
      <c r="D1744" s="263" t="s">
        <v>713</v>
      </c>
      <c r="F1744" s="271"/>
      <c r="G1744" s="271"/>
      <c r="H1744" s="271"/>
      <c r="I1744" s="268" t="s">
        <v>918</v>
      </c>
    </row>
    <row r="1745" spans="1:9" x14ac:dyDescent="0.3">
      <c r="A1745" s="263">
        <v>524232</v>
      </c>
      <c r="B1745" s="263" t="s">
        <v>3629</v>
      </c>
      <c r="C1745" s="263" t="s">
        <v>70</v>
      </c>
      <c r="D1745" s="263" t="s">
        <v>1297</v>
      </c>
      <c r="F1745" s="271"/>
      <c r="G1745" s="271"/>
      <c r="H1745" s="271"/>
      <c r="I1745" s="268" t="s">
        <v>918</v>
      </c>
    </row>
    <row r="1746" spans="1:9" x14ac:dyDescent="0.3">
      <c r="A1746" s="263">
        <v>524234</v>
      </c>
      <c r="B1746" s="263" t="s">
        <v>1769</v>
      </c>
      <c r="C1746" s="263" t="s">
        <v>74</v>
      </c>
      <c r="D1746" s="263" t="s">
        <v>1343</v>
      </c>
      <c r="F1746" s="271"/>
      <c r="G1746" s="271"/>
      <c r="H1746" s="271"/>
      <c r="I1746" s="268" t="s">
        <v>918</v>
      </c>
    </row>
    <row r="1747" spans="1:9" x14ac:dyDescent="0.3">
      <c r="A1747" s="263">
        <v>524240</v>
      </c>
      <c r="B1747" s="263" t="s">
        <v>472</v>
      </c>
      <c r="C1747" s="263" t="s">
        <v>376</v>
      </c>
      <c r="D1747" s="263" t="s">
        <v>1614</v>
      </c>
      <c r="I1747" s="268" t="s">
        <v>918</v>
      </c>
    </row>
    <row r="1748" spans="1:9" x14ac:dyDescent="0.3">
      <c r="A1748" s="263">
        <v>524241</v>
      </c>
      <c r="B1748" s="263" t="s">
        <v>3632</v>
      </c>
      <c r="C1748" s="263" t="s">
        <v>265</v>
      </c>
      <c r="D1748" s="263" t="s">
        <v>1339</v>
      </c>
      <c r="F1748" s="271"/>
      <c r="G1748" s="271"/>
      <c r="H1748" s="271"/>
      <c r="I1748" s="268" t="s">
        <v>918</v>
      </c>
    </row>
    <row r="1749" spans="1:9" x14ac:dyDescent="0.3">
      <c r="A1749" s="263">
        <v>524245</v>
      </c>
      <c r="B1749" s="263" t="s">
        <v>3635</v>
      </c>
      <c r="C1749" s="263" t="s">
        <v>330</v>
      </c>
      <c r="D1749" s="263" t="s">
        <v>1315</v>
      </c>
      <c r="F1749" s="272"/>
      <c r="G1749" s="272"/>
      <c r="H1749" s="272"/>
      <c r="I1749" s="268" t="s">
        <v>918</v>
      </c>
    </row>
    <row r="1750" spans="1:9" x14ac:dyDescent="0.3">
      <c r="A1750" s="263">
        <v>524247</v>
      </c>
      <c r="B1750" s="263" t="s">
        <v>3636</v>
      </c>
      <c r="C1750" s="263" t="s">
        <v>84</v>
      </c>
      <c r="D1750" s="263" t="s">
        <v>1344</v>
      </c>
      <c r="F1750" s="271"/>
      <c r="G1750" s="271"/>
      <c r="H1750" s="271"/>
      <c r="I1750" s="268" t="s">
        <v>918</v>
      </c>
    </row>
    <row r="1751" spans="1:9" x14ac:dyDescent="0.3">
      <c r="A1751" s="263">
        <v>524250</v>
      </c>
      <c r="B1751" s="263" t="s">
        <v>3637</v>
      </c>
      <c r="C1751" s="263" t="s">
        <v>90</v>
      </c>
      <c r="D1751" s="263" t="s">
        <v>757</v>
      </c>
      <c r="F1751" s="273"/>
      <c r="G1751" s="273"/>
      <c r="H1751" s="274"/>
      <c r="I1751" s="268" t="s">
        <v>918</v>
      </c>
    </row>
    <row r="1752" spans="1:9" x14ac:dyDescent="0.3">
      <c r="A1752" s="263">
        <v>524251</v>
      </c>
      <c r="B1752" s="263" t="s">
        <v>3638</v>
      </c>
      <c r="C1752" s="263" t="s">
        <v>73</v>
      </c>
      <c r="D1752" s="263" t="s">
        <v>755</v>
      </c>
      <c r="F1752" s="271"/>
      <c r="G1752" s="271"/>
      <c r="H1752" s="271"/>
      <c r="I1752" s="268" t="s">
        <v>918</v>
      </c>
    </row>
    <row r="1753" spans="1:9" x14ac:dyDescent="0.3">
      <c r="A1753" s="263">
        <v>524252</v>
      </c>
      <c r="B1753" s="263" t="s">
        <v>3639</v>
      </c>
      <c r="C1753" s="263" t="s">
        <v>81</v>
      </c>
      <c r="D1753" s="263" t="s">
        <v>741</v>
      </c>
      <c r="I1753" s="268" t="s">
        <v>918</v>
      </c>
    </row>
    <row r="1754" spans="1:9" x14ac:dyDescent="0.3">
      <c r="A1754" s="263">
        <v>524253</v>
      </c>
      <c r="B1754" s="263" t="s">
        <v>3640</v>
      </c>
      <c r="C1754" s="263" t="s">
        <v>350</v>
      </c>
      <c r="D1754" s="263" t="s">
        <v>897</v>
      </c>
      <c r="F1754" s="271"/>
      <c r="G1754" s="271"/>
      <c r="H1754" s="271"/>
      <c r="I1754" s="268" t="s">
        <v>918</v>
      </c>
    </row>
    <row r="1755" spans="1:9" x14ac:dyDescent="0.3">
      <c r="A1755" s="263">
        <v>524262</v>
      </c>
      <c r="B1755" s="263" t="s">
        <v>3642</v>
      </c>
      <c r="C1755" s="263" t="s">
        <v>301</v>
      </c>
      <c r="D1755" s="263" t="s">
        <v>1286</v>
      </c>
      <c r="F1755" s="271"/>
      <c r="G1755" s="271"/>
      <c r="H1755" s="271"/>
      <c r="I1755" s="268" t="s">
        <v>918</v>
      </c>
    </row>
    <row r="1756" spans="1:9" x14ac:dyDescent="0.3">
      <c r="A1756" s="263">
        <v>524265</v>
      </c>
      <c r="B1756" s="263" t="s">
        <v>3645</v>
      </c>
      <c r="C1756" s="263" t="s">
        <v>98</v>
      </c>
      <c r="D1756" s="263" t="s">
        <v>1301</v>
      </c>
      <c r="F1756" s="272"/>
      <c r="G1756" s="272"/>
      <c r="H1756" s="272"/>
      <c r="I1756" s="268" t="s">
        <v>918</v>
      </c>
    </row>
    <row r="1757" spans="1:9" x14ac:dyDescent="0.3">
      <c r="A1757" s="263">
        <v>524269</v>
      </c>
      <c r="B1757" s="263" t="s">
        <v>3646</v>
      </c>
      <c r="C1757" s="263" t="s">
        <v>447</v>
      </c>
      <c r="D1757" s="263" t="s">
        <v>785</v>
      </c>
      <c r="F1757" s="271"/>
      <c r="G1757" s="271"/>
      <c r="H1757" s="271"/>
      <c r="I1757" s="268" t="s">
        <v>918</v>
      </c>
    </row>
    <row r="1758" spans="1:9" x14ac:dyDescent="0.3">
      <c r="A1758" s="263">
        <v>524278</v>
      </c>
      <c r="B1758" s="263" t="s">
        <v>3648</v>
      </c>
      <c r="C1758" s="263" t="s">
        <v>74</v>
      </c>
      <c r="D1758" s="263" t="s">
        <v>1069</v>
      </c>
      <c r="I1758" s="268" t="s">
        <v>918</v>
      </c>
    </row>
    <row r="1759" spans="1:9" x14ac:dyDescent="0.3">
      <c r="A1759" s="263">
        <v>524279</v>
      </c>
      <c r="B1759" s="263" t="s">
        <v>3649</v>
      </c>
      <c r="C1759" s="263" t="s">
        <v>70</v>
      </c>
      <c r="D1759" s="263" t="s">
        <v>874</v>
      </c>
      <c r="F1759" s="271"/>
      <c r="G1759" s="271"/>
      <c r="H1759" s="271"/>
      <c r="I1759" s="268" t="s">
        <v>918</v>
      </c>
    </row>
    <row r="1760" spans="1:9" x14ac:dyDescent="0.3">
      <c r="A1760" s="263">
        <v>524280</v>
      </c>
      <c r="B1760" s="263" t="s">
        <v>3650</v>
      </c>
      <c r="C1760" s="263" t="s">
        <v>92</v>
      </c>
      <c r="D1760" s="263" t="s">
        <v>726</v>
      </c>
      <c r="F1760" s="272"/>
      <c r="G1760" s="272"/>
      <c r="H1760" s="272"/>
      <c r="I1760" s="268" t="s">
        <v>918</v>
      </c>
    </row>
    <row r="1761" spans="1:9" x14ac:dyDescent="0.3">
      <c r="A1761" s="263">
        <v>524283</v>
      </c>
      <c r="B1761" s="263" t="s">
        <v>3651</v>
      </c>
      <c r="C1761" s="263" t="s">
        <v>303</v>
      </c>
      <c r="D1761" s="263" t="s">
        <v>734</v>
      </c>
      <c r="F1761" s="272"/>
      <c r="G1761" s="272"/>
      <c r="H1761" s="272"/>
      <c r="I1761" s="268" t="s">
        <v>918</v>
      </c>
    </row>
    <row r="1762" spans="1:9" x14ac:dyDescent="0.3">
      <c r="A1762" s="263">
        <v>524287</v>
      </c>
      <c r="B1762" s="263" t="s">
        <v>3652</v>
      </c>
      <c r="C1762" s="263" t="s">
        <v>3653</v>
      </c>
      <c r="D1762" s="263" t="s">
        <v>3654</v>
      </c>
      <c r="F1762" s="271"/>
      <c r="G1762" s="271"/>
      <c r="H1762" s="271"/>
      <c r="I1762" s="268" t="s">
        <v>918</v>
      </c>
    </row>
    <row r="1763" spans="1:9" x14ac:dyDescent="0.3">
      <c r="A1763" s="263">
        <v>524298</v>
      </c>
      <c r="B1763" s="263" t="s">
        <v>1770</v>
      </c>
      <c r="C1763" s="263" t="s">
        <v>1723</v>
      </c>
      <c r="D1763" s="263" t="s">
        <v>1771</v>
      </c>
      <c r="F1763" s="272"/>
      <c r="G1763" s="272"/>
      <c r="H1763" s="272"/>
      <c r="I1763" s="268" t="s">
        <v>918</v>
      </c>
    </row>
    <row r="1764" spans="1:9" x14ac:dyDescent="0.3">
      <c r="A1764" s="263">
        <v>524300</v>
      </c>
      <c r="B1764" s="263" t="s">
        <v>3656</v>
      </c>
      <c r="C1764" s="263" t="s">
        <v>105</v>
      </c>
      <c r="D1764" s="263" t="s">
        <v>887</v>
      </c>
      <c r="I1764" s="268" t="s">
        <v>918</v>
      </c>
    </row>
    <row r="1765" spans="1:9" x14ac:dyDescent="0.3">
      <c r="A1765" s="263">
        <v>524301</v>
      </c>
      <c r="B1765" s="263" t="s">
        <v>3657</v>
      </c>
      <c r="C1765" s="263" t="s">
        <v>70</v>
      </c>
      <c r="D1765" s="263" t="s">
        <v>789</v>
      </c>
      <c r="F1765" s="272"/>
      <c r="G1765" s="272"/>
      <c r="H1765" s="272"/>
      <c r="I1765" s="268" t="s">
        <v>918</v>
      </c>
    </row>
    <row r="1766" spans="1:9" x14ac:dyDescent="0.3">
      <c r="A1766" s="263">
        <v>524307</v>
      </c>
      <c r="B1766" s="263" t="s">
        <v>2201</v>
      </c>
      <c r="C1766" s="263" t="s">
        <v>96</v>
      </c>
      <c r="D1766" s="263" t="s">
        <v>778</v>
      </c>
      <c r="F1766" s="271"/>
      <c r="G1766" s="271"/>
      <c r="H1766" s="271"/>
      <c r="I1766" s="268" t="s">
        <v>918</v>
      </c>
    </row>
    <row r="1767" spans="1:9" x14ac:dyDescent="0.3">
      <c r="A1767" s="263">
        <v>524311</v>
      </c>
      <c r="B1767" s="263" t="s">
        <v>1772</v>
      </c>
      <c r="C1767" s="263" t="s">
        <v>475</v>
      </c>
      <c r="D1767" s="263" t="s">
        <v>1162</v>
      </c>
      <c r="F1767" s="271"/>
      <c r="G1767" s="271"/>
      <c r="H1767" s="271"/>
      <c r="I1767" s="268" t="s">
        <v>918</v>
      </c>
    </row>
    <row r="1768" spans="1:9" x14ac:dyDescent="0.3">
      <c r="A1768" s="263">
        <v>524314</v>
      </c>
      <c r="B1768" s="263" t="s">
        <v>1773</v>
      </c>
      <c r="C1768" s="263" t="s">
        <v>477</v>
      </c>
      <c r="D1768" s="263" t="s">
        <v>827</v>
      </c>
      <c r="F1768" s="271"/>
      <c r="G1768" s="271"/>
      <c r="H1768" s="271"/>
      <c r="I1768" s="268" t="s">
        <v>918</v>
      </c>
    </row>
    <row r="1769" spans="1:9" x14ac:dyDescent="0.3">
      <c r="A1769" s="263">
        <v>524317</v>
      </c>
      <c r="B1769" s="263" t="s">
        <v>3659</v>
      </c>
      <c r="C1769" s="263" t="s">
        <v>246</v>
      </c>
      <c r="D1769" s="263" t="s">
        <v>715</v>
      </c>
      <c r="F1769" s="272"/>
      <c r="G1769" s="272"/>
      <c r="H1769" s="272"/>
      <c r="I1769" s="268" t="s">
        <v>918</v>
      </c>
    </row>
    <row r="1770" spans="1:9" x14ac:dyDescent="0.3">
      <c r="A1770" s="263">
        <v>524318</v>
      </c>
      <c r="B1770" s="263" t="s">
        <v>3660</v>
      </c>
      <c r="C1770" s="263" t="s">
        <v>70</v>
      </c>
      <c r="D1770" s="263" t="s">
        <v>418</v>
      </c>
      <c r="F1770" s="272"/>
      <c r="G1770" s="272"/>
      <c r="H1770" s="272"/>
      <c r="I1770" s="268" t="s">
        <v>918</v>
      </c>
    </row>
    <row r="1771" spans="1:9" x14ac:dyDescent="0.3">
      <c r="A1771" s="263">
        <v>524324</v>
      </c>
      <c r="B1771" s="263" t="s">
        <v>1774</v>
      </c>
      <c r="C1771" s="263" t="s">
        <v>283</v>
      </c>
      <c r="D1771" s="263" t="s">
        <v>1079</v>
      </c>
      <c r="F1771" s="273"/>
      <c r="G1771" s="273"/>
      <c r="H1771" s="274"/>
      <c r="I1771" s="268" t="s">
        <v>918</v>
      </c>
    </row>
    <row r="1772" spans="1:9" x14ac:dyDescent="0.3">
      <c r="A1772" s="263">
        <v>524326</v>
      </c>
      <c r="B1772" s="263" t="s">
        <v>3661</v>
      </c>
      <c r="C1772" s="263" t="s">
        <v>364</v>
      </c>
      <c r="D1772" s="263" t="s">
        <v>706</v>
      </c>
      <c r="F1772" s="271"/>
      <c r="G1772" s="271"/>
      <c r="H1772" s="271"/>
      <c r="I1772" s="268" t="s">
        <v>918</v>
      </c>
    </row>
    <row r="1773" spans="1:9" x14ac:dyDescent="0.3">
      <c r="A1773" s="263">
        <v>524335</v>
      </c>
      <c r="B1773" s="263" t="s">
        <v>3663</v>
      </c>
      <c r="C1773" s="263" t="s">
        <v>3664</v>
      </c>
      <c r="D1773" s="263" t="s">
        <v>1325</v>
      </c>
      <c r="F1773" s="272"/>
      <c r="G1773" s="272"/>
      <c r="H1773" s="272"/>
      <c r="I1773" s="268" t="s">
        <v>918</v>
      </c>
    </row>
    <row r="1774" spans="1:9" x14ac:dyDescent="0.3">
      <c r="A1774" s="263">
        <v>524337</v>
      </c>
      <c r="B1774" s="263" t="s">
        <v>3665</v>
      </c>
      <c r="C1774" s="263" t="s">
        <v>81</v>
      </c>
      <c r="D1774" s="263" t="s">
        <v>748</v>
      </c>
      <c r="F1774" s="271"/>
      <c r="G1774" s="271"/>
      <c r="H1774" s="271"/>
      <c r="I1774" s="268" t="s">
        <v>918</v>
      </c>
    </row>
    <row r="1775" spans="1:9" x14ac:dyDescent="0.3">
      <c r="A1775" s="263">
        <v>524342</v>
      </c>
      <c r="B1775" s="263" t="s">
        <v>3666</v>
      </c>
      <c r="C1775" s="263" t="s">
        <v>322</v>
      </c>
      <c r="D1775" s="263" t="s">
        <v>760</v>
      </c>
      <c r="F1775" s="271"/>
      <c r="G1775" s="271"/>
      <c r="H1775" s="271"/>
      <c r="I1775" s="268" t="s">
        <v>918</v>
      </c>
    </row>
    <row r="1776" spans="1:9" x14ac:dyDescent="0.3">
      <c r="A1776" s="263">
        <v>524343</v>
      </c>
      <c r="B1776" s="263" t="s">
        <v>3667</v>
      </c>
      <c r="C1776" s="263" t="s">
        <v>92</v>
      </c>
      <c r="D1776" s="263" t="s">
        <v>822</v>
      </c>
      <c r="F1776" s="271"/>
      <c r="G1776" s="271"/>
      <c r="H1776" s="271"/>
      <c r="I1776" s="268" t="s">
        <v>918</v>
      </c>
    </row>
    <row r="1777" spans="1:9" x14ac:dyDescent="0.3">
      <c r="A1777" s="263">
        <v>524347</v>
      </c>
      <c r="B1777" s="263" t="s">
        <v>3668</v>
      </c>
      <c r="C1777" s="263" t="s">
        <v>70</v>
      </c>
      <c r="D1777" s="263" t="s">
        <v>720</v>
      </c>
      <c r="F1777" s="273"/>
      <c r="G1777" s="273"/>
      <c r="H1777" s="274"/>
      <c r="I1777" s="268" t="s">
        <v>918</v>
      </c>
    </row>
    <row r="1778" spans="1:9" x14ac:dyDescent="0.3">
      <c r="A1778" s="263">
        <v>524349</v>
      </c>
      <c r="B1778" s="263" t="s">
        <v>3669</v>
      </c>
      <c r="C1778" s="263" t="s">
        <v>73</v>
      </c>
      <c r="D1778" s="263" t="s">
        <v>1345</v>
      </c>
      <c r="F1778" s="271"/>
      <c r="G1778" s="271"/>
      <c r="H1778" s="271"/>
      <c r="I1778" s="268" t="s">
        <v>918</v>
      </c>
    </row>
    <row r="1779" spans="1:9" x14ac:dyDescent="0.3">
      <c r="A1779" s="263">
        <v>524350</v>
      </c>
      <c r="B1779" s="263" t="s">
        <v>3670</v>
      </c>
      <c r="C1779" s="263" t="s">
        <v>88</v>
      </c>
      <c r="D1779" s="263" t="s">
        <v>769</v>
      </c>
      <c r="F1779" s="272"/>
      <c r="G1779" s="272"/>
      <c r="H1779" s="272"/>
      <c r="I1779" s="268" t="s">
        <v>918</v>
      </c>
    </row>
    <row r="1780" spans="1:9" x14ac:dyDescent="0.3">
      <c r="A1780" s="263">
        <v>524352</v>
      </c>
      <c r="B1780" s="263" t="s">
        <v>3671</v>
      </c>
      <c r="C1780" s="263" t="s">
        <v>98</v>
      </c>
      <c r="D1780" s="263" t="s">
        <v>884</v>
      </c>
      <c r="F1780" s="271"/>
      <c r="G1780" s="271"/>
      <c r="H1780" s="271"/>
      <c r="I1780" s="268" t="s">
        <v>918</v>
      </c>
    </row>
    <row r="1781" spans="1:9" x14ac:dyDescent="0.3">
      <c r="A1781" s="263">
        <v>524359</v>
      </c>
      <c r="B1781" s="263" t="s">
        <v>3673</v>
      </c>
      <c r="C1781" s="263" t="s">
        <v>393</v>
      </c>
      <c r="D1781" s="263" t="s">
        <v>3674</v>
      </c>
      <c r="F1781" s="271"/>
      <c r="G1781" s="271"/>
      <c r="H1781" s="271"/>
      <c r="I1781" s="268" t="s">
        <v>918</v>
      </c>
    </row>
    <row r="1782" spans="1:9" x14ac:dyDescent="0.3">
      <c r="A1782" s="263">
        <v>524363</v>
      </c>
      <c r="B1782" s="263" t="s">
        <v>3675</v>
      </c>
      <c r="C1782" s="263" t="s">
        <v>447</v>
      </c>
      <c r="D1782" s="263" t="s">
        <v>744</v>
      </c>
      <c r="F1782" s="271"/>
      <c r="G1782" s="271"/>
      <c r="H1782" s="271"/>
      <c r="I1782" s="268" t="s">
        <v>918</v>
      </c>
    </row>
    <row r="1783" spans="1:9" x14ac:dyDescent="0.3">
      <c r="A1783" s="263">
        <v>524364</v>
      </c>
      <c r="B1783" s="263" t="s">
        <v>3676</v>
      </c>
      <c r="C1783" s="263" t="s">
        <v>68</v>
      </c>
      <c r="D1783" s="263" t="s">
        <v>409</v>
      </c>
      <c r="F1783" s="273"/>
      <c r="G1783" s="273"/>
      <c r="H1783" s="274"/>
      <c r="I1783" s="268" t="s">
        <v>918</v>
      </c>
    </row>
    <row r="1784" spans="1:9" x14ac:dyDescent="0.3">
      <c r="A1784" s="263">
        <v>524365</v>
      </c>
      <c r="B1784" s="263" t="s">
        <v>3677</v>
      </c>
      <c r="C1784" s="263" t="s">
        <v>97</v>
      </c>
      <c r="D1784" s="263" t="s">
        <v>833</v>
      </c>
      <c r="F1784" s="272"/>
      <c r="G1784" s="272"/>
      <c r="H1784" s="272"/>
      <c r="I1784" s="268" t="s">
        <v>918</v>
      </c>
    </row>
    <row r="1785" spans="1:9" x14ac:dyDescent="0.3">
      <c r="A1785" s="263">
        <v>524367</v>
      </c>
      <c r="B1785" s="263" t="s">
        <v>3678</v>
      </c>
      <c r="C1785" s="263" t="s">
        <v>440</v>
      </c>
      <c r="D1785" s="263" t="s">
        <v>762</v>
      </c>
      <c r="I1785" s="268" t="s">
        <v>918</v>
      </c>
    </row>
    <row r="1786" spans="1:9" x14ac:dyDescent="0.3">
      <c r="A1786" s="263">
        <v>524368</v>
      </c>
      <c r="B1786" s="263" t="s">
        <v>3679</v>
      </c>
      <c r="C1786" s="263" t="s">
        <v>377</v>
      </c>
      <c r="D1786" s="263" t="s">
        <v>793</v>
      </c>
      <c r="F1786" s="271"/>
      <c r="G1786" s="271"/>
      <c r="H1786" s="271"/>
      <c r="I1786" s="268" t="s">
        <v>918</v>
      </c>
    </row>
    <row r="1787" spans="1:9" x14ac:dyDescent="0.3">
      <c r="A1787" s="263">
        <v>524372</v>
      </c>
      <c r="B1787" s="263" t="s">
        <v>2804</v>
      </c>
      <c r="C1787" s="263" t="s">
        <v>318</v>
      </c>
      <c r="D1787" s="263" t="s">
        <v>744</v>
      </c>
      <c r="F1787" s="271"/>
      <c r="G1787" s="271"/>
      <c r="H1787" s="271"/>
      <c r="I1787" s="268" t="s">
        <v>918</v>
      </c>
    </row>
    <row r="1788" spans="1:9" x14ac:dyDescent="0.3">
      <c r="A1788" s="263">
        <v>524377</v>
      </c>
      <c r="B1788" s="263" t="s">
        <v>3680</v>
      </c>
      <c r="C1788" s="263" t="s">
        <v>68</v>
      </c>
      <c r="D1788" s="263" t="s">
        <v>418</v>
      </c>
      <c r="F1788" s="273"/>
      <c r="G1788" s="273"/>
      <c r="H1788" s="274"/>
      <c r="I1788" s="268" t="s">
        <v>918</v>
      </c>
    </row>
    <row r="1789" spans="1:9" x14ac:dyDescent="0.3">
      <c r="A1789" s="263">
        <v>524380</v>
      </c>
      <c r="B1789" s="263" t="s">
        <v>3681</v>
      </c>
      <c r="C1789" s="263" t="s">
        <v>102</v>
      </c>
      <c r="D1789" s="263" t="s">
        <v>730</v>
      </c>
      <c r="F1789" s="272"/>
      <c r="G1789" s="272"/>
      <c r="H1789" s="272"/>
      <c r="I1789" s="268" t="s">
        <v>918</v>
      </c>
    </row>
    <row r="1790" spans="1:9" x14ac:dyDescent="0.3">
      <c r="A1790" s="263">
        <v>524386</v>
      </c>
      <c r="B1790" s="263" t="s">
        <v>3683</v>
      </c>
      <c r="C1790" s="263" t="s">
        <v>88</v>
      </c>
      <c r="D1790" s="263" t="s">
        <v>1521</v>
      </c>
      <c r="F1790" s="271"/>
      <c r="G1790" s="271"/>
      <c r="H1790" s="271"/>
      <c r="I1790" s="268" t="s">
        <v>918</v>
      </c>
    </row>
    <row r="1791" spans="1:9" x14ac:dyDescent="0.3">
      <c r="A1791" s="263">
        <v>524390</v>
      </c>
      <c r="B1791" s="263" t="s">
        <v>3684</v>
      </c>
      <c r="C1791" s="263" t="s">
        <v>69</v>
      </c>
      <c r="D1791" s="263" t="s">
        <v>415</v>
      </c>
      <c r="F1791" s="271"/>
      <c r="G1791" s="271"/>
      <c r="H1791" s="271"/>
      <c r="I1791" s="268" t="s">
        <v>918</v>
      </c>
    </row>
    <row r="1792" spans="1:9" x14ac:dyDescent="0.3">
      <c r="A1792" s="263">
        <v>524392</v>
      </c>
      <c r="B1792" s="263" t="s">
        <v>3685</v>
      </c>
      <c r="C1792" s="263" t="s">
        <v>87</v>
      </c>
      <c r="D1792" s="263" t="s">
        <v>403</v>
      </c>
      <c r="F1792" s="271"/>
      <c r="G1792" s="271"/>
      <c r="H1792" s="271"/>
      <c r="I1792" s="268" t="s">
        <v>918</v>
      </c>
    </row>
    <row r="1793" spans="1:9" x14ac:dyDescent="0.3">
      <c r="A1793" s="263">
        <v>524396</v>
      </c>
      <c r="B1793" s="263" t="s">
        <v>480</v>
      </c>
      <c r="C1793" s="263" t="s">
        <v>441</v>
      </c>
      <c r="D1793" s="263" t="s">
        <v>768</v>
      </c>
      <c r="F1793" s="273"/>
      <c r="G1793" s="273"/>
      <c r="H1793" s="274"/>
      <c r="I1793" s="268" t="s">
        <v>918</v>
      </c>
    </row>
    <row r="1794" spans="1:9" x14ac:dyDescent="0.3">
      <c r="A1794" s="263">
        <v>524397</v>
      </c>
      <c r="B1794" s="263" t="s">
        <v>3686</v>
      </c>
      <c r="C1794" s="263" t="s">
        <v>105</v>
      </c>
      <c r="D1794" s="263" t="s">
        <v>1159</v>
      </c>
      <c r="F1794" s="271"/>
      <c r="G1794" s="271"/>
      <c r="H1794" s="271"/>
      <c r="I1794" s="268" t="s">
        <v>918</v>
      </c>
    </row>
    <row r="1795" spans="1:9" x14ac:dyDescent="0.3">
      <c r="A1795" s="263">
        <v>524400</v>
      </c>
      <c r="B1795" s="263" t="s">
        <v>3687</v>
      </c>
      <c r="C1795" s="263" t="s">
        <v>88</v>
      </c>
      <c r="D1795" s="263" t="s">
        <v>831</v>
      </c>
      <c r="F1795" s="272"/>
      <c r="G1795" s="272"/>
      <c r="H1795" s="272"/>
      <c r="I1795" s="268" t="s">
        <v>918</v>
      </c>
    </row>
    <row r="1796" spans="1:9" x14ac:dyDescent="0.3">
      <c r="A1796" s="263">
        <v>524404</v>
      </c>
      <c r="B1796" s="263" t="s">
        <v>2806</v>
      </c>
      <c r="C1796" s="263" t="s">
        <v>87</v>
      </c>
      <c r="D1796" s="263" t="s">
        <v>748</v>
      </c>
      <c r="F1796" s="271"/>
      <c r="G1796" s="271"/>
      <c r="H1796" s="271"/>
      <c r="I1796" s="268" t="s">
        <v>918</v>
      </c>
    </row>
    <row r="1797" spans="1:9" x14ac:dyDescent="0.3">
      <c r="A1797" s="263">
        <v>524406</v>
      </c>
      <c r="B1797" s="263" t="s">
        <v>3688</v>
      </c>
      <c r="C1797" s="263" t="s">
        <v>88</v>
      </c>
      <c r="D1797" s="263" t="s">
        <v>415</v>
      </c>
      <c r="F1797" s="271"/>
      <c r="G1797" s="271"/>
      <c r="H1797" s="271"/>
      <c r="I1797" s="268" t="s">
        <v>918</v>
      </c>
    </row>
    <row r="1798" spans="1:9" x14ac:dyDescent="0.3">
      <c r="A1798" s="263">
        <v>524407</v>
      </c>
      <c r="B1798" s="263" t="s">
        <v>3689</v>
      </c>
      <c r="C1798" s="263" t="s">
        <v>302</v>
      </c>
      <c r="D1798" s="263" t="s">
        <v>746</v>
      </c>
      <c r="F1798" s="271"/>
      <c r="G1798" s="271"/>
      <c r="H1798" s="271"/>
      <c r="I1798" s="268" t="s">
        <v>918</v>
      </c>
    </row>
    <row r="1799" spans="1:9" x14ac:dyDescent="0.3">
      <c r="A1799" s="263">
        <v>524409</v>
      </c>
      <c r="B1799" s="263" t="s">
        <v>1775</v>
      </c>
      <c r="C1799" s="263" t="s">
        <v>376</v>
      </c>
      <c r="D1799" s="263" t="s">
        <v>717</v>
      </c>
      <c r="F1799" s="272"/>
      <c r="G1799" s="272"/>
      <c r="H1799" s="272"/>
      <c r="I1799" s="268" t="s">
        <v>918</v>
      </c>
    </row>
    <row r="1800" spans="1:9" x14ac:dyDescent="0.3">
      <c r="A1800" s="263">
        <v>524416</v>
      </c>
      <c r="B1800" s="263" t="s">
        <v>3691</v>
      </c>
      <c r="C1800" s="263" t="s">
        <v>88</v>
      </c>
      <c r="D1800" s="263" t="s">
        <v>768</v>
      </c>
      <c r="F1800" s="271"/>
      <c r="G1800" s="271"/>
      <c r="H1800" s="271"/>
      <c r="I1800" s="268" t="s">
        <v>918</v>
      </c>
    </row>
    <row r="1801" spans="1:9" x14ac:dyDescent="0.3">
      <c r="A1801" s="263">
        <v>524417</v>
      </c>
      <c r="B1801" s="263" t="s">
        <v>3692</v>
      </c>
      <c r="C1801" s="263" t="s">
        <v>1690</v>
      </c>
      <c r="D1801" s="263" t="s">
        <v>748</v>
      </c>
      <c r="F1801" s="272"/>
      <c r="G1801" s="272"/>
      <c r="H1801" s="272"/>
      <c r="I1801" s="268" t="s">
        <v>918</v>
      </c>
    </row>
    <row r="1802" spans="1:9" x14ac:dyDescent="0.3">
      <c r="A1802" s="263">
        <v>524419</v>
      </c>
      <c r="B1802" s="263" t="s">
        <v>3693</v>
      </c>
      <c r="C1802" s="263" t="s">
        <v>73</v>
      </c>
      <c r="D1802" s="263" t="s">
        <v>827</v>
      </c>
      <c r="F1802" s="272"/>
      <c r="G1802" s="272"/>
      <c r="H1802" s="272"/>
      <c r="I1802" s="268" t="s">
        <v>918</v>
      </c>
    </row>
    <row r="1803" spans="1:9" x14ac:dyDescent="0.3">
      <c r="A1803" s="263">
        <v>524429</v>
      </c>
      <c r="B1803" s="263" t="s">
        <v>3695</v>
      </c>
      <c r="C1803" s="263" t="s">
        <v>3696</v>
      </c>
      <c r="D1803" s="263" t="s">
        <v>1325</v>
      </c>
      <c r="I1803" s="268" t="s">
        <v>918</v>
      </c>
    </row>
    <row r="1804" spans="1:9" x14ac:dyDescent="0.3">
      <c r="A1804" s="263">
        <v>524433</v>
      </c>
      <c r="B1804" s="263" t="s">
        <v>3697</v>
      </c>
      <c r="C1804" s="263" t="s">
        <v>88</v>
      </c>
      <c r="D1804" s="263" t="s">
        <v>720</v>
      </c>
      <c r="F1804" s="271"/>
      <c r="G1804" s="271"/>
      <c r="H1804" s="271"/>
      <c r="I1804" s="268" t="s">
        <v>918</v>
      </c>
    </row>
    <row r="1805" spans="1:9" x14ac:dyDescent="0.3">
      <c r="A1805" s="263">
        <v>524440</v>
      </c>
      <c r="B1805" s="263" t="s">
        <v>3700</v>
      </c>
      <c r="C1805" s="263" t="s">
        <v>3701</v>
      </c>
      <c r="D1805" s="263" t="s">
        <v>1591</v>
      </c>
      <c r="F1805" s="271"/>
      <c r="G1805" s="271"/>
      <c r="H1805" s="271"/>
      <c r="I1805" s="268" t="s">
        <v>918</v>
      </c>
    </row>
    <row r="1806" spans="1:9" x14ac:dyDescent="0.3">
      <c r="A1806" s="263">
        <v>524442</v>
      </c>
      <c r="B1806" s="263" t="s">
        <v>3702</v>
      </c>
      <c r="C1806" s="263" t="s">
        <v>244</v>
      </c>
      <c r="D1806" s="263" t="s">
        <v>767</v>
      </c>
      <c r="F1806" s="272"/>
      <c r="G1806" s="272"/>
      <c r="H1806" s="272"/>
      <c r="I1806" s="268" t="s">
        <v>918</v>
      </c>
    </row>
    <row r="1807" spans="1:9" x14ac:dyDescent="0.3">
      <c r="A1807" s="263">
        <v>524445</v>
      </c>
      <c r="B1807" s="263" t="s">
        <v>3703</v>
      </c>
      <c r="C1807" s="263" t="s">
        <v>92</v>
      </c>
      <c r="D1807" s="263" t="s">
        <v>792</v>
      </c>
      <c r="F1807" s="272"/>
      <c r="G1807" s="272"/>
      <c r="H1807" s="272"/>
      <c r="I1807" s="268" t="s">
        <v>918</v>
      </c>
    </row>
    <row r="1808" spans="1:9" x14ac:dyDescent="0.3">
      <c r="A1808" s="263">
        <v>524448</v>
      </c>
      <c r="B1808" s="263" t="s">
        <v>3706</v>
      </c>
      <c r="C1808" s="263" t="s">
        <v>375</v>
      </c>
      <c r="D1808" s="263" t="s">
        <v>1347</v>
      </c>
      <c r="F1808" s="272"/>
      <c r="G1808" s="272"/>
      <c r="H1808" s="272"/>
      <c r="I1808" s="268" t="s">
        <v>918</v>
      </c>
    </row>
    <row r="1809" spans="1:9" x14ac:dyDescent="0.3">
      <c r="A1809" s="263">
        <v>524449</v>
      </c>
      <c r="B1809" s="263" t="s">
        <v>3707</v>
      </c>
      <c r="C1809" s="263" t="s">
        <v>70</v>
      </c>
      <c r="D1809" s="263" t="s">
        <v>744</v>
      </c>
      <c r="F1809" s="271"/>
      <c r="G1809" s="271"/>
      <c r="H1809" s="271"/>
      <c r="I1809" s="268" t="s">
        <v>918</v>
      </c>
    </row>
    <row r="1810" spans="1:9" x14ac:dyDescent="0.3">
      <c r="A1810" s="263">
        <v>524452</v>
      </c>
      <c r="B1810" s="263" t="s">
        <v>3709</v>
      </c>
      <c r="C1810" s="263" t="s">
        <v>1640</v>
      </c>
      <c r="D1810" s="263" t="s">
        <v>744</v>
      </c>
      <c r="F1810" s="272"/>
      <c r="G1810" s="272"/>
      <c r="H1810" s="272"/>
      <c r="I1810" s="268" t="s">
        <v>918</v>
      </c>
    </row>
    <row r="1811" spans="1:9" x14ac:dyDescent="0.3">
      <c r="A1811" s="263">
        <v>524459</v>
      </c>
      <c r="B1811" s="263" t="s">
        <v>3711</v>
      </c>
      <c r="C1811" s="263" t="s">
        <v>395</v>
      </c>
      <c r="D1811" s="263" t="s">
        <v>449</v>
      </c>
      <c r="F1811" s="271"/>
      <c r="G1811" s="271"/>
      <c r="H1811" s="271"/>
      <c r="I1811" s="268" t="s">
        <v>918</v>
      </c>
    </row>
    <row r="1812" spans="1:9" x14ac:dyDescent="0.3">
      <c r="A1812" s="263">
        <v>524466</v>
      </c>
      <c r="B1812" s="263" t="s">
        <v>1512</v>
      </c>
      <c r="C1812" s="263" t="s">
        <v>105</v>
      </c>
      <c r="D1812" s="263" t="s">
        <v>1725</v>
      </c>
      <c r="F1812" s="272"/>
      <c r="G1812" s="272"/>
      <c r="H1812" s="272"/>
      <c r="I1812" s="268" t="s">
        <v>918</v>
      </c>
    </row>
    <row r="1813" spans="1:9" x14ac:dyDescent="0.3">
      <c r="A1813" s="263">
        <v>524467</v>
      </c>
      <c r="B1813" s="263" t="s">
        <v>3713</v>
      </c>
      <c r="C1813" s="263" t="s">
        <v>88</v>
      </c>
      <c r="D1813" s="263" t="s">
        <v>1329</v>
      </c>
      <c r="F1813" s="271"/>
      <c r="G1813" s="271"/>
      <c r="H1813" s="271"/>
      <c r="I1813" s="268" t="s">
        <v>918</v>
      </c>
    </row>
    <row r="1814" spans="1:9" x14ac:dyDescent="0.3">
      <c r="A1814" s="263">
        <v>524472</v>
      </c>
      <c r="B1814" s="263" t="s">
        <v>3714</v>
      </c>
      <c r="C1814" s="263" t="s">
        <v>89</v>
      </c>
      <c r="D1814" s="263" t="s">
        <v>421</v>
      </c>
      <c r="F1814" s="272"/>
      <c r="G1814" s="272"/>
      <c r="H1814" s="272"/>
      <c r="I1814" s="268" t="s">
        <v>918</v>
      </c>
    </row>
    <row r="1815" spans="1:9" x14ac:dyDescent="0.3">
      <c r="A1815" s="263">
        <v>524485</v>
      </c>
      <c r="B1815" s="263" t="s">
        <v>3716</v>
      </c>
      <c r="C1815" s="263" t="s">
        <v>3717</v>
      </c>
      <c r="D1815" s="263" t="s">
        <v>418</v>
      </c>
      <c r="F1815" s="272"/>
      <c r="G1815" s="272"/>
      <c r="H1815" s="272"/>
      <c r="I1815" s="268" t="s">
        <v>918</v>
      </c>
    </row>
    <row r="1816" spans="1:9" x14ac:dyDescent="0.3">
      <c r="A1816" s="263">
        <v>524491</v>
      </c>
      <c r="B1816" s="263" t="s">
        <v>2254</v>
      </c>
      <c r="C1816" s="263" t="s">
        <v>318</v>
      </c>
      <c r="D1816" s="263" t="s">
        <v>414</v>
      </c>
      <c r="F1816" s="271"/>
      <c r="G1816" s="271"/>
      <c r="H1816" s="271"/>
      <c r="I1816" s="268" t="s">
        <v>918</v>
      </c>
    </row>
    <row r="1817" spans="1:9" x14ac:dyDescent="0.3">
      <c r="A1817" s="263">
        <v>524494</v>
      </c>
      <c r="B1817" s="263" t="s">
        <v>3719</v>
      </c>
      <c r="C1817" s="263" t="s">
        <v>354</v>
      </c>
      <c r="D1817" s="263" t="s">
        <v>756</v>
      </c>
      <c r="F1817" s="271"/>
      <c r="G1817" s="271"/>
      <c r="H1817" s="271"/>
      <c r="I1817" s="268" t="s">
        <v>918</v>
      </c>
    </row>
    <row r="1818" spans="1:9" x14ac:dyDescent="0.3">
      <c r="A1818" s="263">
        <v>524500</v>
      </c>
      <c r="B1818" s="263" t="s">
        <v>3722</v>
      </c>
      <c r="C1818" s="263" t="s">
        <v>348</v>
      </c>
      <c r="D1818" s="263" t="s">
        <v>727</v>
      </c>
      <c r="F1818" s="271"/>
      <c r="G1818" s="271"/>
      <c r="H1818" s="271"/>
      <c r="I1818" s="268" t="s">
        <v>918</v>
      </c>
    </row>
    <row r="1819" spans="1:9" x14ac:dyDescent="0.3">
      <c r="A1819" s="263">
        <v>524502</v>
      </c>
      <c r="B1819" s="263" t="s">
        <v>3723</v>
      </c>
      <c r="C1819" s="263" t="s">
        <v>247</v>
      </c>
      <c r="D1819" s="263" t="s">
        <v>405</v>
      </c>
      <c r="F1819" s="272"/>
      <c r="G1819" s="272"/>
      <c r="H1819" s="272"/>
      <c r="I1819" s="268" t="s">
        <v>918</v>
      </c>
    </row>
    <row r="1820" spans="1:9" x14ac:dyDescent="0.3">
      <c r="A1820" s="263">
        <v>524505</v>
      </c>
      <c r="B1820" s="263" t="s">
        <v>3725</v>
      </c>
      <c r="C1820" s="263" t="s">
        <v>387</v>
      </c>
      <c r="D1820" s="263" t="s">
        <v>826</v>
      </c>
      <c r="F1820" s="271"/>
      <c r="G1820" s="271"/>
      <c r="H1820" s="271"/>
      <c r="I1820" s="268" t="s">
        <v>918</v>
      </c>
    </row>
    <row r="1821" spans="1:9" x14ac:dyDescent="0.3">
      <c r="A1821" s="263">
        <v>524506</v>
      </c>
      <c r="B1821" s="263" t="s">
        <v>3726</v>
      </c>
      <c r="C1821" s="263" t="s">
        <v>3087</v>
      </c>
      <c r="D1821" s="263" t="s">
        <v>884</v>
      </c>
      <c r="F1821" s="272"/>
      <c r="G1821" s="272"/>
      <c r="H1821" s="272"/>
      <c r="I1821" s="268" t="s">
        <v>918</v>
      </c>
    </row>
    <row r="1822" spans="1:9" x14ac:dyDescent="0.3">
      <c r="A1822" s="263">
        <v>524507</v>
      </c>
      <c r="B1822" s="263" t="s">
        <v>3727</v>
      </c>
      <c r="C1822" s="263" t="s">
        <v>3728</v>
      </c>
      <c r="D1822" s="263" t="s">
        <v>744</v>
      </c>
      <c r="F1822" s="271"/>
      <c r="G1822" s="271"/>
      <c r="H1822" s="271"/>
      <c r="I1822" s="268" t="s">
        <v>918</v>
      </c>
    </row>
    <row r="1823" spans="1:9" x14ac:dyDescent="0.3">
      <c r="A1823" s="263">
        <v>524510</v>
      </c>
      <c r="B1823" s="263" t="s">
        <v>3729</v>
      </c>
      <c r="C1823" s="263" t="s">
        <v>488</v>
      </c>
      <c r="D1823" s="263" t="s">
        <v>747</v>
      </c>
      <c r="F1823" s="271"/>
      <c r="G1823" s="271"/>
      <c r="H1823" s="271"/>
      <c r="I1823" s="268" t="s">
        <v>918</v>
      </c>
    </row>
    <row r="1824" spans="1:9" x14ac:dyDescent="0.3">
      <c r="A1824" s="263">
        <v>524512</v>
      </c>
      <c r="B1824" s="263" t="s">
        <v>3730</v>
      </c>
      <c r="C1824" s="263" t="s">
        <v>485</v>
      </c>
      <c r="D1824" s="263" t="s">
        <v>1317</v>
      </c>
      <c r="F1824" s="271"/>
      <c r="G1824" s="271"/>
      <c r="H1824" s="271"/>
      <c r="I1824" s="268" t="s">
        <v>918</v>
      </c>
    </row>
    <row r="1825" spans="1:9" x14ac:dyDescent="0.3">
      <c r="A1825" s="263">
        <v>524513</v>
      </c>
      <c r="B1825" s="263" t="s">
        <v>3731</v>
      </c>
      <c r="C1825" s="263" t="s">
        <v>70</v>
      </c>
      <c r="D1825" s="263" t="s">
        <v>735</v>
      </c>
      <c r="F1825" s="271"/>
      <c r="G1825" s="271"/>
      <c r="H1825" s="271"/>
      <c r="I1825" s="268" t="s">
        <v>918</v>
      </c>
    </row>
    <row r="1826" spans="1:9" x14ac:dyDescent="0.3">
      <c r="A1826" s="263">
        <v>524518</v>
      </c>
      <c r="B1826" s="263" t="s">
        <v>3732</v>
      </c>
      <c r="C1826" s="263" t="s">
        <v>3733</v>
      </c>
      <c r="D1826" s="263" t="s">
        <v>829</v>
      </c>
      <c r="F1826" s="271"/>
      <c r="G1826" s="271"/>
      <c r="H1826" s="271"/>
      <c r="I1826" s="268" t="s">
        <v>918</v>
      </c>
    </row>
    <row r="1827" spans="1:9" x14ac:dyDescent="0.3">
      <c r="A1827" s="263">
        <v>524520</v>
      </c>
      <c r="B1827" s="263" t="s">
        <v>3734</v>
      </c>
      <c r="C1827" s="263" t="s">
        <v>98</v>
      </c>
      <c r="D1827" s="263" t="s">
        <v>841</v>
      </c>
      <c r="F1827" s="271"/>
      <c r="G1827" s="271"/>
      <c r="H1827" s="271"/>
      <c r="I1827" s="268" t="s">
        <v>918</v>
      </c>
    </row>
    <row r="1828" spans="1:9" x14ac:dyDescent="0.3">
      <c r="A1828" s="263">
        <v>524522</v>
      </c>
      <c r="B1828" s="263" t="s">
        <v>3735</v>
      </c>
      <c r="C1828" s="263" t="s">
        <v>427</v>
      </c>
      <c r="D1828" s="263" t="s">
        <v>3736</v>
      </c>
      <c r="I1828" s="268" t="s">
        <v>918</v>
      </c>
    </row>
    <row r="1829" spans="1:9" x14ac:dyDescent="0.3">
      <c r="A1829" s="263">
        <v>524528</v>
      </c>
      <c r="B1829" s="263" t="s">
        <v>3737</v>
      </c>
      <c r="C1829" s="263" t="s">
        <v>75</v>
      </c>
      <c r="D1829" s="263" t="s">
        <v>902</v>
      </c>
      <c r="F1829" s="271"/>
      <c r="G1829" s="271"/>
      <c r="H1829" s="271"/>
      <c r="I1829" s="268" t="s">
        <v>918</v>
      </c>
    </row>
    <row r="1830" spans="1:9" x14ac:dyDescent="0.3">
      <c r="A1830" s="263">
        <v>524530</v>
      </c>
      <c r="B1830" s="263" t="s">
        <v>3738</v>
      </c>
      <c r="C1830" s="263" t="s">
        <v>3739</v>
      </c>
      <c r="D1830" s="263" t="s">
        <v>407</v>
      </c>
      <c r="F1830" s="272"/>
      <c r="G1830" s="272"/>
      <c r="H1830" s="272"/>
      <c r="I1830" s="268" t="s">
        <v>918</v>
      </c>
    </row>
    <row r="1831" spans="1:9" x14ac:dyDescent="0.3">
      <c r="A1831" s="263">
        <v>524539</v>
      </c>
      <c r="B1831" s="263" t="s">
        <v>3740</v>
      </c>
      <c r="C1831" s="263" t="s">
        <v>70</v>
      </c>
      <c r="D1831" s="263" t="s">
        <v>1307</v>
      </c>
      <c r="F1831" s="271"/>
      <c r="G1831" s="271"/>
      <c r="H1831" s="271"/>
      <c r="I1831" s="268" t="s">
        <v>918</v>
      </c>
    </row>
    <row r="1832" spans="1:9" x14ac:dyDescent="0.3">
      <c r="A1832" s="263">
        <v>524540</v>
      </c>
      <c r="B1832" s="263" t="s">
        <v>3741</v>
      </c>
      <c r="C1832" s="263" t="s">
        <v>70</v>
      </c>
      <c r="D1832" s="263" t="s">
        <v>828</v>
      </c>
      <c r="F1832" s="272"/>
      <c r="G1832" s="272"/>
      <c r="H1832" s="272"/>
      <c r="I1832" s="268" t="s">
        <v>918</v>
      </c>
    </row>
    <row r="1833" spans="1:9" x14ac:dyDescent="0.3">
      <c r="A1833" s="263">
        <v>524546</v>
      </c>
      <c r="B1833" s="263" t="s">
        <v>1776</v>
      </c>
      <c r="C1833" s="263" t="s">
        <v>399</v>
      </c>
      <c r="D1833" s="263" t="s">
        <v>761</v>
      </c>
      <c r="I1833" s="268" t="s">
        <v>918</v>
      </c>
    </row>
    <row r="1834" spans="1:9" x14ac:dyDescent="0.3">
      <c r="A1834" s="263">
        <v>524548</v>
      </c>
      <c r="B1834" s="263" t="s">
        <v>3742</v>
      </c>
      <c r="C1834" s="263" t="s">
        <v>348</v>
      </c>
      <c r="D1834" s="263" t="s">
        <v>714</v>
      </c>
      <c r="F1834" s="271"/>
      <c r="G1834" s="271"/>
      <c r="H1834" s="271"/>
      <c r="I1834" s="268" t="s">
        <v>918</v>
      </c>
    </row>
    <row r="1835" spans="1:9" x14ac:dyDescent="0.3">
      <c r="A1835" s="263">
        <v>524550</v>
      </c>
      <c r="B1835" s="263" t="s">
        <v>1777</v>
      </c>
      <c r="C1835" s="263" t="s">
        <v>1778</v>
      </c>
      <c r="D1835" s="263" t="s">
        <v>790</v>
      </c>
      <c r="F1835" s="272"/>
      <c r="G1835" s="272"/>
      <c r="H1835" s="272"/>
      <c r="I1835" s="268" t="s">
        <v>918</v>
      </c>
    </row>
    <row r="1836" spans="1:9" x14ac:dyDescent="0.3">
      <c r="A1836" s="263">
        <v>524554</v>
      </c>
      <c r="B1836" s="263" t="s">
        <v>3743</v>
      </c>
      <c r="C1836" s="263" t="s">
        <v>3744</v>
      </c>
      <c r="D1836" s="263" t="s">
        <v>769</v>
      </c>
      <c r="F1836" s="271"/>
      <c r="G1836" s="271"/>
      <c r="H1836" s="271"/>
      <c r="I1836" s="268" t="s">
        <v>918</v>
      </c>
    </row>
    <row r="1837" spans="1:9" x14ac:dyDescent="0.3">
      <c r="A1837" s="263">
        <v>524556</v>
      </c>
      <c r="B1837" s="263" t="s">
        <v>3745</v>
      </c>
      <c r="C1837" s="263" t="s">
        <v>325</v>
      </c>
      <c r="D1837" s="263" t="s">
        <v>1536</v>
      </c>
      <c r="I1837" s="268" t="s">
        <v>918</v>
      </c>
    </row>
    <row r="1838" spans="1:9" x14ac:dyDescent="0.3">
      <c r="A1838" s="263">
        <v>524558</v>
      </c>
      <c r="B1838" s="263" t="s">
        <v>3747</v>
      </c>
      <c r="C1838" s="263" t="s">
        <v>317</v>
      </c>
      <c r="D1838" s="263" t="s">
        <v>743</v>
      </c>
      <c r="F1838" s="271"/>
      <c r="G1838" s="271"/>
      <c r="H1838" s="271"/>
      <c r="I1838" s="268" t="s">
        <v>918</v>
      </c>
    </row>
    <row r="1839" spans="1:9" x14ac:dyDescent="0.3">
      <c r="A1839" s="263">
        <v>524561</v>
      </c>
      <c r="B1839" s="263" t="s">
        <v>3748</v>
      </c>
      <c r="C1839" s="263" t="s">
        <v>445</v>
      </c>
      <c r="D1839" s="263" t="s">
        <v>757</v>
      </c>
      <c r="F1839" s="272"/>
      <c r="G1839" s="272"/>
      <c r="H1839" s="272"/>
      <c r="I1839" s="268" t="s">
        <v>918</v>
      </c>
    </row>
    <row r="1840" spans="1:9" x14ac:dyDescent="0.3">
      <c r="A1840" s="263">
        <v>524567</v>
      </c>
      <c r="B1840" s="263" t="s">
        <v>2812</v>
      </c>
      <c r="C1840" s="263" t="s">
        <v>1676</v>
      </c>
      <c r="D1840" s="263" t="s">
        <v>719</v>
      </c>
      <c r="F1840" s="272"/>
      <c r="G1840" s="272"/>
      <c r="H1840" s="272"/>
      <c r="I1840" s="268" t="s">
        <v>918</v>
      </c>
    </row>
    <row r="1841" spans="1:9" x14ac:dyDescent="0.3">
      <c r="A1841" s="263">
        <v>524568</v>
      </c>
      <c r="B1841" s="263" t="s">
        <v>3750</v>
      </c>
      <c r="C1841" s="263" t="s">
        <v>97</v>
      </c>
      <c r="D1841" s="263" t="s">
        <v>744</v>
      </c>
      <c r="F1841" s="271"/>
      <c r="G1841" s="271"/>
      <c r="H1841" s="271"/>
      <c r="I1841" s="268" t="s">
        <v>918</v>
      </c>
    </row>
    <row r="1842" spans="1:9" x14ac:dyDescent="0.3">
      <c r="A1842" s="263">
        <v>524580</v>
      </c>
      <c r="B1842" s="263" t="s">
        <v>3751</v>
      </c>
      <c r="C1842" s="263" t="s">
        <v>1519</v>
      </c>
      <c r="D1842" s="263" t="s">
        <v>831</v>
      </c>
      <c r="F1842" s="271"/>
      <c r="G1842" s="271"/>
      <c r="H1842" s="271"/>
      <c r="I1842" s="268" t="s">
        <v>918</v>
      </c>
    </row>
    <row r="1843" spans="1:9" x14ac:dyDescent="0.3">
      <c r="A1843" s="263">
        <v>524583</v>
      </c>
      <c r="B1843" s="263" t="s">
        <v>3752</v>
      </c>
      <c r="C1843" s="263" t="s">
        <v>270</v>
      </c>
      <c r="D1843" s="263" t="s">
        <v>776</v>
      </c>
      <c r="F1843" s="272"/>
      <c r="G1843" s="272"/>
      <c r="H1843" s="272"/>
      <c r="I1843" s="268" t="s">
        <v>918</v>
      </c>
    </row>
    <row r="1844" spans="1:9" x14ac:dyDescent="0.3">
      <c r="A1844" s="263">
        <v>524599</v>
      </c>
      <c r="B1844" s="263" t="s">
        <v>3755</v>
      </c>
      <c r="C1844" s="263" t="s">
        <v>489</v>
      </c>
      <c r="D1844" s="263" t="s">
        <v>1292</v>
      </c>
      <c r="I1844" s="268" t="s">
        <v>918</v>
      </c>
    </row>
    <row r="1845" spans="1:9" x14ac:dyDescent="0.3">
      <c r="A1845" s="263">
        <v>524609</v>
      </c>
      <c r="B1845" s="263" t="s">
        <v>1779</v>
      </c>
      <c r="C1845" s="263" t="s">
        <v>461</v>
      </c>
      <c r="D1845" s="263" t="s">
        <v>885</v>
      </c>
      <c r="F1845" s="271"/>
      <c r="G1845" s="271"/>
      <c r="H1845" s="271"/>
      <c r="I1845" s="268" t="s">
        <v>918</v>
      </c>
    </row>
    <row r="1846" spans="1:9" x14ac:dyDescent="0.3">
      <c r="A1846" s="263">
        <v>524618</v>
      </c>
      <c r="B1846" s="263" t="s">
        <v>1780</v>
      </c>
      <c r="C1846" s="263" t="s">
        <v>70</v>
      </c>
      <c r="D1846" s="263" t="s">
        <v>822</v>
      </c>
      <c r="F1846" s="272"/>
      <c r="G1846" s="272"/>
      <c r="H1846" s="272"/>
      <c r="I1846" s="268" t="s">
        <v>918</v>
      </c>
    </row>
    <row r="1847" spans="1:9" x14ac:dyDescent="0.3">
      <c r="A1847" s="263">
        <v>524619</v>
      </c>
      <c r="B1847" s="263" t="s">
        <v>3761</v>
      </c>
      <c r="C1847" s="263" t="s">
        <v>109</v>
      </c>
      <c r="D1847" s="263" t="s">
        <v>418</v>
      </c>
      <c r="F1847" s="271"/>
      <c r="G1847" s="271"/>
      <c r="H1847" s="271"/>
      <c r="I1847" s="268" t="s">
        <v>918</v>
      </c>
    </row>
    <row r="1848" spans="1:9" x14ac:dyDescent="0.3">
      <c r="A1848" s="263">
        <v>524620</v>
      </c>
      <c r="B1848" s="263" t="s">
        <v>3762</v>
      </c>
      <c r="C1848" s="263" t="s">
        <v>340</v>
      </c>
      <c r="D1848" s="263" t="s">
        <v>810</v>
      </c>
      <c r="I1848" s="268" t="s">
        <v>918</v>
      </c>
    </row>
    <row r="1849" spans="1:9" x14ac:dyDescent="0.3">
      <c r="A1849" s="263">
        <v>524621</v>
      </c>
      <c r="B1849" s="263" t="s">
        <v>3763</v>
      </c>
      <c r="C1849" s="263" t="s">
        <v>317</v>
      </c>
      <c r="D1849" s="263" t="s">
        <v>729</v>
      </c>
      <c r="F1849" s="271"/>
      <c r="G1849" s="271"/>
      <c r="H1849" s="271"/>
      <c r="I1849" s="268" t="s">
        <v>918</v>
      </c>
    </row>
    <row r="1850" spans="1:9" x14ac:dyDescent="0.3">
      <c r="A1850" s="263">
        <v>524625</v>
      </c>
      <c r="B1850" s="263" t="s">
        <v>3764</v>
      </c>
      <c r="C1850" s="263" t="s">
        <v>381</v>
      </c>
      <c r="D1850" s="263" t="s">
        <v>429</v>
      </c>
      <c r="F1850" s="271"/>
      <c r="G1850" s="271"/>
      <c r="H1850" s="271"/>
      <c r="I1850" s="268" t="s">
        <v>918</v>
      </c>
    </row>
    <row r="1851" spans="1:9" x14ac:dyDescent="0.3">
      <c r="A1851" s="263">
        <v>524626</v>
      </c>
      <c r="B1851" s="263" t="s">
        <v>3765</v>
      </c>
      <c r="C1851" s="263" t="s">
        <v>318</v>
      </c>
      <c r="D1851" s="263" t="s">
        <v>1075</v>
      </c>
      <c r="F1851" s="272"/>
      <c r="G1851" s="272"/>
      <c r="H1851" s="272"/>
      <c r="I1851" s="268" t="s">
        <v>918</v>
      </c>
    </row>
    <row r="1852" spans="1:9" x14ac:dyDescent="0.3">
      <c r="A1852" s="263">
        <v>524628</v>
      </c>
      <c r="B1852" s="263" t="s">
        <v>2339</v>
      </c>
      <c r="C1852" s="263" t="s">
        <v>72</v>
      </c>
      <c r="D1852" s="263" t="s">
        <v>739</v>
      </c>
      <c r="F1852" s="272"/>
      <c r="G1852" s="272"/>
      <c r="H1852" s="272"/>
      <c r="I1852" s="268" t="s">
        <v>918</v>
      </c>
    </row>
    <row r="1853" spans="1:9" x14ac:dyDescent="0.3">
      <c r="A1853" s="263">
        <v>524629</v>
      </c>
      <c r="B1853" s="263" t="s">
        <v>3766</v>
      </c>
      <c r="C1853" s="263" t="s">
        <v>1549</v>
      </c>
      <c r="D1853" s="263" t="s">
        <v>730</v>
      </c>
      <c r="F1853" s="271"/>
      <c r="G1853" s="271"/>
      <c r="H1853" s="271"/>
      <c r="I1853" s="268" t="s">
        <v>918</v>
      </c>
    </row>
    <row r="1854" spans="1:9" x14ac:dyDescent="0.3">
      <c r="A1854" s="263">
        <v>524631</v>
      </c>
      <c r="B1854" s="263" t="s">
        <v>3768</v>
      </c>
      <c r="C1854" s="263" t="s">
        <v>66</v>
      </c>
      <c r="D1854" s="263" t="s">
        <v>803</v>
      </c>
      <c r="I1854" s="268" t="s">
        <v>918</v>
      </c>
    </row>
    <row r="1855" spans="1:9" x14ac:dyDescent="0.3">
      <c r="A1855" s="263">
        <v>524632</v>
      </c>
      <c r="B1855" s="263" t="s">
        <v>3769</v>
      </c>
      <c r="C1855" s="263" t="s">
        <v>365</v>
      </c>
      <c r="D1855" s="263" t="s">
        <v>3770</v>
      </c>
      <c r="F1855" s="271"/>
      <c r="G1855" s="271"/>
      <c r="H1855" s="271"/>
      <c r="I1855" s="268" t="s">
        <v>918</v>
      </c>
    </row>
    <row r="1856" spans="1:9" x14ac:dyDescent="0.3">
      <c r="A1856" s="263">
        <v>524633</v>
      </c>
      <c r="B1856" s="263" t="s">
        <v>3771</v>
      </c>
      <c r="C1856" s="263" t="s">
        <v>313</v>
      </c>
      <c r="D1856" s="263" t="s">
        <v>908</v>
      </c>
      <c r="F1856" s="271"/>
      <c r="G1856" s="271"/>
      <c r="H1856" s="271"/>
      <c r="I1856" s="268" t="s">
        <v>918</v>
      </c>
    </row>
    <row r="1857" spans="1:9" x14ac:dyDescent="0.3">
      <c r="A1857" s="263">
        <v>524634</v>
      </c>
      <c r="B1857" s="263" t="s">
        <v>3772</v>
      </c>
      <c r="C1857" s="263" t="s">
        <v>100</v>
      </c>
      <c r="D1857" s="263" t="s">
        <v>405</v>
      </c>
      <c r="F1857" s="272"/>
      <c r="G1857" s="272"/>
      <c r="H1857" s="272"/>
      <c r="I1857" s="268" t="s">
        <v>918</v>
      </c>
    </row>
    <row r="1858" spans="1:9" x14ac:dyDescent="0.3">
      <c r="A1858" s="263">
        <v>524635</v>
      </c>
      <c r="B1858" s="263" t="s">
        <v>3773</v>
      </c>
      <c r="C1858" s="263" t="s">
        <v>430</v>
      </c>
      <c r="D1858" s="263" t="s">
        <v>3774</v>
      </c>
      <c r="F1858" s="271"/>
      <c r="G1858" s="271"/>
      <c r="H1858" s="271"/>
      <c r="I1858" s="268" t="s">
        <v>918</v>
      </c>
    </row>
    <row r="1859" spans="1:9" x14ac:dyDescent="0.3">
      <c r="A1859" s="263">
        <v>524637</v>
      </c>
      <c r="B1859" s="263" t="s">
        <v>3775</v>
      </c>
      <c r="C1859" s="263" t="s">
        <v>69</v>
      </c>
      <c r="D1859" s="263" t="s">
        <v>721</v>
      </c>
      <c r="F1859" s="272"/>
      <c r="G1859" s="272"/>
      <c r="H1859" s="272"/>
      <c r="I1859" s="268" t="s">
        <v>918</v>
      </c>
    </row>
    <row r="1860" spans="1:9" x14ac:dyDescent="0.3">
      <c r="A1860" s="263">
        <v>524638</v>
      </c>
      <c r="B1860" s="263" t="s">
        <v>3776</v>
      </c>
      <c r="C1860" s="263" t="s">
        <v>66</v>
      </c>
      <c r="D1860" s="263" t="s">
        <v>783</v>
      </c>
      <c r="F1860" s="271"/>
      <c r="G1860" s="271"/>
      <c r="H1860" s="271"/>
      <c r="I1860" s="268" t="s">
        <v>918</v>
      </c>
    </row>
    <row r="1861" spans="1:9" x14ac:dyDescent="0.3">
      <c r="A1861" s="263">
        <v>524644</v>
      </c>
      <c r="B1861" s="263" t="s">
        <v>3777</v>
      </c>
      <c r="C1861" s="263" t="s">
        <v>267</v>
      </c>
      <c r="D1861" s="263" t="s">
        <v>3778</v>
      </c>
      <c r="F1861" s="271"/>
      <c r="G1861" s="271"/>
      <c r="H1861" s="271"/>
      <c r="I1861" s="268" t="s">
        <v>918</v>
      </c>
    </row>
    <row r="1862" spans="1:9" x14ac:dyDescent="0.3">
      <c r="A1862" s="263">
        <v>524645</v>
      </c>
      <c r="B1862" s="263" t="s">
        <v>1595</v>
      </c>
      <c r="C1862" s="263" t="s">
        <v>102</v>
      </c>
      <c r="D1862" s="263" t="s">
        <v>1596</v>
      </c>
      <c r="F1862" s="271"/>
      <c r="G1862" s="271"/>
      <c r="H1862" s="271"/>
      <c r="I1862" s="268" t="s">
        <v>918</v>
      </c>
    </row>
    <row r="1863" spans="1:9" x14ac:dyDescent="0.3">
      <c r="A1863" s="263">
        <v>524649</v>
      </c>
      <c r="B1863" s="263" t="s">
        <v>3779</v>
      </c>
      <c r="C1863" s="263" t="s">
        <v>108</v>
      </c>
      <c r="D1863" s="263" t="s">
        <v>418</v>
      </c>
      <c r="F1863" s="271"/>
      <c r="G1863" s="271"/>
      <c r="H1863" s="271"/>
      <c r="I1863" s="268" t="s">
        <v>918</v>
      </c>
    </row>
    <row r="1864" spans="1:9" x14ac:dyDescent="0.3">
      <c r="A1864" s="263">
        <v>524650</v>
      </c>
      <c r="B1864" s="263" t="s">
        <v>3780</v>
      </c>
      <c r="C1864" s="263" t="s">
        <v>3781</v>
      </c>
      <c r="D1864" s="263" t="s">
        <v>3782</v>
      </c>
      <c r="F1864" s="271"/>
      <c r="G1864" s="271"/>
      <c r="H1864" s="271"/>
      <c r="I1864" s="268" t="s">
        <v>918</v>
      </c>
    </row>
    <row r="1865" spans="1:9" x14ac:dyDescent="0.3">
      <c r="A1865" s="263">
        <v>524658</v>
      </c>
      <c r="B1865" s="263" t="s">
        <v>3784</v>
      </c>
      <c r="C1865" s="263" t="s">
        <v>70</v>
      </c>
      <c r="D1865" s="263" t="s">
        <v>828</v>
      </c>
      <c r="F1865" s="273"/>
      <c r="G1865" s="273"/>
      <c r="H1865" s="274"/>
      <c r="I1865" s="268" t="s">
        <v>918</v>
      </c>
    </row>
    <row r="1866" spans="1:9" x14ac:dyDescent="0.3">
      <c r="A1866" s="263">
        <v>524664</v>
      </c>
      <c r="B1866" s="263" t="s">
        <v>3786</v>
      </c>
      <c r="C1866" s="263" t="s">
        <v>70</v>
      </c>
      <c r="D1866" s="263" t="s">
        <v>1322</v>
      </c>
      <c r="F1866" s="272"/>
      <c r="G1866" s="272"/>
      <c r="H1866" s="272"/>
      <c r="I1866" s="268" t="s">
        <v>918</v>
      </c>
    </row>
    <row r="1867" spans="1:9" x14ac:dyDescent="0.3">
      <c r="A1867" s="263">
        <v>524665</v>
      </c>
      <c r="B1867" s="263" t="s">
        <v>3787</v>
      </c>
      <c r="C1867" s="263" t="s">
        <v>3788</v>
      </c>
      <c r="D1867" s="263" t="s">
        <v>422</v>
      </c>
      <c r="F1867" s="271"/>
      <c r="G1867" s="271"/>
      <c r="H1867" s="271"/>
      <c r="I1867" s="268" t="s">
        <v>918</v>
      </c>
    </row>
    <row r="1868" spans="1:9" x14ac:dyDescent="0.3">
      <c r="A1868" s="263">
        <v>524666</v>
      </c>
      <c r="B1868" s="263" t="s">
        <v>3789</v>
      </c>
      <c r="C1868" s="263" t="s">
        <v>73</v>
      </c>
      <c r="D1868" s="263" t="s">
        <v>414</v>
      </c>
      <c r="F1868" s="271"/>
      <c r="G1868" s="271"/>
      <c r="H1868" s="271"/>
      <c r="I1868" s="268" t="s">
        <v>918</v>
      </c>
    </row>
    <row r="1869" spans="1:9" x14ac:dyDescent="0.3">
      <c r="A1869" s="263">
        <v>524674</v>
      </c>
      <c r="B1869" s="263" t="s">
        <v>1781</v>
      </c>
      <c r="C1869" s="263" t="s">
        <v>1607</v>
      </c>
      <c r="D1869" s="263" t="s">
        <v>1612</v>
      </c>
      <c r="F1869" s="271"/>
      <c r="G1869" s="271"/>
      <c r="H1869" s="271"/>
      <c r="I1869" s="268" t="s">
        <v>918</v>
      </c>
    </row>
    <row r="1870" spans="1:9" x14ac:dyDescent="0.3">
      <c r="A1870" s="263">
        <v>524675</v>
      </c>
      <c r="B1870" s="263" t="s">
        <v>3790</v>
      </c>
      <c r="C1870" s="263" t="s">
        <v>98</v>
      </c>
      <c r="D1870" s="263" t="s">
        <v>1669</v>
      </c>
      <c r="F1870" s="272"/>
      <c r="G1870" s="272"/>
      <c r="H1870" s="272"/>
      <c r="I1870" s="268" t="s">
        <v>918</v>
      </c>
    </row>
    <row r="1871" spans="1:9" x14ac:dyDescent="0.3">
      <c r="A1871" s="263">
        <v>524677</v>
      </c>
      <c r="B1871" s="263" t="s">
        <v>3791</v>
      </c>
      <c r="C1871" s="263" t="s">
        <v>88</v>
      </c>
      <c r="D1871" s="263" t="s">
        <v>803</v>
      </c>
      <c r="F1871" s="271"/>
      <c r="G1871" s="271"/>
      <c r="H1871" s="271"/>
      <c r="I1871" s="268" t="s">
        <v>918</v>
      </c>
    </row>
    <row r="1872" spans="1:9" x14ac:dyDescent="0.3">
      <c r="A1872" s="263">
        <v>524678</v>
      </c>
      <c r="B1872" s="263" t="s">
        <v>3792</v>
      </c>
      <c r="C1872" s="263" t="s">
        <v>245</v>
      </c>
      <c r="D1872" s="263" t="s">
        <v>834</v>
      </c>
      <c r="F1872" s="271"/>
      <c r="G1872" s="271"/>
      <c r="H1872" s="271"/>
      <c r="I1872" s="268" t="s">
        <v>918</v>
      </c>
    </row>
    <row r="1873" spans="1:9" x14ac:dyDescent="0.3">
      <c r="A1873" s="263">
        <v>524687</v>
      </c>
      <c r="B1873" s="263" t="s">
        <v>3793</v>
      </c>
      <c r="C1873" s="263" t="s">
        <v>499</v>
      </c>
      <c r="D1873" s="263" t="s">
        <v>1097</v>
      </c>
      <c r="F1873" s="271"/>
      <c r="G1873" s="271"/>
      <c r="H1873" s="271"/>
      <c r="I1873" s="268" t="s">
        <v>918</v>
      </c>
    </row>
    <row r="1874" spans="1:9" x14ac:dyDescent="0.3">
      <c r="A1874" s="263">
        <v>524690</v>
      </c>
      <c r="B1874" s="263" t="s">
        <v>3794</v>
      </c>
      <c r="C1874" s="263" t="s">
        <v>388</v>
      </c>
      <c r="D1874" s="263" t="s">
        <v>756</v>
      </c>
      <c r="F1874" s="271"/>
      <c r="G1874" s="271"/>
      <c r="H1874" s="271"/>
      <c r="I1874" s="268" t="s">
        <v>918</v>
      </c>
    </row>
    <row r="1875" spans="1:9" x14ac:dyDescent="0.3">
      <c r="A1875" s="263">
        <v>524694</v>
      </c>
      <c r="B1875" s="263" t="s">
        <v>3795</v>
      </c>
      <c r="C1875" s="263" t="s">
        <v>3796</v>
      </c>
      <c r="D1875" s="263" t="s">
        <v>802</v>
      </c>
      <c r="F1875" s="271"/>
      <c r="G1875" s="271"/>
      <c r="H1875" s="271"/>
      <c r="I1875" s="268" t="s">
        <v>918</v>
      </c>
    </row>
    <row r="1876" spans="1:9" x14ac:dyDescent="0.3">
      <c r="A1876" s="263">
        <v>524702</v>
      </c>
      <c r="B1876" s="263" t="s">
        <v>3797</v>
      </c>
      <c r="C1876" s="263" t="s">
        <v>502</v>
      </c>
      <c r="D1876" s="263" t="s">
        <v>748</v>
      </c>
      <c r="F1876" s="271"/>
      <c r="G1876" s="271"/>
      <c r="H1876" s="271"/>
      <c r="I1876" s="268" t="s">
        <v>918</v>
      </c>
    </row>
    <row r="1877" spans="1:9" x14ac:dyDescent="0.3">
      <c r="A1877" s="263">
        <v>524708</v>
      </c>
      <c r="B1877" s="263" t="s">
        <v>3798</v>
      </c>
      <c r="C1877" s="263" t="s">
        <v>503</v>
      </c>
      <c r="D1877" s="263" t="s">
        <v>414</v>
      </c>
      <c r="F1877" s="272"/>
      <c r="G1877" s="272"/>
      <c r="H1877" s="272"/>
      <c r="I1877" s="268" t="s">
        <v>918</v>
      </c>
    </row>
    <row r="1878" spans="1:9" x14ac:dyDescent="0.3">
      <c r="A1878" s="263">
        <v>524716</v>
      </c>
      <c r="B1878" s="263" t="s">
        <v>3800</v>
      </c>
      <c r="C1878" s="263" t="s">
        <v>326</v>
      </c>
      <c r="D1878" s="263" t="s">
        <v>1350</v>
      </c>
      <c r="F1878" s="271"/>
      <c r="G1878" s="271"/>
      <c r="H1878" s="271"/>
      <c r="I1878" s="268" t="s">
        <v>918</v>
      </c>
    </row>
    <row r="1879" spans="1:9" x14ac:dyDescent="0.3">
      <c r="A1879" s="263">
        <v>524718</v>
      </c>
      <c r="B1879" s="263" t="s">
        <v>3801</v>
      </c>
      <c r="C1879" s="263" t="s">
        <v>1592</v>
      </c>
      <c r="D1879" s="263" t="s">
        <v>723</v>
      </c>
      <c r="F1879" s="272"/>
      <c r="G1879" s="272"/>
      <c r="H1879" s="272"/>
      <c r="I1879" s="268" t="s">
        <v>918</v>
      </c>
    </row>
    <row r="1880" spans="1:9" x14ac:dyDescent="0.3">
      <c r="A1880" s="263">
        <v>524722</v>
      </c>
      <c r="B1880" s="263" t="s">
        <v>3802</v>
      </c>
      <c r="C1880" s="263" t="s">
        <v>102</v>
      </c>
      <c r="D1880" s="263" t="s">
        <v>827</v>
      </c>
      <c r="F1880" s="271"/>
      <c r="G1880" s="271"/>
      <c r="H1880" s="271"/>
      <c r="I1880" s="268" t="s">
        <v>918</v>
      </c>
    </row>
    <row r="1881" spans="1:9" x14ac:dyDescent="0.3">
      <c r="A1881" s="263">
        <v>524724</v>
      </c>
      <c r="B1881" s="263" t="s">
        <v>3804</v>
      </c>
      <c r="C1881" s="263" t="s">
        <v>342</v>
      </c>
      <c r="D1881" s="263" t="s">
        <v>405</v>
      </c>
      <c r="F1881" s="271"/>
      <c r="G1881" s="271"/>
      <c r="H1881" s="271"/>
      <c r="I1881" s="268" t="s">
        <v>918</v>
      </c>
    </row>
    <row r="1882" spans="1:9" x14ac:dyDescent="0.3">
      <c r="A1882" s="263">
        <v>524729</v>
      </c>
      <c r="B1882" s="263" t="s">
        <v>3808</v>
      </c>
      <c r="C1882" s="263" t="s">
        <v>494</v>
      </c>
      <c r="D1882" s="263" t="s">
        <v>898</v>
      </c>
      <c r="F1882" s="273"/>
      <c r="G1882" s="273"/>
      <c r="H1882" s="274"/>
      <c r="I1882" s="268" t="s">
        <v>918</v>
      </c>
    </row>
    <row r="1883" spans="1:9" x14ac:dyDescent="0.3">
      <c r="A1883" s="263">
        <v>524730</v>
      </c>
      <c r="B1883" s="263" t="s">
        <v>3809</v>
      </c>
      <c r="C1883" s="263" t="s">
        <v>69</v>
      </c>
      <c r="D1883" s="263" t="s">
        <v>749</v>
      </c>
      <c r="F1883" s="271"/>
      <c r="G1883" s="271"/>
      <c r="H1883" s="271"/>
      <c r="I1883" s="268" t="s">
        <v>918</v>
      </c>
    </row>
    <row r="1884" spans="1:9" x14ac:dyDescent="0.3">
      <c r="A1884" s="263">
        <v>524733</v>
      </c>
      <c r="B1884" s="263" t="s">
        <v>3811</v>
      </c>
      <c r="C1884" s="263" t="s">
        <v>366</v>
      </c>
      <c r="D1884" s="263" t="s">
        <v>743</v>
      </c>
      <c r="F1884" s="271"/>
      <c r="G1884" s="271"/>
      <c r="H1884" s="271"/>
      <c r="I1884" s="268" t="s">
        <v>918</v>
      </c>
    </row>
    <row r="1885" spans="1:9" x14ac:dyDescent="0.3">
      <c r="A1885" s="263">
        <v>524739</v>
      </c>
      <c r="B1885" s="263" t="s">
        <v>3814</v>
      </c>
      <c r="C1885" s="263" t="s">
        <v>245</v>
      </c>
      <c r="D1885" s="263" t="s">
        <v>727</v>
      </c>
      <c r="F1885" s="272"/>
      <c r="G1885" s="272"/>
      <c r="H1885" s="272"/>
      <c r="I1885" s="268" t="s">
        <v>918</v>
      </c>
    </row>
    <row r="1886" spans="1:9" x14ac:dyDescent="0.3">
      <c r="A1886" s="263">
        <v>524744</v>
      </c>
      <c r="B1886" s="263" t="s">
        <v>3815</v>
      </c>
      <c r="C1886" s="263" t="s">
        <v>1668</v>
      </c>
      <c r="D1886" s="263" t="s">
        <v>782</v>
      </c>
      <c r="F1886" s="272"/>
      <c r="G1886" s="272"/>
      <c r="H1886" s="272"/>
      <c r="I1886" s="268" t="s">
        <v>918</v>
      </c>
    </row>
    <row r="1887" spans="1:9" x14ac:dyDescent="0.3">
      <c r="A1887" s="263">
        <v>524750</v>
      </c>
      <c r="B1887" s="263" t="s">
        <v>3816</v>
      </c>
      <c r="C1887" s="263" t="s">
        <v>69</v>
      </c>
      <c r="D1887" s="263" t="s">
        <v>731</v>
      </c>
      <c r="F1887" s="271"/>
      <c r="G1887" s="271"/>
      <c r="H1887" s="271"/>
      <c r="I1887" s="268" t="s">
        <v>918</v>
      </c>
    </row>
    <row r="1888" spans="1:9" x14ac:dyDescent="0.3">
      <c r="A1888" s="263">
        <v>524760</v>
      </c>
      <c r="B1888" s="263" t="s">
        <v>3818</v>
      </c>
      <c r="C1888" s="263" t="s">
        <v>73</v>
      </c>
      <c r="D1888" s="263" t="s">
        <v>721</v>
      </c>
      <c r="F1888" s="271"/>
      <c r="G1888" s="271"/>
      <c r="H1888" s="271"/>
      <c r="I1888" s="268" t="s">
        <v>918</v>
      </c>
    </row>
    <row r="1889" spans="1:9" x14ac:dyDescent="0.3">
      <c r="A1889" s="263">
        <v>524761</v>
      </c>
      <c r="B1889" s="263" t="s">
        <v>3819</v>
      </c>
      <c r="C1889" s="263" t="s">
        <v>101</v>
      </c>
      <c r="D1889" s="263" t="s">
        <v>778</v>
      </c>
      <c r="F1889" s="272"/>
      <c r="G1889" s="272"/>
      <c r="H1889" s="272"/>
      <c r="I1889" s="268" t="s">
        <v>918</v>
      </c>
    </row>
    <row r="1890" spans="1:9" x14ac:dyDescent="0.3">
      <c r="A1890" s="263">
        <v>524771</v>
      </c>
      <c r="B1890" s="263" t="s">
        <v>1782</v>
      </c>
      <c r="C1890" s="263" t="s">
        <v>1783</v>
      </c>
      <c r="D1890" s="263" t="s">
        <v>889</v>
      </c>
      <c r="F1890" s="271"/>
      <c r="G1890" s="271"/>
      <c r="H1890" s="271"/>
      <c r="I1890" s="268" t="s">
        <v>918</v>
      </c>
    </row>
    <row r="1891" spans="1:9" x14ac:dyDescent="0.3">
      <c r="A1891" s="263">
        <v>524774</v>
      </c>
      <c r="B1891" s="263" t="s">
        <v>3820</v>
      </c>
      <c r="C1891" s="263" t="s">
        <v>2341</v>
      </c>
      <c r="D1891" s="263" t="s">
        <v>1142</v>
      </c>
      <c r="F1891" s="272"/>
      <c r="G1891" s="272"/>
      <c r="H1891" s="272"/>
      <c r="I1891" s="268" t="s">
        <v>918</v>
      </c>
    </row>
    <row r="1892" spans="1:9" x14ac:dyDescent="0.3">
      <c r="A1892" s="263">
        <v>524782</v>
      </c>
      <c r="B1892" s="263" t="s">
        <v>1784</v>
      </c>
      <c r="C1892" s="263" t="s">
        <v>375</v>
      </c>
      <c r="D1892" s="263" t="s">
        <v>765</v>
      </c>
      <c r="F1892" s="271"/>
      <c r="G1892" s="271"/>
      <c r="H1892" s="271"/>
      <c r="I1892" s="268" t="s">
        <v>918</v>
      </c>
    </row>
    <row r="1893" spans="1:9" x14ac:dyDescent="0.3">
      <c r="A1893" s="263">
        <v>524783</v>
      </c>
      <c r="B1893" s="263" t="s">
        <v>3821</v>
      </c>
      <c r="C1893" s="263" t="s">
        <v>373</v>
      </c>
      <c r="D1893" s="263" t="s">
        <v>3822</v>
      </c>
      <c r="F1893" s="271"/>
      <c r="G1893" s="271"/>
      <c r="H1893" s="271"/>
      <c r="I1893" s="268" t="s">
        <v>918</v>
      </c>
    </row>
    <row r="1894" spans="1:9" x14ac:dyDescent="0.3">
      <c r="A1894" s="263">
        <v>524784</v>
      </c>
      <c r="B1894" s="263" t="s">
        <v>3823</v>
      </c>
      <c r="C1894" s="263" t="s">
        <v>2064</v>
      </c>
      <c r="D1894" s="263" t="s">
        <v>1109</v>
      </c>
      <c r="F1894" s="271"/>
      <c r="G1894" s="271"/>
      <c r="H1894" s="271"/>
      <c r="I1894" s="268" t="s">
        <v>918</v>
      </c>
    </row>
    <row r="1895" spans="1:9" x14ac:dyDescent="0.3">
      <c r="A1895" s="263">
        <v>524788</v>
      </c>
      <c r="B1895" s="263" t="s">
        <v>3824</v>
      </c>
      <c r="C1895" s="263" t="s">
        <v>70</v>
      </c>
      <c r="D1895" s="263" t="s">
        <v>704</v>
      </c>
      <c r="F1895" s="271"/>
      <c r="G1895" s="271"/>
      <c r="H1895" s="271"/>
      <c r="I1895" s="268" t="s">
        <v>918</v>
      </c>
    </row>
    <row r="1896" spans="1:9" x14ac:dyDescent="0.3">
      <c r="A1896" s="263">
        <v>524789</v>
      </c>
      <c r="B1896" s="263" t="s">
        <v>1785</v>
      </c>
      <c r="C1896" s="263" t="s">
        <v>96</v>
      </c>
      <c r="D1896" s="263" t="s">
        <v>1688</v>
      </c>
      <c r="F1896" s="271"/>
      <c r="G1896" s="271"/>
      <c r="H1896" s="271"/>
      <c r="I1896" s="268" t="s">
        <v>918</v>
      </c>
    </row>
    <row r="1897" spans="1:9" x14ac:dyDescent="0.3">
      <c r="A1897" s="263">
        <v>524794</v>
      </c>
      <c r="B1897" s="263" t="s">
        <v>3825</v>
      </c>
      <c r="C1897" s="263" t="s">
        <v>102</v>
      </c>
      <c r="D1897" s="263" t="s">
        <v>713</v>
      </c>
      <c r="I1897" s="268" t="s">
        <v>918</v>
      </c>
    </row>
    <row r="1898" spans="1:9" x14ac:dyDescent="0.3">
      <c r="A1898" s="263">
        <v>524795</v>
      </c>
      <c r="B1898" s="263" t="s">
        <v>3826</v>
      </c>
      <c r="C1898" s="263" t="s">
        <v>3513</v>
      </c>
      <c r="D1898" s="263" t="s">
        <v>1520</v>
      </c>
      <c r="F1898" s="271"/>
      <c r="G1898" s="271"/>
      <c r="H1898" s="271"/>
      <c r="I1898" s="268" t="s">
        <v>918</v>
      </c>
    </row>
    <row r="1899" spans="1:9" x14ac:dyDescent="0.3">
      <c r="A1899" s="263">
        <v>524798</v>
      </c>
      <c r="B1899" s="263" t="s">
        <v>3827</v>
      </c>
      <c r="C1899" s="263" t="s">
        <v>72</v>
      </c>
      <c r="D1899" s="263" t="s">
        <v>717</v>
      </c>
      <c r="F1899" s="271"/>
      <c r="G1899" s="271"/>
      <c r="H1899" s="271"/>
      <c r="I1899" s="268" t="s">
        <v>918</v>
      </c>
    </row>
    <row r="1900" spans="1:9" x14ac:dyDescent="0.3">
      <c r="A1900" s="263">
        <v>524799</v>
      </c>
      <c r="B1900" s="263" t="s">
        <v>3828</v>
      </c>
      <c r="C1900" s="263" t="s">
        <v>3829</v>
      </c>
      <c r="D1900" s="263" t="s">
        <v>747</v>
      </c>
      <c r="F1900" s="271"/>
      <c r="G1900" s="271"/>
      <c r="H1900" s="271"/>
      <c r="I1900" s="268" t="s">
        <v>918</v>
      </c>
    </row>
    <row r="1901" spans="1:9" x14ac:dyDescent="0.3">
      <c r="A1901" s="263">
        <v>524805</v>
      </c>
      <c r="B1901" s="263" t="s">
        <v>3830</v>
      </c>
      <c r="C1901" s="263" t="s">
        <v>70</v>
      </c>
      <c r="D1901" s="263" t="s">
        <v>1888</v>
      </c>
      <c r="I1901" s="268" t="s">
        <v>918</v>
      </c>
    </row>
    <row r="1902" spans="1:9" x14ac:dyDescent="0.3">
      <c r="A1902" s="263">
        <v>524812</v>
      </c>
      <c r="B1902" s="263" t="s">
        <v>3831</v>
      </c>
      <c r="C1902" s="263" t="s">
        <v>355</v>
      </c>
      <c r="D1902" s="263" t="s">
        <v>1352</v>
      </c>
      <c r="F1902" s="273"/>
      <c r="G1902" s="273"/>
      <c r="H1902" s="274"/>
      <c r="I1902" s="268" t="s">
        <v>918</v>
      </c>
    </row>
    <row r="1903" spans="1:9" x14ac:dyDescent="0.3">
      <c r="A1903" s="263">
        <v>524815</v>
      </c>
      <c r="B1903" s="263" t="s">
        <v>3832</v>
      </c>
      <c r="C1903" s="263" t="s">
        <v>3833</v>
      </c>
      <c r="D1903" s="263" t="s">
        <v>1599</v>
      </c>
      <c r="F1903" s="271"/>
      <c r="G1903" s="271"/>
      <c r="H1903" s="271"/>
      <c r="I1903" s="268" t="s">
        <v>918</v>
      </c>
    </row>
    <row r="1904" spans="1:9" x14ac:dyDescent="0.3">
      <c r="A1904" s="263">
        <v>524820</v>
      </c>
      <c r="B1904" s="263" t="s">
        <v>2815</v>
      </c>
      <c r="C1904" s="263" t="s">
        <v>2816</v>
      </c>
      <c r="D1904" s="263" t="s">
        <v>405</v>
      </c>
      <c r="F1904" s="271"/>
      <c r="G1904" s="271"/>
      <c r="H1904" s="271"/>
      <c r="I1904" s="268" t="s">
        <v>918</v>
      </c>
    </row>
    <row r="1905" spans="1:9" x14ac:dyDescent="0.3">
      <c r="A1905" s="263">
        <v>524823</v>
      </c>
      <c r="B1905" s="263" t="s">
        <v>3834</v>
      </c>
      <c r="C1905" s="263" t="s">
        <v>272</v>
      </c>
      <c r="D1905" s="263" t="s">
        <v>768</v>
      </c>
      <c r="F1905" s="272"/>
      <c r="G1905" s="272"/>
      <c r="H1905" s="272"/>
      <c r="I1905" s="268" t="s">
        <v>918</v>
      </c>
    </row>
    <row r="1906" spans="1:9" x14ac:dyDescent="0.3">
      <c r="A1906" s="263">
        <v>524826</v>
      </c>
      <c r="B1906" s="263" t="s">
        <v>3835</v>
      </c>
      <c r="C1906" s="263" t="s">
        <v>70</v>
      </c>
      <c r="D1906" s="263" t="s">
        <v>749</v>
      </c>
      <c r="F1906" s="271"/>
      <c r="G1906" s="271"/>
      <c r="H1906" s="271"/>
      <c r="I1906" s="268" t="s">
        <v>918</v>
      </c>
    </row>
    <row r="1907" spans="1:9" x14ac:dyDescent="0.3">
      <c r="A1907" s="263">
        <v>524829</v>
      </c>
      <c r="B1907" s="263" t="s">
        <v>3836</v>
      </c>
      <c r="C1907" s="263" t="s">
        <v>326</v>
      </c>
      <c r="D1907" s="263" t="s">
        <v>1308</v>
      </c>
      <c r="I1907" s="268" t="s">
        <v>918</v>
      </c>
    </row>
    <row r="1908" spans="1:9" x14ac:dyDescent="0.3">
      <c r="A1908" s="263">
        <v>524836</v>
      </c>
      <c r="B1908" s="263" t="s">
        <v>1635</v>
      </c>
      <c r="C1908" s="263" t="s">
        <v>236</v>
      </c>
      <c r="D1908" s="263" t="s">
        <v>1336</v>
      </c>
      <c r="F1908" s="271"/>
      <c r="G1908" s="271"/>
      <c r="H1908" s="271"/>
      <c r="I1908" s="268" t="s">
        <v>918</v>
      </c>
    </row>
    <row r="1909" spans="1:9" x14ac:dyDescent="0.3">
      <c r="A1909" s="263">
        <v>524839</v>
      </c>
      <c r="B1909" s="263" t="s">
        <v>3838</v>
      </c>
      <c r="C1909" s="263" t="s">
        <v>326</v>
      </c>
      <c r="D1909" s="263" t="s">
        <v>749</v>
      </c>
      <c r="F1909" s="271"/>
      <c r="G1909" s="271"/>
      <c r="H1909" s="271"/>
      <c r="I1909" s="268" t="s">
        <v>918</v>
      </c>
    </row>
    <row r="1910" spans="1:9" x14ac:dyDescent="0.3">
      <c r="A1910" s="263">
        <v>524851</v>
      </c>
      <c r="B1910" s="263" t="s">
        <v>3844</v>
      </c>
      <c r="C1910" s="263" t="s">
        <v>365</v>
      </c>
      <c r="D1910" s="263" t="s">
        <v>405</v>
      </c>
      <c r="F1910" s="272"/>
      <c r="G1910" s="272"/>
      <c r="H1910" s="272"/>
      <c r="I1910" s="268" t="s">
        <v>918</v>
      </c>
    </row>
    <row r="1911" spans="1:9" x14ac:dyDescent="0.3">
      <c r="A1911" s="263">
        <v>524859</v>
      </c>
      <c r="B1911" s="263" t="s">
        <v>1786</v>
      </c>
      <c r="C1911" s="263" t="s">
        <v>69</v>
      </c>
      <c r="D1911" s="263" t="s">
        <v>418</v>
      </c>
      <c r="F1911" s="271"/>
      <c r="G1911" s="271"/>
      <c r="H1911" s="271"/>
      <c r="I1911" s="268" t="s">
        <v>918</v>
      </c>
    </row>
    <row r="1912" spans="1:9" x14ac:dyDescent="0.3">
      <c r="A1912" s="263">
        <v>524865</v>
      </c>
      <c r="B1912" s="263" t="s">
        <v>3845</v>
      </c>
      <c r="C1912" s="263" t="s">
        <v>90</v>
      </c>
      <c r="D1912" s="263" t="s">
        <v>789</v>
      </c>
      <c r="F1912" s="272"/>
      <c r="G1912" s="272"/>
      <c r="H1912" s="272"/>
      <c r="I1912" s="268" t="s">
        <v>918</v>
      </c>
    </row>
    <row r="1913" spans="1:9" x14ac:dyDescent="0.3">
      <c r="A1913" s="263">
        <v>524867</v>
      </c>
      <c r="B1913" s="263" t="s">
        <v>1787</v>
      </c>
      <c r="C1913" s="263" t="s">
        <v>92</v>
      </c>
      <c r="D1913" s="263" t="s">
        <v>841</v>
      </c>
      <c r="F1913" s="271"/>
      <c r="G1913" s="271"/>
      <c r="H1913" s="271"/>
      <c r="I1913" s="268" t="s">
        <v>918</v>
      </c>
    </row>
    <row r="1914" spans="1:9" x14ac:dyDescent="0.3">
      <c r="A1914" s="263">
        <v>524869</v>
      </c>
      <c r="B1914" s="263" t="s">
        <v>3846</v>
      </c>
      <c r="C1914" s="263" t="s">
        <v>358</v>
      </c>
      <c r="D1914" s="263" t="s">
        <v>881</v>
      </c>
      <c r="F1914" s="271"/>
      <c r="G1914" s="271"/>
      <c r="H1914" s="271"/>
      <c r="I1914" s="268" t="s">
        <v>918</v>
      </c>
    </row>
    <row r="1915" spans="1:9" x14ac:dyDescent="0.3">
      <c r="A1915" s="263">
        <v>524872</v>
      </c>
      <c r="B1915" s="263" t="s">
        <v>3847</v>
      </c>
      <c r="C1915" s="263" t="s">
        <v>73</v>
      </c>
      <c r="D1915" s="263" t="s">
        <v>1308</v>
      </c>
      <c r="F1915" s="271"/>
      <c r="G1915" s="271"/>
      <c r="H1915" s="271"/>
      <c r="I1915" s="268" t="s">
        <v>918</v>
      </c>
    </row>
    <row r="1916" spans="1:9" x14ac:dyDescent="0.3">
      <c r="A1916" s="263">
        <v>524873</v>
      </c>
      <c r="B1916" s="263" t="s">
        <v>3848</v>
      </c>
      <c r="C1916" s="263" t="s">
        <v>88</v>
      </c>
      <c r="D1916" s="263" t="s">
        <v>798</v>
      </c>
      <c r="I1916" s="268" t="s">
        <v>918</v>
      </c>
    </row>
    <row r="1917" spans="1:9" x14ac:dyDescent="0.3">
      <c r="A1917" s="263">
        <v>524882</v>
      </c>
      <c r="B1917" s="263" t="s">
        <v>3849</v>
      </c>
      <c r="C1917" s="263" t="s">
        <v>70</v>
      </c>
      <c r="D1917" s="263" t="s">
        <v>1316</v>
      </c>
      <c r="F1917" s="272"/>
      <c r="G1917" s="272"/>
      <c r="H1917" s="272"/>
      <c r="I1917" s="268" t="s">
        <v>918</v>
      </c>
    </row>
    <row r="1918" spans="1:9" x14ac:dyDescent="0.3">
      <c r="A1918" s="263">
        <v>524893</v>
      </c>
      <c r="B1918" s="263" t="s">
        <v>3852</v>
      </c>
      <c r="C1918" s="263" t="s">
        <v>70</v>
      </c>
      <c r="D1918" s="263" t="s">
        <v>1114</v>
      </c>
      <c r="F1918" s="271"/>
      <c r="G1918" s="271"/>
      <c r="H1918" s="271"/>
      <c r="I1918" s="268" t="s">
        <v>918</v>
      </c>
    </row>
    <row r="1919" spans="1:9" x14ac:dyDescent="0.3">
      <c r="A1919" s="263">
        <v>524895</v>
      </c>
      <c r="B1919" s="263" t="s">
        <v>3853</v>
      </c>
      <c r="C1919" s="263" t="s">
        <v>245</v>
      </c>
      <c r="D1919" s="263" t="s">
        <v>747</v>
      </c>
      <c r="F1919" s="271"/>
      <c r="G1919" s="271"/>
      <c r="H1919" s="271"/>
      <c r="I1919" s="268" t="s">
        <v>918</v>
      </c>
    </row>
    <row r="1920" spans="1:9" x14ac:dyDescent="0.3">
      <c r="A1920" s="263">
        <v>524901</v>
      </c>
      <c r="B1920" s="263" t="s">
        <v>1788</v>
      </c>
      <c r="C1920" s="263" t="s">
        <v>1551</v>
      </c>
      <c r="D1920" s="263" t="s">
        <v>788</v>
      </c>
      <c r="F1920" s="273"/>
      <c r="G1920" s="273"/>
      <c r="H1920" s="274"/>
      <c r="I1920" s="268" t="s">
        <v>918</v>
      </c>
    </row>
    <row r="1921" spans="1:9" x14ac:dyDescent="0.3">
      <c r="A1921" s="263">
        <v>524909</v>
      </c>
      <c r="B1921" s="263" t="s">
        <v>3854</v>
      </c>
      <c r="C1921" s="263" t="s">
        <v>374</v>
      </c>
      <c r="D1921" s="263" t="s">
        <v>811</v>
      </c>
      <c r="F1921" s="272"/>
      <c r="G1921" s="272"/>
      <c r="H1921" s="272"/>
      <c r="I1921" s="268" t="s">
        <v>918</v>
      </c>
    </row>
    <row r="1922" spans="1:9" x14ac:dyDescent="0.3">
      <c r="A1922" s="263">
        <v>524917</v>
      </c>
      <c r="B1922" s="263" t="s">
        <v>3856</v>
      </c>
      <c r="C1922" s="263" t="s">
        <v>69</v>
      </c>
      <c r="D1922" s="263" t="s">
        <v>896</v>
      </c>
      <c r="I1922" s="268" t="s">
        <v>918</v>
      </c>
    </row>
    <row r="1923" spans="1:9" x14ac:dyDescent="0.3">
      <c r="A1923" s="263">
        <v>524923</v>
      </c>
      <c r="B1923" s="263" t="s">
        <v>2821</v>
      </c>
      <c r="C1923" s="263" t="s">
        <v>81</v>
      </c>
      <c r="D1923" s="263" t="s">
        <v>1101</v>
      </c>
      <c r="F1923" s="271"/>
      <c r="G1923" s="271"/>
      <c r="H1923" s="271"/>
      <c r="I1923" s="268" t="s">
        <v>918</v>
      </c>
    </row>
    <row r="1924" spans="1:9" x14ac:dyDescent="0.3">
      <c r="A1924" s="263">
        <v>524929</v>
      </c>
      <c r="B1924" s="263" t="s">
        <v>3857</v>
      </c>
      <c r="C1924" s="263" t="s">
        <v>84</v>
      </c>
      <c r="D1924" s="263" t="s">
        <v>715</v>
      </c>
      <c r="F1924" s="271"/>
      <c r="G1924" s="271"/>
      <c r="H1924" s="271"/>
      <c r="I1924" s="268" t="s">
        <v>918</v>
      </c>
    </row>
    <row r="1925" spans="1:9" x14ac:dyDescent="0.3">
      <c r="A1925" s="263">
        <v>524930</v>
      </c>
      <c r="B1925" s="263" t="s">
        <v>3858</v>
      </c>
      <c r="C1925" s="263" t="s">
        <v>1607</v>
      </c>
      <c r="D1925" s="263" t="s">
        <v>1584</v>
      </c>
      <c r="F1925" s="272"/>
      <c r="G1925" s="272"/>
      <c r="H1925" s="272"/>
      <c r="I1925" s="268" t="s">
        <v>918</v>
      </c>
    </row>
    <row r="1926" spans="1:9" x14ac:dyDescent="0.3">
      <c r="A1926" s="263">
        <v>524932</v>
      </c>
      <c r="B1926" s="263" t="s">
        <v>3859</v>
      </c>
      <c r="C1926" s="263" t="s">
        <v>299</v>
      </c>
      <c r="D1926" s="263" t="s">
        <v>798</v>
      </c>
      <c r="F1926" s="271"/>
      <c r="G1926" s="271"/>
      <c r="H1926" s="271"/>
      <c r="I1926" s="268" t="s">
        <v>918</v>
      </c>
    </row>
    <row r="1927" spans="1:9" x14ac:dyDescent="0.3">
      <c r="A1927" s="263">
        <v>524954</v>
      </c>
      <c r="B1927" s="263" t="s">
        <v>3861</v>
      </c>
      <c r="C1927" s="263" t="s">
        <v>73</v>
      </c>
      <c r="D1927" s="263" t="s">
        <v>1165</v>
      </c>
      <c r="F1927" s="271"/>
      <c r="G1927" s="271"/>
      <c r="H1927" s="271"/>
      <c r="I1927" s="268" t="s">
        <v>918</v>
      </c>
    </row>
    <row r="1928" spans="1:9" x14ac:dyDescent="0.3">
      <c r="A1928" s="263">
        <v>524961</v>
      </c>
      <c r="B1928" s="263" t="s">
        <v>3862</v>
      </c>
      <c r="C1928" s="263" t="s">
        <v>70</v>
      </c>
      <c r="D1928" s="263" t="s">
        <v>714</v>
      </c>
      <c r="F1928" s="271"/>
      <c r="G1928" s="271"/>
      <c r="H1928" s="271"/>
      <c r="I1928" s="268" t="s">
        <v>918</v>
      </c>
    </row>
    <row r="1929" spans="1:9" x14ac:dyDescent="0.3">
      <c r="A1929" s="263">
        <v>524964</v>
      </c>
      <c r="B1929" s="263" t="s">
        <v>3863</v>
      </c>
      <c r="C1929" s="263" t="s">
        <v>305</v>
      </c>
      <c r="D1929" s="263" t="s">
        <v>751</v>
      </c>
      <c r="F1929" s="271"/>
      <c r="G1929" s="271"/>
      <c r="H1929" s="271"/>
      <c r="I1929" s="268" t="s">
        <v>918</v>
      </c>
    </row>
    <row r="1930" spans="1:9" x14ac:dyDescent="0.3">
      <c r="A1930" s="263">
        <v>524965</v>
      </c>
      <c r="B1930" s="263" t="s">
        <v>3864</v>
      </c>
      <c r="C1930" s="263" t="s">
        <v>431</v>
      </c>
      <c r="D1930" s="263" t="s">
        <v>1538</v>
      </c>
      <c r="F1930" s="271"/>
      <c r="G1930" s="271"/>
      <c r="H1930" s="271"/>
      <c r="I1930" s="268" t="s">
        <v>918</v>
      </c>
    </row>
    <row r="1931" spans="1:9" x14ac:dyDescent="0.3">
      <c r="A1931" s="263">
        <v>524967</v>
      </c>
      <c r="B1931" s="263" t="s">
        <v>3865</v>
      </c>
      <c r="C1931" s="263" t="s">
        <v>72</v>
      </c>
      <c r="D1931" s="263" t="s">
        <v>1515</v>
      </c>
      <c r="F1931" s="272"/>
      <c r="G1931" s="272"/>
      <c r="H1931" s="272"/>
      <c r="I1931" s="268" t="s">
        <v>918</v>
      </c>
    </row>
    <row r="1932" spans="1:9" x14ac:dyDescent="0.3">
      <c r="A1932" s="263">
        <v>524979</v>
      </c>
      <c r="B1932" s="263" t="s">
        <v>3870</v>
      </c>
      <c r="C1932" s="263" t="s">
        <v>303</v>
      </c>
      <c r="D1932" s="263" t="s">
        <v>725</v>
      </c>
      <c r="F1932" s="271"/>
      <c r="G1932" s="271"/>
      <c r="H1932" s="271"/>
      <c r="I1932" s="268" t="s">
        <v>918</v>
      </c>
    </row>
    <row r="1933" spans="1:9" x14ac:dyDescent="0.3">
      <c r="A1933" s="263">
        <v>524983</v>
      </c>
      <c r="B1933" s="263" t="s">
        <v>3871</v>
      </c>
      <c r="C1933" s="263" t="s">
        <v>81</v>
      </c>
      <c r="D1933" s="263" t="s">
        <v>798</v>
      </c>
      <c r="F1933" s="273"/>
      <c r="G1933" s="273"/>
      <c r="H1933" s="274"/>
      <c r="I1933" s="268" t="s">
        <v>918</v>
      </c>
    </row>
    <row r="1934" spans="1:9" x14ac:dyDescent="0.3">
      <c r="A1934" s="263">
        <v>524988</v>
      </c>
      <c r="B1934" s="263" t="s">
        <v>3872</v>
      </c>
      <c r="C1934" s="263" t="s">
        <v>70</v>
      </c>
      <c r="D1934" s="263" t="s">
        <v>1682</v>
      </c>
      <c r="F1934" s="272"/>
      <c r="G1934" s="272"/>
      <c r="H1934" s="272"/>
      <c r="I1934" s="268" t="s">
        <v>918</v>
      </c>
    </row>
    <row r="1935" spans="1:9" x14ac:dyDescent="0.3">
      <c r="A1935" s="263">
        <v>524990</v>
      </c>
      <c r="B1935" s="263" t="s">
        <v>3873</v>
      </c>
      <c r="C1935" s="263" t="s">
        <v>2853</v>
      </c>
      <c r="D1935" s="263" t="s">
        <v>913</v>
      </c>
      <c r="F1935" s="273"/>
      <c r="G1935" s="273"/>
      <c r="H1935" s="274"/>
      <c r="I1935" s="268" t="s">
        <v>918</v>
      </c>
    </row>
    <row r="1936" spans="1:9" x14ac:dyDescent="0.3">
      <c r="A1936" s="263">
        <v>524993</v>
      </c>
      <c r="B1936" s="263" t="s">
        <v>1789</v>
      </c>
      <c r="C1936" s="263" t="s">
        <v>1790</v>
      </c>
      <c r="D1936" s="263" t="s">
        <v>778</v>
      </c>
      <c r="F1936" s="271"/>
      <c r="G1936" s="271"/>
      <c r="H1936" s="271"/>
      <c r="I1936" s="268" t="s">
        <v>918</v>
      </c>
    </row>
    <row r="1937" spans="1:9" x14ac:dyDescent="0.3">
      <c r="A1937" s="263">
        <v>524995</v>
      </c>
      <c r="B1937" s="263" t="s">
        <v>3874</v>
      </c>
      <c r="C1937" s="263" t="s">
        <v>491</v>
      </c>
      <c r="D1937" s="263" t="s">
        <v>1685</v>
      </c>
      <c r="F1937" s="272"/>
      <c r="G1937" s="272"/>
      <c r="H1937" s="272"/>
      <c r="I1937" s="268" t="s">
        <v>918</v>
      </c>
    </row>
    <row r="1938" spans="1:9" x14ac:dyDescent="0.3">
      <c r="A1938" s="263">
        <v>524998</v>
      </c>
      <c r="B1938" s="263" t="s">
        <v>3875</v>
      </c>
      <c r="C1938" s="263" t="s">
        <v>447</v>
      </c>
      <c r="D1938" s="263" t="s">
        <v>1346</v>
      </c>
      <c r="F1938" s="273"/>
      <c r="G1938" s="273"/>
      <c r="H1938" s="274"/>
      <c r="I1938" s="268" t="s">
        <v>918</v>
      </c>
    </row>
    <row r="1939" spans="1:9" x14ac:dyDescent="0.3">
      <c r="A1939" s="263">
        <v>525006</v>
      </c>
      <c r="B1939" s="263" t="s">
        <v>3876</v>
      </c>
      <c r="C1939" s="263" t="s">
        <v>337</v>
      </c>
      <c r="D1939" s="263" t="s">
        <v>885</v>
      </c>
      <c r="F1939" s="272"/>
      <c r="G1939" s="272"/>
      <c r="H1939" s="272"/>
      <c r="I1939" s="268" t="s">
        <v>918</v>
      </c>
    </row>
    <row r="1940" spans="1:9" x14ac:dyDescent="0.3">
      <c r="A1940" s="263">
        <v>525007</v>
      </c>
      <c r="B1940" s="263" t="s">
        <v>3877</v>
      </c>
      <c r="C1940" s="263" t="s">
        <v>521</v>
      </c>
      <c r="D1940" s="263" t="s">
        <v>786</v>
      </c>
      <c r="F1940" s="271"/>
      <c r="G1940" s="271"/>
      <c r="H1940" s="271"/>
      <c r="I1940" s="268" t="s">
        <v>918</v>
      </c>
    </row>
    <row r="1941" spans="1:9" x14ac:dyDescent="0.3">
      <c r="A1941" s="263">
        <v>525008</v>
      </c>
      <c r="B1941" s="263" t="s">
        <v>3878</v>
      </c>
      <c r="C1941" s="263" t="s">
        <v>479</v>
      </c>
      <c r="D1941" s="263" t="s">
        <v>902</v>
      </c>
      <c r="F1941" s="271"/>
      <c r="G1941" s="271"/>
      <c r="H1941" s="271"/>
      <c r="I1941" s="268" t="s">
        <v>918</v>
      </c>
    </row>
    <row r="1942" spans="1:9" x14ac:dyDescent="0.3">
      <c r="A1942" s="263">
        <v>525011</v>
      </c>
      <c r="B1942" s="263" t="s">
        <v>3879</v>
      </c>
      <c r="C1942" s="263" t="s">
        <v>88</v>
      </c>
      <c r="D1942" s="263" t="s">
        <v>747</v>
      </c>
      <c r="F1942" s="272"/>
      <c r="G1942" s="272"/>
      <c r="H1942" s="272"/>
      <c r="I1942" s="268" t="s">
        <v>918</v>
      </c>
    </row>
    <row r="1943" spans="1:9" x14ac:dyDescent="0.3">
      <c r="A1943" s="263">
        <v>525023</v>
      </c>
      <c r="B1943" s="263" t="s">
        <v>3882</v>
      </c>
      <c r="C1943" s="263" t="s">
        <v>68</v>
      </c>
      <c r="D1943" s="263" t="s">
        <v>2435</v>
      </c>
      <c r="F1943" s="271"/>
      <c r="G1943" s="271"/>
      <c r="H1943" s="271"/>
      <c r="I1943" s="268" t="s">
        <v>918</v>
      </c>
    </row>
    <row r="1944" spans="1:9" x14ac:dyDescent="0.3">
      <c r="A1944" s="263">
        <v>525025</v>
      </c>
      <c r="B1944" s="263" t="s">
        <v>3883</v>
      </c>
      <c r="C1944" s="263" t="s">
        <v>80</v>
      </c>
      <c r="D1944" s="263" t="s">
        <v>1559</v>
      </c>
      <c r="F1944" s="271"/>
      <c r="G1944" s="271"/>
      <c r="H1944" s="271"/>
      <c r="I1944" s="268" t="s">
        <v>918</v>
      </c>
    </row>
    <row r="1945" spans="1:9" x14ac:dyDescent="0.3">
      <c r="A1945" s="263">
        <v>525027</v>
      </c>
      <c r="B1945" s="263" t="s">
        <v>3884</v>
      </c>
      <c r="C1945" s="263" t="s">
        <v>92</v>
      </c>
      <c r="D1945" s="263" t="s">
        <v>1624</v>
      </c>
      <c r="F1945" s="271"/>
      <c r="G1945" s="271"/>
      <c r="H1945" s="271"/>
      <c r="I1945" s="268" t="s">
        <v>918</v>
      </c>
    </row>
    <row r="1946" spans="1:9" x14ac:dyDescent="0.3">
      <c r="A1946" s="263">
        <v>525028</v>
      </c>
      <c r="B1946" s="263" t="s">
        <v>3885</v>
      </c>
      <c r="C1946" s="263" t="s">
        <v>70</v>
      </c>
      <c r="D1946" s="263" t="s">
        <v>858</v>
      </c>
      <c r="F1946" s="272"/>
      <c r="G1946" s="272"/>
      <c r="H1946" s="272"/>
      <c r="I1946" s="268" t="s">
        <v>918</v>
      </c>
    </row>
    <row r="1947" spans="1:9" x14ac:dyDescent="0.3">
      <c r="A1947" s="263">
        <v>525029</v>
      </c>
      <c r="B1947" s="263" t="s">
        <v>3886</v>
      </c>
      <c r="C1947" s="263" t="s">
        <v>3887</v>
      </c>
      <c r="D1947" s="263" t="s">
        <v>422</v>
      </c>
      <c r="F1947" s="271"/>
      <c r="G1947" s="271"/>
      <c r="H1947" s="271"/>
      <c r="I1947" s="268" t="s">
        <v>918</v>
      </c>
    </row>
    <row r="1948" spans="1:9" x14ac:dyDescent="0.3">
      <c r="A1948" s="263">
        <v>525039</v>
      </c>
      <c r="B1948" s="263" t="s">
        <v>3888</v>
      </c>
      <c r="C1948" s="263" t="s">
        <v>3889</v>
      </c>
      <c r="D1948" s="263" t="s">
        <v>744</v>
      </c>
      <c r="F1948" s="271"/>
      <c r="G1948" s="271"/>
      <c r="H1948" s="271"/>
      <c r="I1948" s="268" t="s">
        <v>918</v>
      </c>
    </row>
    <row r="1949" spans="1:9" x14ac:dyDescent="0.3">
      <c r="A1949" s="263">
        <v>525049</v>
      </c>
      <c r="B1949" s="263" t="s">
        <v>3891</v>
      </c>
      <c r="C1949" s="263" t="s">
        <v>67</v>
      </c>
      <c r="D1949" s="263" t="s">
        <v>804</v>
      </c>
      <c r="F1949" s="272"/>
      <c r="G1949" s="272"/>
      <c r="H1949" s="272"/>
      <c r="I1949" s="268" t="s">
        <v>918</v>
      </c>
    </row>
    <row r="1950" spans="1:9" x14ac:dyDescent="0.3">
      <c r="A1950" s="263">
        <v>525057</v>
      </c>
      <c r="B1950" s="263" t="s">
        <v>1792</v>
      </c>
      <c r="C1950" s="263" t="s">
        <v>74</v>
      </c>
      <c r="D1950" s="263" t="s">
        <v>902</v>
      </c>
      <c r="F1950" s="271"/>
      <c r="G1950" s="271"/>
      <c r="H1950" s="271"/>
      <c r="I1950" s="268" t="s">
        <v>918</v>
      </c>
    </row>
    <row r="1951" spans="1:9" x14ac:dyDescent="0.3">
      <c r="A1951" s="263">
        <v>525060</v>
      </c>
      <c r="B1951" s="263" t="s">
        <v>3892</v>
      </c>
      <c r="C1951" s="263" t="s">
        <v>73</v>
      </c>
      <c r="D1951" s="263" t="s">
        <v>419</v>
      </c>
      <c r="F1951" s="271"/>
      <c r="G1951" s="271"/>
      <c r="H1951" s="271"/>
      <c r="I1951" s="268" t="s">
        <v>918</v>
      </c>
    </row>
    <row r="1952" spans="1:9" x14ac:dyDescent="0.3">
      <c r="A1952" s="263">
        <v>525061</v>
      </c>
      <c r="B1952" s="263" t="s">
        <v>3893</v>
      </c>
      <c r="C1952" s="263" t="s">
        <v>69</v>
      </c>
      <c r="D1952" s="263" t="s">
        <v>1712</v>
      </c>
      <c r="F1952" s="272"/>
      <c r="G1952" s="272"/>
      <c r="H1952" s="272"/>
      <c r="I1952" s="268" t="s">
        <v>918</v>
      </c>
    </row>
    <row r="1953" spans="1:9" x14ac:dyDescent="0.3">
      <c r="A1953" s="263">
        <v>525063</v>
      </c>
      <c r="B1953" s="263" t="s">
        <v>3894</v>
      </c>
      <c r="C1953" s="263" t="s">
        <v>73</v>
      </c>
      <c r="D1953" s="263" t="s">
        <v>419</v>
      </c>
      <c r="I1953" s="268" t="s">
        <v>918</v>
      </c>
    </row>
    <row r="1954" spans="1:9" x14ac:dyDescent="0.3">
      <c r="A1954" s="263">
        <v>525064</v>
      </c>
      <c r="B1954" s="263" t="s">
        <v>3895</v>
      </c>
      <c r="C1954" s="263" t="s">
        <v>360</v>
      </c>
      <c r="D1954" s="263" t="s">
        <v>885</v>
      </c>
      <c r="F1954" s="272"/>
      <c r="G1954" s="272"/>
      <c r="H1954" s="272"/>
      <c r="I1954" s="268" t="s">
        <v>918</v>
      </c>
    </row>
    <row r="1955" spans="1:9" x14ac:dyDescent="0.3">
      <c r="A1955" s="263">
        <v>525069</v>
      </c>
      <c r="B1955" s="263" t="s">
        <v>3896</v>
      </c>
      <c r="C1955" s="263" t="s">
        <v>503</v>
      </c>
      <c r="D1955" s="263" t="s">
        <v>793</v>
      </c>
      <c r="F1955" s="271"/>
      <c r="G1955" s="271"/>
      <c r="H1955" s="271"/>
      <c r="I1955" s="268" t="s">
        <v>918</v>
      </c>
    </row>
    <row r="1956" spans="1:9" x14ac:dyDescent="0.3">
      <c r="A1956" s="263">
        <v>525070</v>
      </c>
      <c r="B1956" s="263" t="s">
        <v>3897</v>
      </c>
      <c r="C1956" s="263" t="s">
        <v>374</v>
      </c>
      <c r="D1956" s="263" t="s">
        <v>740</v>
      </c>
      <c r="I1956" s="268" t="s">
        <v>918</v>
      </c>
    </row>
    <row r="1957" spans="1:9" x14ac:dyDescent="0.3">
      <c r="A1957" s="263">
        <v>525071</v>
      </c>
      <c r="B1957" s="263" t="s">
        <v>3898</v>
      </c>
      <c r="C1957" s="263" t="s">
        <v>84</v>
      </c>
      <c r="D1957" s="263" t="s">
        <v>409</v>
      </c>
      <c r="F1957" s="272"/>
      <c r="G1957" s="272"/>
      <c r="H1957" s="272"/>
      <c r="I1957" s="268" t="s">
        <v>918</v>
      </c>
    </row>
    <row r="1958" spans="1:9" x14ac:dyDescent="0.3">
      <c r="A1958" s="263">
        <v>525081</v>
      </c>
      <c r="B1958" s="263" t="s">
        <v>3899</v>
      </c>
      <c r="C1958" s="263" t="s">
        <v>3788</v>
      </c>
      <c r="D1958" s="263" t="s">
        <v>788</v>
      </c>
      <c r="F1958" s="271"/>
      <c r="G1958" s="271"/>
      <c r="H1958" s="271"/>
      <c r="I1958" s="268" t="s">
        <v>918</v>
      </c>
    </row>
    <row r="1959" spans="1:9" x14ac:dyDescent="0.3">
      <c r="A1959" s="263">
        <v>525083</v>
      </c>
      <c r="B1959" s="263" t="s">
        <v>3900</v>
      </c>
      <c r="C1959" s="263" t="s">
        <v>246</v>
      </c>
      <c r="D1959" s="263" t="s">
        <v>778</v>
      </c>
      <c r="F1959" s="271"/>
      <c r="G1959" s="271"/>
      <c r="H1959" s="271"/>
      <c r="I1959" s="268" t="s">
        <v>918</v>
      </c>
    </row>
    <row r="1960" spans="1:9" x14ac:dyDescent="0.3">
      <c r="A1960" s="263">
        <v>525084</v>
      </c>
      <c r="B1960" s="263" t="s">
        <v>3901</v>
      </c>
      <c r="C1960" s="263" t="s">
        <v>523</v>
      </c>
      <c r="D1960" s="263" t="s">
        <v>804</v>
      </c>
      <c r="I1960" s="268" t="s">
        <v>918</v>
      </c>
    </row>
    <row r="1961" spans="1:9" x14ac:dyDescent="0.3">
      <c r="A1961" s="263">
        <v>525088</v>
      </c>
      <c r="B1961" s="263" t="s">
        <v>3902</v>
      </c>
      <c r="C1961" s="263" t="s">
        <v>293</v>
      </c>
      <c r="D1961" s="263" t="s">
        <v>3903</v>
      </c>
      <c r="F1961" s="271"/>
      <c r="G1961" s="271"/>
      <c r="H1961" s="271"/>
      <c r="I1961" s="268" t="s">
        <v>918</v>
      </c>
    </row>
    <row r="1962" spans="1:9" x14ac:dyDescent="0.3">
      <c r="A1962" s="263">
        <v>525090</v>
      </c>
      <c r="B1962" s="263" t="s">
        <v>3904</v>
      </c>
      <c r="C1962" s="263" t="s">
        <v>1676</v>
      </c>
      <c r="D1962" s="263" t="s">
        <v>806</v>
      </c>
      <c r="F1962" s="273"/>
      <c r="G1962" s="273"/>
      <c r="H1962" s="274"/>
      <c r="I1962" s="268" t="s">
        <v>918</v>
      </c>
    </row>
    <row r="1963" spans="1:9" x14ac:dyDescent="0.3">
      <c r="A1963" s="263">
        <v>525093</v>
      </c>
      <c r="B1963" s="263" t="s">
        <v>3905</v>
      </c>
      <c r="C1963" s="263" t="s">
        <v>80</v>
      </c>
      <c r="D1963" s="263" t="s">
        <v>886</v>
      </c>
      <c r="F1963" s="272"/>
      <c r="G1963" s="272"/>
      <c r="H1963" s="272"/>
      <c r="I1963" s="268" t="s">
        <v>918</v>
      </c>
    </row>
    <row r="1964" spans="1:9" x14ac:dyDescent="0.3">
      <c r="A1964" s="263">
        <v>525108</v>
      </c>
      <c r="B1964" s="263" t="s">
        <v>3909</v>
      </c>
      <c r="C1964" s="263" t="s">
        <v>92</v>
      </c>
      <c r="D1964" s="263" t="s">
        <v>716</v>
      </c>
      <c r="F1964" s="271"/>
      <c r="G1964" s="271"/>
      <c r="H1964" s="271"/>
      <c r="I1964" s="268" t="s">
        <v>918</v>
      </c>
    </row>
    <row r="1965" spans="1:9" x14ac:dyDescent="0.3">
      <c r="A1965" s="263">
        <v>525109</v>
      </c>
      <c r="B1965" s="263" t="s">
        <v>1793</v>
      </c>
      <c r="C1965" s="263" t="s">
        <v>96</v>
      </c>
      <c r="D1965" s="263" t="s">
        <v>718</v>
      </c>
      <c r="F1965" s="272"/>
      <c r="G1965" s="272"/>
      <c r="H1965" s="272"/>
      <c r="I1965" s="268" t="s">
        <v>918</v>
      </c>
    </row>
    <row r="1966" spans="1:9" x14ac:dyDescent="0.3">
      <c r="A1966" s="263">
        <v>525113</v>
      </c>
      <c r="B1966" s="263" t="s">
        <v>3910</v>
      </c>
      <c r="C1966" s="263" t="s">
        <v>3911</v>
      </c>
      <c r="D1966" s="263" t="s">
        <v>1685</v>
      </c>
      <c r="F1966" s="272"/>
      <c r="G1966" s="272"/>
      <c r="H1966" s="272"/>
      <c r="I1966" s="268" t="s">
        <v>918</v>
      </c>
    </row>
    <row r="1967" spans="1:9" x14ac:dyDescent="0.3">
      <c r="A1967" s="263">
        <v>525117</v>
      </c>
      <c r="B1967" s="263" t="s">
        <v>3912</v>
      </c>
      <c r="C1967" s="263" t="s">
        <v>73</v>
      </c>
      <c r="D1967" s="263" t="s">
        <v>1071</v>
      </c>
      <c r="F1967" s="272"/>
      <c r="G1967" s="272"/>
      <c r="H1967" s="272"/>
      <c r="I1967" s="268" t="s">
        <v>918</v>
      </c>
    </row>
    <row r="1968" spans="1:9" x14ac:dyDescent="0.3">
      <c r="A1968" s="263">
        <v>525125</v>
      </c>
      <c r="B1968" s="263" t="s">
        <v>3914</v>
      </c>
      <c r="C1968" s="263" t="s">
        <v>106</v>
      </c>
      <c r="D1968" s="263" t="s">
        <v>2645</v>
      </c>
      <c r="F1968" s="272"/>
      <c r="G1968" s="272"/>
      <c r="H1968" s="272"/>
      <c r="I1968" s="268" t="s">
        <v>918</v>
      </c>
    </row>
    <row r="1969" spans="1:9" x14ac:dyDescent="0.3">
      <c r="A1969" s="263">
        <v>525140</v>
      </c>
      <c r="B1969" s="263" t="s">
        <v>3915</v>
      </c>
      <c r="C1969" s="263" t="s">
        <v>73</v>
      </c>
      <c r="D1969" s="263" t="s">
        <v>814</v>
      </c>
      <c r="F1969" s="271"/>
      <c r="G1969" s="271"/>
      <c r="H1969" s="271"/>
      <c r="I1969" s="268" t="s">
        <v>918</v>
      </c>
    </row>
    <row r="1970" spans="1:9" x14ac:dyDescent="0.3">
      <c r="A1970" s="263">
        <v>525141</v>
      </c>
      <c r="B1970" s="263" t="s">
        <v>3916</v>
      </c>
      <c r="C1970" s="263" t="s">
        <v>3917</v>
      </c>
      <c r="D1970" s="263" t="s">
        <v>3918</v>
      </c>
      <c r="F1970" s="271"/>
      <c r="G1970" s="271"/>
      <c r="H1970" s="271"/>
      <c r="I1970" s="268" t="s">
        <v>918</v>
      </c>
    </row>
    <row r="1971" spans="1:9" x14ac:dyDescent="0.3">
      <c r="A1971" s="263">
        <v>525143</v>
      </c>
      <c r="B1971" s="263" t="s">
        <v>3919</v>
      </c>
      <c r="C1971" s="263" t="s">
        <v>100</v>
      </c>
      <c r="D1971" s="263" t="s">
        <v>797</v>
      </c>
      <c r="F1971" s="271"/>
      <c r="G1971" s="271"/>
      <c r="H1971" s="271"/>
      <c r="I1971" s="268" t="s">
        <v>918</v>
      </c>
    </row>
    <row r="1972" spans="1:9" x14ac:dyDescent="0.3">
      <c r="A1972" s="263">
        <v>525144</v>
      </c>
      <c r="B1972" s="263" t="s">
        <v>3920</v>
      </c>
      <c r="C1972" s="263" t="s">
        <v>106</v>
      </c>
      <c r="D1972" s="263" t="s">
        <v>1313</v>
      </c>
      <c r="F1972" s="271"/>
      <c r="G1972" s="271"/>
      <c r="H1972" s="271"/>
      <c r="I1972" s="268" t="s">
        <v>918</v>
      </c>
    </row>
    <row r="1973" spans="1:9" x14ac:dyDescent="0.3">
      <c r="A1973" s="263">
        <v>525146</v>
      </c>
      <c r="B1973" s="263" t="s">
        <v>3921</v>
      </c>
      <c r="C1973" s="263" t="s">
        <v>310</v>
      </c>
      <c r="D1973" s="263" t="s">
        <v>1328</v>
      </c>
      <c r="I1973" s="268" t="s">
        <v>918</v>
      </c>
    </row>
    <row r="1974" spans="1:9" x14ac:dyDescent="0.3">
      <c r="A1974" s="263">
        <v>525147</v>
      </c>
      <c r="B1974" s="263" t="s">
        <v>3922</v>
      </c>
      <c r="C1974" s="263" t="s">
        <v>489</v>
      </c>
      <c r="D1974" s="263" t="s">
        <v>748</v>
      </c>
      <c r="F1974" s="271"/>
      <c r="G1974" s="271"/>
      <c r="H1974" s="271"/>
      <c r="I1974" s="268" t="s">
        <v>918</v>
      </c>
    </row>
    <row r="1975" spans="1:9" x14ac:dyDescent="0.3">
      <c r="A1975" s="263">
        <v>525153</v>
      </c>
      <c r="B1975" s="263" t="s">
        <v>3925</v>
      </c>
      <c r="C1975" s="263" t="s">
        <v>458</v>
      </c>
      <c r="D1975" s="263" t="s">
        <v>778</v>
      </c>
      <c r="F1975" s="271"/>
      <c r="G1975" s="271"/>
      <c r="H1975" s="271"/>
      <c r="I1975" s="268" t="s">
        <v>918</v>
      </c>
    </row>
    <row r="1976" spans="1:9" x14ac:dyDescent="0.3">
      <c r="A1976" s="263">
        <v>525157</v>
      </c>
      <c r="B1976" s="263" t="s">
        <v>2831</v>
      </c>
      <c r="C1976" s="263" t="s">
        <v>97</v>
      </c>
      <c r="D1976" s="263" t="s">
        <v>1234</v>
      </c>
      <c r="F1976" s="271"/>
      <c r="G1976" s="271"/>
      <c r="H1976" s="271"/>
      <c r="I1976" s="268" t="s">
        <v>918</v>
      </c>
    </row>
    <row r="1977" spans="1:9" x14ac:dyDescent="0.3">
      <c r="A1977" s="263">
        <v>525160</v>
      </c>
      <c r="B1977" s="263" t="s">
        <v>3927</v>
      </c>
      <c r="C1977" s="263" t="s">
        <v>104</v>
      </c>
      <c r="D1977" s="263" t="s">
        <v>1511</v>
      </c>
      <c r="F1977" s="271"/>
      <c r="G1977" s="271"/>
      <c r="H1977" s="271"/>
      <c r="I1977" s="268" t="s">
        <v>918</v>
      </c>
    </row>
    <row r="1978" spans="1:9" x14ac:dyDescent="0.3">
      <c r="A1978" s="263">
        <v>525162</v>
      </c>
      <c r="B1978" s="263" t="s">
        <v>3928</v>
      </c>
      <c r="C1978" s="263" t="s">
        <v>89</v>
      </c>
      <c r="D1978" s="263" t="s">
        <v>907</v>
      </c>
      <c r="F1978" s="271"/>
      <c r="G1978" s="271"/>
      <c r="H1978" s="271"/>
      <c r="I1978" s="268" t="s">
        <v>918</v>
      </c>
    </row>
    <row r="1979" spans="1:9" x14ac:dyDescent="0.3">
      <c r="A1979" s="263">
        <v>525163</v>
      </c>
      <c r="B1979" s="263" t="s">
        <v>3929</v>
      </c>
      <c r="C1979" s="263" t="s">
        <v>73</v>
      </c>
      <c r="D1979" s="263" t="s">
        <v>868</v>
      </c>
      <c r="F1979" s="271"/>
      <c r="G1979" s="271"/>
      <c r="H1979" s="271"/>
      <c r="I1979" s="268" t="s">
        <v>918</v>
      </c>
    </row>
    <row r="1980" spans="1:9" x14ac:dyDescent="0.3">
      <c r="A1980" s="263">
        <v>525173</v>
      </c>
      <c r="B1980" s="263" t="s">
        <v>3930</v>
      </c>
      <c r="C1980" s="263" t="s">
        <v>326</v>
      </c>
      <c r="D1980" s="263" t="s">
        <v>1657</v>
      </c>
      <c r="F1980" s="271"/>
      <c r="G1980" s="271"/>
      <c r="H1980" s="271"/>
      <c r="I1980" s="268" t="s">
        <v>918</v>
      </c>
    </row>
    <row r="1981" spans="1:9" x14ac:dyDescent="0.3">
      <c r="A1981" s="263">
        <v>525175</v>
      </c>
      <c r="B1981" s="263" t="s">
        <v>3931</v>
      </c>
      <c r="C1981" s="263" t="s">
        <v>80</v>
      </c>
      <c r="D1981" s="263" t="s">
        <v>720</v>
      </c>
      <c r="F1981" s="272"/>
      <c r="G1981" s="272"/>
      <c r="H1981" s="272"/>
      <c r="I1981" s="268" t="s">
        <v>918</v>
      </c>
    </row>
    <row r="1982" spans="1:9" x14ac:dyDescent="0.3">
      <c r="A1982" s="263">
        <v>525176</v>
      </c>
      <c r="B1982" s="263" t="s">
        <v>3932</v>
      </c>
      <c r="C1982" s="263" t="s">
        <v>349</v>
      </c>
      <c r="D1982" s="263" t="s">
        <v>744</v>
      </c>
      <c r="F1982" s="273"/>
      <c r="G1982" s="273"/>
      <c r="H1982" s="274"/>
      <c r="I1982" s="268" t="s">
        <v>918</v>
      </c>
    </row>
    <row r="1983" spans="1:9" x14ac:dyDescent="0.3">
      <c r="A1983" s="263">
        <v>525182</v>
      </c>
      <c r="B1983" s="263" t="s">
        <v>3933</v>
      </c>
      <c r="C1983" s="263" t="s">
        <v>67</v>
      </c>
      <c r="D1983" s="263" t="s">
        <v>727</v>
      </c>
      <c r="F1983" s="271"/>
      <c r="G1983" s="271"/>
      <c r="H1983" s="271"/>
      <c r="I1983" s="268" t="s">
        <v>918</v>
      </c>
    </row>
    <row r="1984" spans="1:9" x14ac:dyDescent="0.3">
      <c r="A1984" s="263">
        <v>525190</v>
      </c>
      <c r="B1984" s="263" t="s">
        <v>3935</v>
      </c>
      <c r="C1984" s="263" t="s">
        <v>3936</v>
      </c>
      <c r="D1984" s="263" t="s">
        <v>787</v>
      </c>
      <c r="F1984" s="272"/>
      <c r="G1984" s="272"/>
      <c r="H1984" s="272"/>
      <c r="I1984" s="268" t="s">
        <v>918</v>
      </c>
    </row>
    <row r="1985" spans="1:9" x14ac:dyDescent="0.3">
      <c r="A1985" s="263">
        <v>525191</v>
      </c>
      <c r="B1985" s="263" t="s">
        <v>3937</v>
      </c>
      <c r="C1985" s="263" t="s">
        <v>1531</v>
      </c>
      <c r="D1985" s="263" t="s">
        <v>776</v>
      </c>
      <c r="F1985" s="271"/>
      <c r="G1985" s="271"/>
      <c r="H1985" s="271"/>
      <c r="I1985" s="268" t="s">
        <v>918</v>
      </c>
    </row>
    <row r="1986" spans="1:9" x14ac:dyDescent="0.3">
      <c r="A1986" s="263">
        <v>525195</v>
      </c>
      <c r="B1986" s="263" t="s">
        <v>3938</v>
      </c>
      <c r="C1986" s="263" t="s">
        <v>267</v>
      </c>
      <c r="D1986" s="263" t="s">
        <v>3939</v>
      </c>
      <c r="F1986" s="271"/>
      <c r="G1986" s="271"/>
      <c r="H1986" s="271"/>
      <c r="I1986" s="268" t="s">
        <v>918</v>
      </c>
    </row>
    <row r="1987" spans="1:9" x14ac:dyDescent="0.3">
      <c r="A1987" s="263">
        <v>525200</v>
      </c>
      <c r="B1987" s="263" t="s">
        <v>1794</v>
      </c>
      <c r="C1987" s="263" t="s">
        <v>69</v>
      </c>
      <c r="D1987" s="263" t="s">
        <v>418</v>
      </c>
      <c r="F1987" s="272"/>
      <c r="G1987" s="272"/>
      <c r="H1987" s="272"/>
      <c r="I1987" s="268" t="s">
        <v>918</v>
      </c>
    </row>
    <row r="1988" spans="1:9" x14ac:dyDescent="0.3">
      <c r="A1988" s="263">
        <v>525208</v>
      </c>
      <c r="B1988" s="263" t="s">
        <v>1795</v>
      </c>
      <c r="C1988" s="263" t="s">
        <v>84</v>
      </c>
      <c r="D1988" s="263" t="s">
        <v>84</v>
      </c>
      <c r="F1988" s="272"/>
      <c r="G1988" s="272"/>
      <c r="H1988" s="272"/>
      <c r="I1988" s="268" t="s">
        <v>918</v>
      </c>
    </row>
    <row r="1989" spans="1:9" x14ac:dyDescent="0.3">
      <c r="A1989" s="263">
        <v>525209</v>
      </c>
      <c r="B1989" s="263" t="s">
        <v>3942</v>
      </c>
      <c r="C1989" s="263" t="s">
        <v>70</v>
      </c>
      <c r="D1989" s="263" t="s">
        <v>800</v>
      </c>
      <c r="F1989" s="271"/>
      <c r="G1989" s="271"/>
      <c r="H1989" s="271"/>
      <c r="I1989" s="268" t="s">
        <v>918</v>
      </c>
    </row>
    <row r="1990" spans="1:9" x14ac:dyDescent="0.3">
      <c r="A1990" s="263">
        <v>525214</v>
      </c>
      <c r="B1990" s="263" t="s">
        <v>3944</v>
      </c>
      <c r="C1990" s="263" t="s">
        <v>3945</v>
      </c>
      <c r="D1990" s="263" t="s">
        <v>792</v>
      </c>
      <c r="F1990" s="272"/>
      <c r="G1990" s="272"/>
      <c r="H1990" s="272"/>
      <c r="I1990" s="268" t="s">
        <v>918</v>
      </c>
    </row>
    <row r="1991" spans="1:9" x14ac:dyDescent="0.3">
      <c r="A1991" s="263">
        <v>525215</v>
      </c>
      <c r="B1991" s="263" t="s">
        <v>3946</v>
      </c>
      <c r="C1991" s="263" t="s">
        <v>334</v>
      </c>
      <c r="D1991" s="263" t="s">
        <v>739</v>
      </c>
      <c r="F1991" s="271"/>
      <c r="G1991" s="271"/>
      <c r="H1991" s="271"/>
      <c r="I1991" s="268" t="s">
        <v>918</v>
      </c>
    </row>
    <row r="1992" spans="1:9" x14ac:dyDescent="0.3">
      <c r="A1992" s="263">
        <v>525217</v>
      </c>
      <c r="B1992" s="263" t="s">
        <v>3947</v>
      </c>
      <c r="C1992" s="263" t="s">
        <v>73</v>
      </c>
      <c r="D1992" s="263" t="s">
        <v>1111</v>
      </c>
      <c r="F1992" s="272"/>
      <c r="G1992" s="272"/>
      <c r="H1992" s="272"/>
      <c r="I1992" s="268" t="s">
        <v>918</v>
      </c>
    </row>
    <row r="1993" spans="1:9" x14ac:dyDescent="0.3">
      <c r="A1993" s="263">
        <v>525232</v>
      </c>
      <c r="B1993" s="263" t="s">
        <v>3952</v>
      </c>
      <c r="C1993" s="263" t="s">
        <v>429</v>
      </c>
      <c r="D1993" s="263" t="s">
        <v>744</v>
      </c>
      <c r="F1993" s="271"/>
      <c r="G1993" s="271"/>
      <c r="H1993" s="271"/>
      <c r="I1993" s="268" t="s">
        <v>918</v>
      </c>
    </row>
    <row r="1994" spans="1:9" x14ac:dyDescent="0.3">
      <c r="A1994" s="263">
        <v>525233</v>
      </c>
      <c r="B1994" s="263" t="s">
        <v>3953</v>
      </c>
      <c r="C1994" s="263" t="s">
        <v>339</v>
      </c>
      <c r="D1994" s="263" t="s">
        <v>3954</v>
      </c>
      <c r="F1994" s="271"/>
      <c r="G1994" s="271"/>
      <c r="H1994" s="271"/>
      <c r="I1994" s="268" t="s">
        <v>918</v>
      </c>
    </row>
    <row r="1995" spans="1:9" x14ac:dyDescent="0.3">
      <c r="A1995" s="263">
        <v>525234</v>
      </c>
      <c r="B1995" s="263" t="s">
        <v>3955</v>
      </c>
      <c r="C1995" s="263" t="s">
        <v>3956</v>
      </c>
      <c r="D1995" s="263" t="s">
        <v>720</v>
      </c>
      <c r="F1995" s="271"/>
      <c r="G1995" s="271"/>
      <c r="H1995" s="271"/>
      <c r="I1995" s="268" t="s">
        <v>918</v>
      </c>
    </row>
    <row r="1996" spans="1:9" x14ac:dyDescent="0.3">
      <c r="A1996" s="263">
        <v>525239</v>
      </c>
      <c r="B1996" s="263" t="s">
        <v>3957</v>
      </c>
      <c r="C1996" s="263" t="s">
        <v>3958</v>
      </c>
      <c r="D1996" s="263" t="s">
        <v>888</v>
      </c>
      <c r="F1996" s="273"/>
      <c r="G1996" s="273"/>
      <c r="H1996" s="274"/>
      <c r="I1996" s="268" t="s">
        <v>918</v>
      </c>
    </row>
    <row r="1997" spans="1:9" x14ac:dyDescent="0.3">
      <c r="A1997" s="263">
        <v>525240</v>
      </c>
      <c r="B1997" s="263" t="s">
        <v>3959</v>
      </c>
      <c r="C1997" s="263" t="s">
        <v>78</v>
      </c>
      <c r="D1997" s="263" t="s">
        <v>819</v>
      </c>
      <c r="F1997" s="271"/>
      <c r="G1997" s="271"/>
      <c r="H1997" s="271"/>
      <c r="I1997" s="268" t="s">
        <v>918</v>
      </c>
    </row>
    <row r="1998" spans="1:9" x14ac:dyDescent="0.3">
      <c r="A1998" s="263">
        <v>525241</v>
      </c>
      <c r="B1998" s="263" t="s">
        <v>3960</v>
      </c>
      <c r="C1998" s="263" t="s">
        <v>316</v>
      </c>
      <c r="D1998" s="263" t="s">
        <v>767</v>
      </c>
      <c r="F1998" s="271"/>
      <c r="G1998" s="271"/>
      <c r="H1998" s="271"/>
      <c r="I1998" s="268" t="s">
        <v>918</v>
      </c>
    </row>
    <row r="1999" spans="1:9" x14ac:dyDescent="0.3">
      <c r="A1999" s="263">
        <v>525256</v>
      </c>
      <c r="B1999" s="263" t="s">
        <v>3962</v>
      </c>
      <c r="C1999" s="263" t="s">
        <v>88</v>
      </c>
      <c r="D1999" s="263" t="s">
        <v>1511</v>
      </c>
      <c r="F1999" s="272"/>
      <c r="G1999" s="272"/>
      <c r="H1999" s="272"/>
      <c r="I1999" s="268" t="s">
        <v>918</v>
      </c>
    </row>
    <row r="2000" spans="1:9" x14ac:dyDescent="0.3">
      <c r="A2000" s="263">
        <v>525257</v>
      </c>
      <c r="B2000" s="263" t="s">
        <v>1796</v>
      </c>
      <c r="C2000" s="263" t="s">
        <v>1590</v>
      </c>
      <c r="D2000" s="263" t="s">
        <v>1797</v>
      </c>
      <c r="F2000" s="271"/>
      <c r="G2000" s="271"/>
      <c r="H2000" s="271"/>
      <c r="I2000" s="268" t="s">
        <v>918</v>
      </c>
    </row>
    <row r="2001" spans="1:9" x14ac:dyDescent="0.3">
      <c r="A2001" s="263">
        <v>525263</v>
      </c>
      <c r="B2001" s="263" t="s">
        <v>3964</v>
      </c>
      <c r="C2001" s="263" t="s">
        <v>73</v>
      </c>
      <c r="D2001" s="263" t="s">
        <v>728</v>
      </c>
      <c r="F2001" s="271"/>
      <c r="G2001" s="271"/>
      <c r="H2001" s="271"/>
      <c r="I2001" s="268" t="s">
        <v>918</v>
      </c>
    </row>
    <row r="2002" spans="1:9" x14ac:dyDescent="0.3">
      <c r="A2002" s="263">
        <v>525265</v>
      </c>
      <c r="B2002" s="263" t="s">
        <v>3965</v>
      </c>
      <c r="C2002" s="263" t="s">
        <v>424</v>
      </c>
      <c r="D2002" s="263" t="s">
        <v>748</v>
      </c>
      <c r="F2002" s="271"/>
      <c r="G2002" s="271"/>
      <c r="H2002" s="271"/>
      <c r="I2002" s="268" t="s">
        <v>918</v>
      </c>
    </row>
    <row r="2003" spans="1:9" x14ac:dyDescent="0.3">
      <c r="A2003" s="263">
        <v>525268</v>
      </c>
      <c r="B2003" s="263" t="s">
        <v>3966</v>
      </c>
      <c r="C2003" s="263" t="s">
        <v>2715</v>
      </c>
      <c r="D2003" s="263" t="s">
        <v>3967</v>
      </c>
      <c r="F2003" s="271"/>
      <c r="G2003" s="271"/>
      <c r="H2003" s="271"/>
      <c r="I2003" s="268" t="s">
        <v>918</v>
      </c>
    </row>
    <row r="2004" spans="1:9" x14ac:dyDescent="0.3">
      <c r="A2004" s="263">
        <v>525279</v>
      </c>
      <c r="B2004" s="263" t="s">
        <v>3970</v>
      </c>
      <c r="C2004" s="263" t="s">
        <v>114</v>
      </c>
      <c r="D2004" s="263" t="s">
        <v>787</v>
      </c>
      <c r="F2004" s="271"/>
      <c r="G2004" s="271"/>
      <c r="H2004" s="271"/>
      <c r="I2004" s="268" t="s">
        <v>918</v>
      </c>
    </row>
    <row r="2005" spans="1:9" x14ac:dyDescent="0.3">
      <c r="A2005" s="263">
        <v>525290</v>
      </c>
      <c r="B2005" s="263" t="s">
        <v>466</v>
      </c>
      <c r="C2005" s="263" t="s">
        <v>88</v>
      </c>
      <c r="D2005" s="263" t="s">
        <v>407</v>
      </c>
      <c r="F2005" s="271"/>
      <c r="G2005" s="271"/>
      <c r="H2005" s="271"/>
      <c r="I2005" s="268" t="s">
        <v>918</v>
      </c>
    </row>
    <row r="2006" spans="1:9" x14ac:dyDescent="0.3">
      <c r="A2006" s="263">
        <v>525301</v>
      </c>
      <c r="B2006" s="263" t="s">
        <v>3971</v>
      </c>
      <c r="C2006" s="263" t="s">
        <v>72</v>
      </c>
      <c r="D2006" s="263" t="s">
        <v>800</v>
      </c>
      <c r="F2006" s="272"/>
      <c r="G2006" s="272"/>
      <c r="H2006" s="272"/>
      <c r="I2006" s="268" t="s">
        <v>918</v>
      </c>
    </row>
    <row r="2007" spans="1:9" x14ac:dyDescent="0.3">
      <c r="A2007" s="263">
        <v>525305</v>
      </c>
      <c r="B2007" s="263" t="s">
        <v>3972</v>
      </c>
      <c r="C2007" s="263" t="s">
        <v>106</v>
      </c>
      <c r="D2007" s="263" t="s">
        <v>769</v>
      </c>
      <c r="F2007" s="271"/>
      <c r="G2007" s="271"/>
      <c r="H2007" s="271"/>
      <c r="I2007" s="268" t="s">
        <v>918</v>
      </c>
    </row>
    <row r="2008" spans="1:9" x14ac:dyDescent="0.3">
      <c r="A2008" s="263">
        <v>525307</v>
      </c>
      <c r="B2008" s="263" t="s">
        <v>3975</v>
      </c>
      <c r="C2008" s="263" t="s">
        <v>3976</v>
      </c>
      <c r="D2008" s="263" t="s">
        <v>790</v>
      </c>
      <c r="F2008" s="272"/>
      <c r="G2008" s="272"/>
      <c r="H2008" s="272"/>
      <c r="I2008" s="268" t="s">
        <v>918</v>
      </c>
    </row>
    <row r="2009" spans="1:9" x14ac:dyDescent="0.3">
      <c r="A2009" s="263">
        <v>525312</v>
      </c>
      <c r="B2009" s="263" t="s">
        <v>3977</v>
      </c>
      <c r="C2009" s="263" t="s">
        <v>92</v>
      </c>
      <c r="D2009" s="263" t="s">
        <v>713</v>
      </c>
      <c r="F2009" s="272"/>
      <c r="G2009" s="272"/>
      <c r="H2009" s="272"/>
      <c r="I2009" s="268" t="s">
        <v>918</v>
      </c>
    </row>
    <row r="2010" spans="1:9" x14ac:dyDescent="0.3">
      <c r="A2010" s="263">
        <v>525313</v>
      </c>
      <c r="B2010" s="263" t="s">
        <v>3978</v>
      </c>
      <c r="C2010" s="263" t="s">
        <v>70</v>
      </c>
      <c r="D2010" s="263" t="s">
        <v>1300</v>
      </c>
      <c r="F2010" s="271"/>
      <c r="G2010" s="271"/>
      <c r="H2010" s="271"/>
      <c r="I2010" s="268" t="s">
        <v>918</v>
      </c>
    </row>
    <row r="2011" spans="1:9" x14ac:dyDescent="0.3">
      <c r="A2011" s="263">
        <v>525318</v>
      </c>
      <c r="B2011" s="263" t="s">
        <v>1798</v>
      </c>
      <c r="C2011" s="263" t="s">
        <v>70</v>
      </c>
      <c r="D2011" s="263" t="s">
        <v>1349</v>
      </c>
      <c r="F2011" s="271"/>
      <c r="G2011" s="271"/>
      <c r="H2011" s="271"/>
      <c r="I2011" s="268" t="s">
        <v>918</v>
      </c>
    </row>
    <row r="2012" spans="1:9" x14ac:dyDescent="0.3">
      <c r="A2012" s="263">
        <v>525321</v>
      </c>
      <c r="B2012" s="263" t="s">
        <v>3979</v>
      </c>
      <c r="C2012" s="263" t="s">
        <v>375</v>
      </c>
      <c r="D2012" s="263" t="s">
        <v>402</v>
      </c>
      <c r="I2012" s="268" t="s">
        <v>918</v>
      </c>
    </row>
    <row r="2013" spans="1:9" x14ac:dyDescent="0.3">
      <c r="A2013" s="263">
        <v>525330</v>
      </c>
      <c r="B2013" s="263" t="s">
        <v>533</v>
      </c>
      <c r="C2013" s="263" t="s">
        <v>73</v>
      </c>
      <c r="D2013" s="263" t="s">
        <v>408</v>
      </c>
      <c r="F2013" s="272"/>
      <c r="G2013" s="272"/>
      <c r="H2013" s="272"/>
      <c r="I2013" s="268" t="s">
        <v>918</v>
      </c>
    </row>
    <row r="2014" spans="1:9" x14ac:dyDescent="0.3">
      <c r="A2014" s="263">
        <v>525336</v>
      </c>
      <c r="B2014" s="263" t="s">
        <v>3981</v>
      </c>
      <c r="C2014" s="263" t="s">
        <v>100</v>
      </c>
      <c r="D2014" s="263" t="s">
        <v>773</v>
      </c>
      <c r="F2014" s="271"/>
      <c r="G2014" s="271"/>
      <c r="H2014" s="271"/>
      <c r="I2014" s="268" t="s">
        <v>918</v>
      </c>
    </row>
    <row r="2015" spans="1:9" x14ac:dyDescent="0.3">
      <c r="A2015" s="263">
        <v>525339</v>
      </c>
      <c r="B2015" s="263" t="s">
        <v>3982</v>
      </c>
      <c r="C2015" s="263" t="s">
        <v>70</v>
      </c>
      <c r="D2015" s="263" t="s">
        <v>1529</v>
      </c>
      <c r="F2015" s="271"/>
      <c r="G2015" s="271"/>
      <c r="H2015" s="271"/>
      <c r="I2015" s="268" t="s">
        <v>918</v>
      </c>
    </row>
    <row r="2016" spans="1:9" x14ac:dyDescent="0.3">
      <c r="A2016" s="263">
        <v>525343</v>
      </c>
      <c r="B2016" s="263" t="s">
        <v>3985</v>
      </c>
      <c r="C2016" s="263" t="s">
        <v>73</v>
      </c>
      <c r="D2016" s="263" t="s">
        <v>896</v>
      </c>
      <c r="F2016" s="273"/>
      <c r="G2016" s="273"/>
      <c r="H2016" s="274"/>
      <c r="I2016" s="268" t="s">
        <v>918</v>
      </c>
    </row>
    <row r="2017" spans="1:9" x14ac:dyDescent="0.3">
      <c r="A2017" s="263">
        <v>525344</v>
      </c>
      <c r="B2017" s="263" t="s">
        <v>3986</v>
      </c>
      <c r="C2017" s="263" t="s">
        <v>300</v>
      </c>
      <c r="D2017" s="263" t="s">
        <v>1300</v>
      </c>
      <c r="I2017" s="268" t="s">
        <v>918</v>
      </c>
    </row>
    <row r="2018" spans="1:9" x14ac:dyDescent="0.3">
      <c r="A2018" s="263">
        <v>525346</v>
      </c>
      <c r="B2018" s="263" t="s">
        <v>1801</v>
      </c>
      <c r="C2018" s="263" t="s">
        <v>1802</v>
      </c>
      <c r="D2018" s="263" t="s">
        <v>786</v>
      </c>
      <c r="F2018" s="272"/>
      <c r="G2018" s="272"/>
      <c r="H2018" s="272"/>
      <c r="I2018" s="268" t="s">
        <v>918</v>
      </c>
    </row>
    <row r="2019" spans="1:9" x14ac:dyDescent="0.3">
      <c r="A2019" s="263">
        <v>525356</v>
      </c>
      <c r="B2019" s="263" t="s">
        <v>3987</v>
      </c>
      <c r="C2019" s="263" t="s">
        <v>250</v>
      </c>
      <c r="D2019" s="263" t="s">
        <v>403</v>
      </c>
      <c r="F2019" s="271"/>
      <c r="G2019" s="271"/>
      <c r="H2019" s="271"/>
      <c r="I2019" s="268" t="s">
        <v>918</v>
      </c>
    </row>
    <row r="2020" spans="1:9" x14ac:dyDescent="0.3">
      <c r="A2020" s="263">
        <v>525357</v>
      </c>
      <c r="B2020" s="263" t="s">
        <v>3988</v>
      </c>
      <c r="C2020" s="263" t="s">
        <v>3989</v>
      </c>
      <c r="D2020" s="263" t="s">
        <v>1612</v>
      </c>
      <c r="F2020" s="271"/>
      <c r="G2020" s="271"/>
      <c r="H2020" s="271"/>
      <c r="I2020" s="268" t="s">
        <v>918</v>
      </c>
    </row>
    <row r="2021" spans="1:9" x14ac:dyDescent="0.3">
      <c r="A2021" s="263">
        <v>525358</v>
      </c>
      <c r="B2021" s="263" t="s">
        <v>3990</v>
      </c>
      <c r="C2021" s="263" t="s">
        <v>72</v>
      </c>
      <c r="D2021" s="263" t="s">
        <v>804</v>
      </c>
      <c r="F2021" s="272"/>
      <c r="G2021" s="272"/>
      <c r="H2021" s="272"/>
      <c r="I2021" s="268" t="s">
        <v>918</v>
      </c>
    </row>
    <row r="2022" spans="1:9" x14ac:dyDescent="0.3">
      <c r="A2022" s="263">
        <v>525359</v>
      </c>
      <c r="B2022" s="263" t="s">
        <v>3991</v>
      </c>
      <c r="C2022" s="263" t="s">
        <v>88</v>
      </c>
      <c r="D2022" s="263" t="s">
        <v>744</v>
      </c>
      <c r="I2022" s="268" t="s">
        <v>918</v>
      </c>
    </row>
    <row r="2023" spans="1:9" x14ac:dyDescent="0.3">
      <c r="A2023" s="263">
        <v>525362</v>
      </c>
      <c r="B2023" s="263" t="s">
        <v>3992</v>
      </c>
      <c r="C2023" s="263" t="s">
        <v>364</v>
      </c>
      <c r="D2023" s="263" t="s">
        <v>768</v>
      </c>
      <c r="F2023" s="271"/>
      <c r="G2023" s="271"/>
      <c r="H2023" s="271"/>
      <c r="I2023" s="268" t="s">
        <v>918</v>
      </c>
    </row>
    <row r="2024" spans="1:9" x14ac:dyDescent="0.3">
      <c r="A2024" s="263">
        <v>525372</v>
      </c>
      <c r="B2024" s="263" t="s">
        <v>3995</v>
      </c>
      <c r="C2024" s="263" t="s">
        <v>70</v>
      </c>
      <c r="D2024" s="263" t="s">
        <v>419</v>
      </c>
      <c r="F2024" s="272"/>
      <c r="G2024" s="272"/>
      <c r="H2024" s="272"/>
      <c r="I2024" s="268" t="s">
        <v>918</v>
      </c>
    </row>
    <row r="2025" spans="1:9" x14ac:dyDescent="0.3">
      <c r="A2025" s="263">
        <v>525373</v>
      </c>
      <c r="B2025" s="263" t="s">
        <v>3996</v>
      </c>
      <c r="C2025" s="263" t="s">
        <v>94</v>
      </c>
      <c r="D2025" s="263" t="s">
        <v>3997</v>
      </c>
      <c r="F2025" s="272"/>
      <c r="G2025" s="272"/>
      <c r="H2025" s="272"/>
      <c r="I2025" s="268" t="s">
        <v>918</v>
      </c>
    </row>
    <row r="2026" spans="1:9" x14ac:dyDescent="0.3">
      <c r="A2026" s="263">
        <v>525389</v>
      </c>
      <c r="B2026" s="263" t="s">
        <v>3998</v>
      </c>
      <c r="C2026" s="263" t="s">
        <v>70</v>
      </c>
      <c r="D2026" s="263" t="s">
        <v>764</v>
      </c>
      <c r="F2026" s="271"/>
      <c r="G2026" s="271"/>
      <c r="H2026" s="271"/>
      <c r="I2026" s="268" t="s">
        <v>918</v>
      </c>
    </row>
    <row r="2027" spans="1:9" x14ac:dyDescent="0.3">
      <c r="A2027" s="263">
        <v>525390</v>
      </c>
      <c r="B2027" s="263" t="s">
        <v>3999</v>
      </c>
      <c r="C2027" s="263" t="s">
        <v>376</v>
      </c>
      <c r="D2027" s="263" t="s">
        <v>1293</v>
      </c>
      <c r="F2027" s="271"/>
      <c r="G2027" s="271"/>
      <c r="H2027" s="271"/>
      <c r="I2027" s="268" t="s">
        <v>918</v>
      </c>
    </row>
    <row r="2028" spans="1:9" x14ac:dyDescent="0.3">
      <c r="A2028" s="263">
        <v>525391</v>
      </c>
      <c r="B2028" s="263" t="s">
        <v>4000</v>
      </c>
      <c r="C2028" s="263" t="s">
        <v>81</v>
      </c>
      <c r="D2028" s="263" t="s">
        <v>419</v>
      </c>
      <c r="F2028" s="271"/>
      <c r="G2028" s="271"/>
      <c r="H2028" s="271"/>
      <c r="I2028" s="268" t="s">
        <v>918</v>
      </c>
    </row>
    <row r="2029" spans="1:9" x14ac:dyDescent="0.3">
      <c r="A2029" s="263">
        <v>525393</v>
      </c>
      <c r="B2029" s="263" t="s">
        <v>2838</v>
      </c>
      <c r="C2029" s="263" t="s">
        <v>326</v>
      </c>
      <c r="D2029" s="263" t="s">
        <v>756</v>
      </c>
      <c r="I2029" s="268" t="s">
        <v>918</v>
      </c>
    </row>
    <row r="2030" spans="1:9" x14ac:dyDescent="0.3">
      <c r="A2030" s="263">
        <v>525397</v>
      </c>
      <c r="B2030" s="263" t="s">
        <v>4001</v>
      </c>
      <c r="C2030" s="263" t="s">
        <v>1732</v>
      </c>
      <c r="D2030" s="263" t="s">
        <v>770</v>
      </c>
      <c r="F2030" s="273"/>
      <c r="G2030" s="273"/>
      <c r="H2030" s="274"/>
      <c r="I2030" s="268" t="s">
        <v>918</v>
      </c>
    </row>
    <row r="2031" spans="1:9" x14ac:dyDescent="0.3">
      <c r="A2031" s="263">
        <v>525398</v>
      </c>
      <c r="B2031" s="263" t="s">
        <v>4002</v>
      </c>
      <c r="C2031" s="263" t="s">
        <v>249</v>
      </c>
      <c r="D2031" s="263" t="s">
        <v>834</v>
      </c>
      <c r="F2031" s="271"/>
      <c r="G2031" s="271"/>
      <c r="H2031" s="271"/>
      <c r="I2031" s="268" t="s">
        <v>918</v>
      </c>
    </row>
    <row r="2032" spans="1:9" x14ac:dyDescent="0.3">
      <c r="A2032" s="263">
        <v>525407</v>
      </c>
      <c r="B2032" s="263" t="s">
        <v>4003</v>
      </c>
      <c r="C2032" s="263" t="s">
        <v>1527</v>
      </c>
      <c r="D2032" s="263" t="s">
        <v>885</v>
      </c>
      <c r="F2032" s="273"/>
      <c r="G2032" s="273"/>
      <c r="H2032" s="274"/>
      <c r="I2032" s="268" t="s">
        <v>918</v>
      </c>
    </row>
    <row r="2033" spans="1:9" x14ac:dyDescent="0.3">
      <c r="A2033" s="263">
        <v>525412</v>
      </c>
      <c r="B2033" s="263" t="s">
        <v>4007</v>
      </c>
      <c r="C2033" s="263" t="s">
        <v>88</v>
      </c>
      <c r="D2033" s="263" t="s">
        <v>1288</v>
      </c>
      <c r="F2033" s="271"/>
      <c r="G2033" s="271"/>
      <c r="H2033" s="271"/>
      <c r="I2033" s="268" t="s">
        <v>918</v>
      </c>
    </row>
    <row r="2034" spans="1:9" x14ac:dyDescent="0.3">
      <c r="A2034" s="263">
        <v>525413</v>
      </c>
      <c r="B2034" s="263" t="s">
        <v>4008</v>
      </c>
      <c r="C2034" s="263" t="s">
        <v>4009</v>
      </c>
      <c r="D2034" s="263" t="s">
        <v>1511</v>
      </c>
      <c r="I2034" s="268" t="s">
        <v>918</v>
      </c>
    </row>
    <row r="2035" spans="1:9" x14ac:dyDescent="0.3">
      <c r="A2035" s="263">
        <v>525416</v>
      </c>
      <c r="B2035" s="263" t="s">
        <v>1803</v>
      </c>
      <c r="C2035" s="263" t="s">
        <v>88</v>
      </c>
      <c r="D2035" s="263" t="s">
        <v>403</v>
      </c>
      <c r="F2035" s="271"/>
      <c r="G2035" s="271"/>
      <c r="H2035" s="271"/>
      <c r="I2035" s="268" t="s">
        <v>918</v>
      </c>
    </row>
    <row r="2036" spans="1:9" x14ac:dyDescent="0.3">
      <c r="A2036" s="263">
        <v>525425</v>
      </c>
      <c r="B2036" s="263" t="s">
        <v>4011</v>
      </c>
      <c r="C2036" s="263" t="s">
        <v>4012</v>
      </c>
      <c r="D2036" s="263" t="s">
        <v>761</v>
      </c>
      <c r="F2036" s="271"/>
      <c r="G2036" s="271"/>
      <c r="H2036" s="271"/>
      <c r="I2036" s="268" t="s">
        <v>918</v>
      </c>
    </row>
    <row r="2037" spans="1:9" x14ac:dyDescent="0.3">
      <c r="A2037" s="263">
        <v>525429</v>
      </c>
      <c r="B2037" s="263" t="s">
        <v>4013</v>
      </c>
      <c r="C2037" s="263" t="s">
        <v>4014</v>
      </c>
      <c r="D2037" s="263" t="s">
        <v>720</v>
      </c>
      <c r="F2037" s="271"/>
      <c r="G2037" s="271"/>
      <c r="H2037" s="271"/>
      <c r="I2037" s="268" t="s">
        <v>918</v>
      </c>
    </row>
    <row r="2038" spans="1:9" x14ac:dyDescent="0.3">
      <c r="A2038" s="263">
        <v>525430</v>
      </c>
      <c r="B2038" s="263" t="s">
        <v>4015</v>
      </c>
      <c r="C2038" s="263" t="s">
        <v>292</v>
      </c>
      <c r="D2038" s="263" t="s">
        <v>700</v>
      </c>
      <c r="F2038" s="272"/>
      <c r="G2038" s="272"/>
      <c r="H2038" s="272"/>
      <c r="I2038" s="268" t="s">
        <v>918</v>
      </c>
    </row>
    <row r="2039" spans="1:9" x14ac:dyDescent="0.3">
      <c r="A2039" s="263">
        <v>525439</v>
      </c>
      <c r="B2039" s="263" t="s">
        <v>4019</v>
      </c>
      <c r="C2039" s="263" t="s">
        <v>510</v>
      </c>
      <c r="D2039" s="263" t="s">
        <v>729</v>
      </c>
      <c r="F2039" s="271"/>
      <c r="G2039" s="271"/>
      <c r="H2039" s="271"/>
      <c r="I2039" s="268" t="s">
        <v>918</v>
      </c>
    </row>
    <row r="2040" spans="1:9" x14ac:dyDescent="0.3">
      <c r="A2040" s="263">
        <v>525450</v>
      </c>
      <c r="B2040" s="263" t="s">
        <v>4022</v>
      </c>
      <c r="C2040" s="263" t="s">
        <v>474</v>
      </c>
      <c r="D2040" s="263" t="s">
        <v>781</v>
      </c>
      <c r="F2040" s="271"/>
      <c r="G2040" s="271"/>
      <c r="H2040" s="271"/>
      <c r="I2040" s="268" t="s">
        <v>918</v>
      </c>
    </row>
    <row r="2041" spans="1:9" x14ac:dyDescent="0.3">
      <c r="A2041" s="263">
        <v>525455</v>
      </c>
      <c r="B2041" s="263" t="s">
        <v>4023</v>
      </c>
      <c r="C2041" s="263" t="s">
        <v>377</v>
      </c>
      <c r="D2041" s="263" t="s">
        <v>714</v>
      </c>
      <c r="I2041" s="268" t="s">
        <v>918</v>
      </c>
    </row>
    <row r="2042" spans="1:9" x14ac:dyDescent="0.3">
      <c r="A2042" s="263">
        <v>525456</v>
      </c>
      <c r="B2042" s="263" t="s">
        <v>2841</v>
      </c>
      <c r="C2042" s="263" t="s">
        <v>488</v>
      </c>
      <c r="D2042" s="263" t="s">
        <v>1113</v>
      </c>
      <c r="F2042" s="272"/>
      <c r="G2042" s="272"/>
      <c r="H2042" s="272"/>
      <c r="I2042" s="268" t="s">
        <v>918</v>
      </c>
    </row>
    <row r="2043" spans="1:9" x14ac:dyDescent="0.3">
      <c r="A2043" s="263">
        <v>525459</v>
      </c>
      <c r="B2043" s="263" t="s">
        <v>4024</v>
      </c>
      <c r="C2043" s="263" t="s">
        <v>520</v>
      </c>
      <c r="D2043" s="263" t="s">
        <v>774</v>
      </c>
      <c r="F2043" s="272"/>
      <c r="G2043" s="272"/>
      <c r="H2043" s="272"/>
      <c r="I2043" s="268" t="s">
        <v>918</v>
      </c>
    </row>
    <row r="2044" spans="1:9" x14ac:dyDescent="0.3">
      <c r="A2044" s="263">
        <v>525464</v>
      </c>
      <c r="B2044" s="263" t="s">
        <v>4026</v>
      </c>
      <c r="C2044" s="263" t="s">
        <v>4027</v>
      </c>
      <c r="D2044" s="263" t="s">
        <v>4028</v>
      </c>
      <c r="I2044" s="268" t="s">
        <v>918</v>
      </c>
    </row>
    <row r="2045" spans="1:9" x14ac:dyDescent="0.3">
      <c r="A2045" s="263">
        <v>525466</v>
      </c>
      <c r="B2045" s="263" t="s">
        <v>4029</v>
      </c>
      <c r="C2045" s="263" t="s">
        <v>70</v>
      </c>
      <c r="D2045" s="263" t="s">
        <v>4030</v>
      </c>
      <c r="F2045" s="273"/>
      <c r="G2045" s="273"/>
      <c r="H2045" s="274"/>
      <c r="I2045" s="268" t="s">
        <v>918</v>
      </c>
    </row>
    <row r="2046" spans="1:9" x14ac:dyDescent="0.3">
      <c r="A2046" s="263">
        <v>525469</v>
      </c>
      <c r="B2046" s="263" t="s">
        <v>4033</v>
      </c>
      <c r="C2046" s="263" t="s">
        <v>1646</v>
      </c>
      <c r="D2046" s="263" t="s">
        <v>749</v>
      </c>
      <c r="F2046" s="271"/>
      <c r="G2046" s="271"/>
      <c r="H2046" s="271"/>
      <c r="I2046" s="268" t="s">
        <v>918</v>
      </c>
    </row>
    <row r="2047" spans="1:9" x14ac:dyDescent="0.3">
      <c r="A2047" s="263">
        <v>525472</v>
      </c>
      <c r="B2047" s="263" t="s">
        <v>4034</v>
      </c>
      <c r="C2047" s="263" t="s">
        <v>298</v>
      </c>
      <c r="D2047" s="263" t="s">
        <v>402</v>
      </c>
      <c r="F2047" s="271"/>
      <c r="G2047" s="271"/>
      <c r="H2047" s="271"/>
      <c r="I2047" s="268" t="s">
        <v>918</v>
      </c>
    </row>
    <row r="2048" spans="1:9" x14ac:dyDescent="0.3">
      <c r="A2048" s="263">
        <v>525481</v>
      </c>
      <c r="B2048" s="263" t="s">
        <v>4035</v>
      </c>
      <c r="C2048" s="263" t="s">
        <v>326</v>
      </c>
      <c r="D2048" s="263" t="s">
        <v>711</v>
      </c>
      <c r="F2048" s="272"/>
      <c r="G2048" s="272"/>
      <c r="H2048" s="272"/>
      <c r="I2048" s="268" t="s">
        <v>918</v>
      </c>
    </row>
    <row r="2049" spans="1:9" x14ac:dyDescent="0.3">
      <c r="A2049" s="263">
        <v>525482</v>
      </c>
      <c r="B2049" s="263" t="s">
        <v>4036</v>
      </c>
      <c r="C2049" s="263" t="s">
        <v>96</v>
      </c>
      <c r="D2049" s="263" t="s">
        <v>711</v>
      </c>
      <c r="F2049" s="271"/>
      <c r="G2049" s="271"/>
      <c r="H2049" s="271"/>
      <c r="I2049" s="268" t="s">
        <v>918</v>
      </c>
    </row>
    <row r="2050" spans="1:9" x14ac:dyDescent="0.3">
      <c r="A2050" s="263">
        <v>525483</v>
      </c>
      <c r="B2050" s="263" t="s">
        <v>1689</v>
      </c>
      <c r="C2050" s="263" t="s">
        <v>388</v>
      </c>
      <c r="D2050" s="263" t="s">
        <v>747</v>
      </c>
      <c r="F2050" s="271"/>
      <c r="G2050" s="271"/>
      <c r="H2050" s="271"/>
      <c r="I2050" s="268" t="s">
        <v>918</v>
      </c>
    </row>
    <row r="2051" spans="1:9" x14ac:dyDescent="0.3">
      <c r="A2051" s="263">
        <v>525492</v>
      </c>
      <c r="B2051" s="263" t="s">
        <v>4037</v>
      </c>
      <c r="C2051" s="263" t="s">
        <v>108</v>
      </c>
      <c r="D2051" s="263" t="s">
        <v>787</v>
      </c>
      <c r="F2051" s="271"/>
      <c r="G2051" s="271"/>
      <c r="H2051" s="271"/>
      <c r="I2051" s="268" t="s">
        <v>918</v>
      </c>
    </row>
    <row r="2052" spans="1:9" x14ac:dyDescent="0.3">
      <c r="A2052" s="263">
        <v>525501</v>
      </c>
      <c r="B2052" s="263" t="s">
        <v>4038</v>
      </c>
      <c r="C2052" s="263" t="s">
        <v>70</v>
      </c>
      <c r="D2052" s="263" t="s">
        <v>895</v>
      </c>
      <c r="F2052" s="272"/>
      <c r="G2052" s="272"/>
      <c r="H2052" s="272"/>
      <c r="I2052" s="268" t="s">
        <v>918</v>
      </c>
    </row>
    <row r="2053" spans="1:9" x14ac:dyDescent="0.3">
      <c r="A2053" s="263">
        <v>525504</v>
      </c>
      <c r="B2053" s="263" t="s">
        <v>4039</v>
      </c>
      <c r="C2053" s="263" t="s">
        <v>346</v>
      </c>
      <c r="D2053" s="263" t="s">
        <v>739</v>
      </c>
      <c r="I2053" s="268" t="s">
        <v>918</v>
      </c>
    </row>
    <row r="2054" spans="1:9" x14ac:dyDescent="0.3">
      <c r="A2054" s="263">
        <v>525513</v>
      </c>
      <c r="B2054" s="263" t="s">
        <v>2842</v>
      </c>
      <c r="C2054" s="263" t="s">
        <v>70</v>
      </c>
      <c r="D2054" s="263" t="s">
        <v>747</v>
      </c>
      <c r="F2054" s="272"/>
      <c r="G2054" s="272"/>
      <c r="H2054" s="272"/>
      <c r="I2054" s="268" t="s">
        <v>918</v>
      </c>
    </row>
    <row r="2055" spans="1:9" x14ac:dyDescent="0.3">
      <c r="A2055" s="263">
        <v>525514</v>
      </c>
      <c r="B2055" s="263" t="s">
        <v>3342</v>
      </c>
      <c r="C2055" s="263" t="s">
        <v>70</v>
      </c>
      <c r="D2055" s="263" t="s">
        <v>762</v>
      </c>
      <c r="F2055" s="272"/>
      <c r="G2055" s="272"/>
      <c r="H2055" s="272"/>
      <c r="I2055" s="268" t="s">
        <v>918</v>
      </c>
    </row>
    <row r="2056" spans="1:9" x14ac:dyDescent="0.3">
      <c r="A2056" s="263">
        <v>525517</v>
      </c>
      <c r="B2056" s="263" t="s">
        <v>4040</v>
      </c>
      <c r="C2056" s="263" t="s">
        <v>276</v>
      </c>
      <c r="D2056" s="263" t="s">
        <v>885</v>
      </c>
      <c r="F2056" s="271"/>
      <c r="G2056" s="271"/>
      <c r="H2056" s="271"/>
      <c r="I2056" s="268" t="s">
        <v>918</v>
      </c>
    </row>
    <row r="2057" spans="1:9" x14ac:dyDescent="0.3">
      <c r="A2057" s="263">
        <v>525519</v>
      </c>
      <c r="B2057" s="263" t="s">
        <v>4041</v>
      </c>
      <c r="C2057" s="263" t="s">
        <v>372</v>
      </c>
      <c r="D2057" s="263" t="s">
        <v>1349</v>
      </c>
      <c r="F2057" s="272"/>
      <c r="G2057" s="272"/>
      <c r="H2057" s="272"/>
      <c r="I2057" s="268" t="s">
        <v>918</v>
      </c>
    </row>
    <row r="2058" spans="1:9" x14ac:dyDescent="0.3">
      <c r="A2058" s="263">
        <v>525520</v>
      </c>
      <c r="B2058" s="263" t="s">
        <v>4042</v>
      </c>
      <c r="C2058" s="263" t="s">
        <v>111</v>
      </c>
      <c r="D2058" s="263" t="s">
        <v>810</v>
      </c>
      <c r="F2058" s="271"/>
      <c r="G2058" s="271"/>
      <c r="H2058" s="271"/>
      <c r="I2058" s="268" t="s">
        <v>918</v>
      </c>
    </row>
    <row r="2059" spans="1:9" x14ac:dyDescent="0.3">
      <c r="A2059" s="263">
        <v>525521</v>
      </c>
      <c r="B2059" s="263" t="s">
        <v>4043</v>
      </c>
      <c r="C2059" s="263" t="s">
        <v>398</v>
      </c>
      <c r="D2059" s="263" t="s">
        <v>789</v>
      </c>
      <c r="F2059" s="272"/>
      <c r="G2059" s="272"/>
      <c r="H2059" s="272"/>
      <c r="I2059" s="268" t="s">
        <v>918</v>
      </c>
    </row>
    <row r="2060" spans="1:9" x14ac:dyDescent="0.3">
      <c r="A2060" s="263">
        <v>525524</v>
      </c>
      <c r="B2060" s="263" t="s">
        <v>4044</v>
      </c>
      <c r="C2060" s="263" t="s">
        <v>278</v>
      </c>
      <c r="D2060" s="263" t="s">
        <v>749</v>
      </c>
      <c r="I2060" s="268" t="s">
        <v>918</v>
      </c>
    </row>
    <row r="2061" spans="1:9" x14ac:dyDescent="0.3">
      <c r="A2061" s="263">
        <v>525526</v>
      </c>
      <c r="B2061" s="263" t="s">
        <v>4045</v>
      </c>
      <c r="C2061" s="263" t="s">
        <v>70</v>
      </c>
      <c r="D2061" s="263" t="s">
        <v>744</v>
      </c>
      <c r="F2061" s="271"/>
      <c r="G2061" s="271"/>
      <c r="H2061" s="271"/>
      <c r="I2061" s="268" t="s">
        <v>918</v>
      </c>
    </row>
    <row r="2062" spans="1:9" x14ac:dyDescent="0.3">
      <c r="A2062" s="263">
        <v>525533</v>
      </c>
      <c r="B2062" s="263" t="s">
        <v>2844</v>
      </c>
      <c r="C2062" s="263" t="s">
        <v>262</v>
      </c>
      <c r="D2062" s="263" t="s">
        <v>411</v>
      </c>
      <c r="F2062" s="272"/>
      <c r="G2062" s="272"/>
      <c r="H2062" s="272"/>
      <c r="I2062" s="268" t="s">
        <v>918</v>
      </c>
    </row>
    <row r="2063" spans="1:9" x14ac:dyDescent="0.3">
      <c r="A2063" s="263">
        <v>525539</v>
      </c>
      <c r="B2063" s="263" t="s">
        <v>4047</v>
      </c>
      <c r="C2063" s="263" t="s">
        <v>72</v>
      </c>
      <c r="D2063" s="263" t="s">
        <v>756</v>
      </c>
      <c r="F2063" s="271"/>
      <c r="G2063" s="271"/>
      <c r="H2063" s="271"/>
      <c r="I2063" s="268" t="s">
        <v>918</v>
      </c>
    </row>
    <row r="2064" spans="1:9" x14ac:dyDescent="0.3">
      <c r="A2064" s="263">
        <v>525543</v>
      </c>
      <c r="B2064" s="263" t="s">
        <v>4048</v>
      </c>
      <c r="C2064" s="263" t="s">
        <v>4049</v>
      </c>
      <c r="D2064" s="263" t="s">
        <v>1518</v>
      </c>
      <c r="F2064" s="271"/>
      <c r="G2064" s="271"/>
      <c r="H2064" s="271"/>
      <c r="I2064" s="268" t="s">
        <v>918</v>
      </c>
    </row>
    <row r="2065" spans="1:31" x14ac:dyDescent="0.3">
      <c r="A2065" s="263">
        <v>525547</v>
      </c>
      <c r="B2065" s="263" t="s">
        <v>4050</v>
      </c>
      <c r="C2065" s="263" t="s">
        <v>425</v>
      </c>
      <c r="D2065" s="263" t="s">
        <v>407</v>
      </c>
      <c r="I2065" s="268" t="s">
        <v>918</v>
      </c>
    </row>
    <row r="2066" spans="1:31" x14ac:dyDescent="0.3">
      <c r="A2066" s="263">
        <v>525548</v>
      </c>
      <c r="B2066" s="263" t="s">
        <v>4051</v>
      </c>
      <c r="C2066" s="263" t="s">
        <v>72</v>
      </c>
      <c r="D2066" s="263" t="s">
        <v>3984</v>
      </c>
      <c r="F2066" s="271"/>
      <c r="G2066" s="271"/>
      <c r="H2066" s="271"/>
      <c r="I2066" s="268" t="s">
        <v>918</v>
      </c>
    </row>
    <row r="2067" spans="1:31" s="264" customFormat="1" ht="16.8" x14ac:dyDescent="0.3">
      <c r="A2067" s="263">
        <v>525554</v>
      </c>
      <c r="B2067" s="263" t="s">
        <v>1706</v>
      </c>
      <c r="C2067" s="263" t="s">
        <v>84</v>
      </c>
      <c r="D2067" s="263" t="s">
        <v>1692</v>
      </c>
      <c r="E2067" s="268"/>
      <c r="F2067" s="271"/>
      <c r="G2067" s="271"/>
      <c r="H2067" s="271"/>
      <c r="I2067" s="268" t="s">
        <v>918</v>
      </c>
      <c r="J2067" s="268"/>
      <c r="K2067" s="268"/>
      <c r="L2067" s="268"/>
      <c r="M2067" s="268"/>
      <c r="N2067" s="268"/>
      <c r="O2067" s="268"/>
      <c r="P2067" s="268"/>
      <c r="Q2067" s="268"/>
      <c r="R2067" s="268"/>
      <c r="S2067" s="268"/>
      <c r="T2067" s="268"/>
      <c r="U2067" s="268"/>
      <c r="V2067" s="268"/>
      <c r="W2067" s="268"/>
      <c r="X2067" s="268"/>
      <c r="Y2067" s="268"/>
      <c r="Z2067" s="268"/>
      <c r="AA2067" s="268"/>
      <c r="AB2067" s="268"/>
      <c r="AC2067" s="268"/>
      <c r="AD2067" s="268"/>
      <c r="AE2067" s="268"/>
    </row>
    <row r="2068" spans="1:31" ht="15" customHeight="1" x14ac:dyDescent="0.3">
      <c r="A2068" s="263">
        <v>525557</v>
      </c>
      <c r="B2068" s="263" t="s">
        <v>4054</v>
      </c>
      <c r="C2068" s="263" t="s">
        <v>2882</v>
      </c>
      <c r="D2068" s="263" t="s">
        <v>1520</v>
      </c>
      <c r="F2068" s="271"/>
      <c r="G2068" s="271"/>
      <c r="H2068" s="271"/>
      <c r="I2068" s="268" t="s">
        <v>918</v>
      </c>
    </row>
    <row r="2069" spans="1:31" ht="15" customHeight="1" x14ac:dyDescent="0.3">
      <c r="A2069" s="263">
        <v>525565</v>
      </c>
      <c r="B2069" s="263" t="s">
        <v>4055</v>
      </c>
      <c r="C2069" s="263" t="s">
        <v>356</v>
      </c>
      <c r="D2069" s="263" t="s">
        <v>743</v>
      </c>
      <c r="F2069" s="272"/>
      <c r="G2069" s="272"/>
      <c r="H2069" s="272"/>
      <c r="I2069" s="268" t="s">
        <v>918</v>
      </c>
    </row>
    <row r="2070" spans="1:31" ht="15" customHeight="1" x14ac:dyDescent="0.3">
      <c r="A2070" s="263">
        <v>525573</v>
      </c>
      <c r="B2070" s="263" t="s">
        <v>4056</v>
      </c>
      <c r="C2070" s="263" t="s">
        <v>88</v>
      </c>
      <c r="D2070" s="263" t="s">
        <v>4057</v>
      </c>
      <c r="F2070" s="271"/>
      <c r="G2070" s="271"/>
      <c r="H2070" s="271"/>
      <c r="I2070" s="268" t="s">
        <v>918</v>
      </c>
    </row>
    <row r="2071" spans="1:31" ht="15" customHeight="1" x14ac:dyDescent="0.3">
      <c r="A2071" s="263">
        <v>525580</v>
      </c>
      <c r="B2071" s="263" t="s">
        <v>4058</v>
      </c>
      <c r="C2071" s="263" t="s">
        <v>395</v>
      </c>
      <c r="D2071" s="263" t="s">
        <v>809</v>
      </c>
      <c r="F2071" s="272"/>
      <c r="G2071" s="272"/>
      <c r="H2071" s="272"/>
      <c r="I2071" s="268" t="s">
        <v>918</v>
      </c>
    </row>
    <row r="2072" spans="1:31" ht="15" customHeight="1" x14ac:dyDescent="0.3">
      <c r="A2072" s="263">
        <v>525584</v>
      </c>
      <c r="B2072" s="263" t="s">
        <v>4059</v>
      </c>
      <c r="C2072" s="263" t="s">
        <v>310</v>
      </c>
      <c r="D2072" s="263" t="s">
        <v>767</v>
      </c>
      <c r="F2072" s="271"/>
      <c r="G2072" s="271"/>
      <c r="H2072" s="271"/>
      <c r="I2072" s="268" t="s">
        <v>918</v>
      </c>
    </row>
    <row r="2073" spans="1:31" ht="15" customHeight="1" x14ac:dyDescent="0.3">
      <c r="A2073" s="263">
        <v>525589</v>
      </c>
      <c r="B2073" s="263" t="s">
        <v>4060</v>
      </c>
      <c r="C2073" s="263" t="s">
        <v>70</v>
      </c>
      <c r="D2073" s="263" t="s">
        <v>1325</v>
      </c>
      <c r="F2073" s="271"/>
      <c r="G2073" s="271"/>
      <c r="H2073" s="271"/>
      <c r="I2073" s="268" t="s">
        <v>918</v>
      </c>
    </row>
    <row r="2074" spans="1:31" ht="15" customHeight="1" x14ac:dyDescent="0.3">
      <c r="A2074" s="263">
        <v>525590</v>
      </c>
      <c r="B2074" s="263" t="s">
        <v>4061</v>
      </c>
      <c r="C2074" s="263" t="s">
        <v>1662</v>
      </c>
      <c r="D2074" s="263" t="s">
        <v>421</v>
      </c>
      <c r="F2074" s="271"/>
      <c r="G2074" s="271"/>
      <c r="H2074" s="271"/>
      <c r="I2074" s="268" t="s">
        <v>918</v>
      </c>
    </row>
    <row r="2075" spans="1:31" ht="15" customHeight="1" x14ac:dyDescent="0.3">
      <c r="A2075" s="263">
        <v>525592</v>
      </c>
      <c r="B2075" s="263" t="s">
        <v>1804</v>
      </c>
      <c r="C2075" s="263" t="s">
        <v>325</v>
      </c>
      <c r="D2075" s="263" t="s">
        <v>734</v>
      </c>
      <c r="I2075" s="268" t="s">
        <v>918</v>
      </c>
    </row>
    <row r="2076" spans="1:31" ht="15" customHeight="1" x14ac:dyDescent="0.3">
      <c r="A2076" s="263">
        <v>525594</v>
      </c>
      <c r="B2076" s="263" t="s">
        <v>4062</v>
      </c>
      <c r="C2076" s="263" t="s">
        <v>236</v>
      </c>
      <c r="D2076" s="263" t="s">
        <v>764</v>
      </c>
      <c r="F2076" s="272"/>
      <c r="G2076" s="272"/>
      <c r="H2076" s="272"/>
      <c r="I2076" s="268" t="s">
        <v>918</v>
      </c>
    </row>
    <row r="2077" spans="1:31" ht="15" customHeight="1" x14ac:dyDescent="0.3">
      <c r="A2077" s="263">
        <v>525597</v>
      </c>
      <c r="B2077" s="263" t="s">
        <v>4063</v>
      </c>
      <c r="C2077" s="263" t="s">
        <v>527</v>
      </c>
      <c r="D2077" s="263" t="s">
        <v>348</v>
      </c>
      <c r="F2077" s="272"/>
      <c r="G2077" s="272"/>
      <c r="H2077" s="272"/>
      <c r="I2077" s="268" t="s">
        <v>918</v>
      </c>
    </row>
    <row r="2078" spans="1:31" ht="15" customHeight="1" x14ac:dyDescent="0.3">
      <c r="A2078" s="263">
        <v>525599</v>
      </c>
      <c r="B2078" s="263" t="s">
        <v>4064</v>
      </c>
      <c r="C2078" s="263" t="s">
        <v>250</v>
      </c>
      <c r="D2078" s="263" t="s">
        <v>403</v>
      </c>
      <c r="I2078" s="268" t="s">
        <v>918</v>
      </c>
    </row>
    <row r="2079" spans="1:31" ht="15" customHeight="1" x14ac:dyDescent="0.3">
      <c r="A2079" s="263">
        <v>525610</v>
      </c>
      <c r="B2079" s="263" t="s">
        <v>4067</v>
      </c>
      <c r="C2079" s="263" t="s">
        <v>1647</v>
      </c>
      <c r="D2079" s="263" t="s">
        <v>831</v>
      </c>
      <c r="F2079" s="271"/>
      <c r="G2079" s="271"/>
      <c r="H2079" s="271"/>
      <c r="I2079" s="268" t="s">
        <v>918</v>
      </c>
    </row>
    <row r="2080" spans="1:31" ht="15" customHeight="1" x14ac:dyDescent="0.3">
      <c r="A2080" s="263">
        <v>525611</v>
      </c>
      <c r="B2080" s="263" t="s">
        <v>4068</v>
      </c>
      <c r="C2080" s="263" t="s">
        <v>69</v>
      </c>
      <c r="D2080" s="263" t="s">
        <v>1357</v>
      </c>
      <c r="F2080" s="272"/>
      <c r="G2080" s="272"/>
      <c r="H2080" s="272"/>
      <c r="I2080" s="268" t="s">
        <v>918</v>
      </c>
    </row>
    <row r="2081" spans="1:9" ht="15" customHeight="1" x14ac:dyDescent="0.3">
      <c r="A2081" s="263">
        <v>525625</v>
      </c>
      <c r="B2081" s="263" t="s">
        <v>4069</v>
      </c>
      <c r="C2081" s="263" t="s">
        <v>72</v>
      </c>
      <c r="D2081" s="263" t="s">
        <v>778</v>
      </c>
      <c r="F2081" s="273"/>
      <c r="G2081" s="273"/>
      <c r="H2081" s="274"/>
      <c r="I2081" s="268" t="s">
        <v>918</v>
      </c>
    </row>
    <row r="2082" spans="1:9" ht="15" customHeight="1" x14ac:dyDescent="0.3">
      <c r="A2082" s="263">
        <v>525638</v>
      </c>
      <c r="B2082" s="263" t="s">
        <v>4070</v>
      </c>
      <c r="C2082" s="263" t="s">
        <v>326</v>
      </c>
      <c r="D2082" s="263" t="s">
        <v>1511</v>
      </c>
      <c r="F2082" s="272"/>
      <c r="G2082" s="272"/>
      <c r="H2082" s="272"/>
      <c r="I2082" s="268" t="s">
        <v>918</v>
      </c>
    </row>
    <row r="2083" spans="1:9" ht="15" customHeight="1" x14ac:dyDescent="0.3">
      <c r="A2083" s="263">
        <v>525640</v>
      </c>
      <c r="B2083" s="263" t="s">
        <v>2847</v>
      </c>
      <c r="C2083" s="263" t="s">
        <v>2848</v>
      </c>
      <c r="D2083" s="263" t="s">
        <v>429</v>
      </c>
      <c r="F2083" s="271"/>
      <c r="G2083" s="271"/>
      <c r="H2083" s="271"/>
      <c r="I2083" s="268" t="s">
        <v>918</v>
      </c>
    </row>
    <row r="2084" spans="1:9" ht="15" customHeight="1" x14ac:dyDescent="0.3">
      <c r="A2084" s="263">
        <v>525644</v>
      </c>
      <c r="B2084" s="263" t="s">
        <v>4071</v>
      </c>
      <c r="C2084" s="263" t="s">
        <v>399</v>
      </c>
      <c r="D2084" s="263" t="s">
        <v>1359</v>
      </c>
      <c r="F2084" s="271"/>
      <c r="G2084" s="271"/>
      <c r="H2084" s="271"/>
      <c r="I2084" s="268" t="s">
        <v>918</v>
      </c>
    </row>
    <row r="2085" spans="1:9" ht="15" customHeight="1" x14ac:dyDescent="0.3">
      <c r="A2085" s="263">
        <v>525648</v>
      </c>
      <c r="B2085" s="263" t="s">
        <v>4072</v>
      </c>
      <c r="C2085" s="263" t="s">
        <v>96</v>
      </c>
      <c r="D2085" s="263" t="s">
        <v>780</v>
      </c>
      <c r="F2085" s="272"/>
      <c r="G2085" s="272"/>
      <c r="H2085" s="272"/>
      <c r="I2085" s="268" t="s">
        <v>918</v>
      </c>
    </row>
    <row r="2086" spans="1:9" ht="15" customHeight="1" x14ac:dyDescent="0.3">
      <c r="A2086" s="263">
        <v>525658</v>
      </c>
      <c r="B2086" s="263" t="s">
        <v>4074</v>
      </c>
      <c r="C2086" s="263" t="s">
        <v>111</v>
      </c>
      <c r="D2086" s="263" t="s">
        <v>405</v>
      </c>
      <c r="F2086" s="272"/>
      <c r="G2086" s="272"/>
      <c r="H2086" s="272"/>
      <c r="I2086" s="268" t="s">
        <v>918</v>
      </c>
    </row>
    <row r="2087" spans="1:9" ht="15" customHeight="1" x14ac:dyDescent="0.3">
      <c r="A2087" s="263">
        <v>525660</v>
      </c>
      <c r="B2087" s="263" t="s">
        <v>4075</v>
      </c>
      <c r="C2087" s="263" t="s">
        <v>69</v>
      </c>
      <c r="D2087" s="263" t="s">
        <v>829</v>
      </c>
      <c r="F2087" s="271"/>
      <c r="G2087" s="271"/>
      <c r="H2087" s="271"/>
      <c r="I2087" s="268" t="s">
        <v>918</v>
      </c>
    </row>
    <row r="2088" spans="1:9" ht="15" customHeight="1" x14ac:dyDescent="0.3">
      <c r="A2088" s="263">
        <v>525663</v>
      </c>
      <c r="B2088" s="263" t="s">
        <v>4076</v>
      </c>
      <c r="C2088" s="263" t="s">
        <v>88</v>
      </c>
      <c r="D2088" s="263" t="s">
        <v>748</v>
      </c>
      <c r="F2088" s="271"/>
      <c r="G2088" s="271"/>
      <c r="H2088" s="271"/>
      <c r="I2088" s="268" t="s">
        <v>918</v>
      </c>
    </row>
    <row r="2089" spans="1:9" ht="15" customHeight="1" x14ac:dyDescent="0.3">
      <c r="A2089" s="263">
        <v>525667</v>
      </c>
      <c r="B2089" s="263" t="s">
        <v>546</v>
      </c>
      <c r="C2089" s="263" t="s">
        <v>375</v>
      </c>
      <c r="D2089" s="263" t="s">
        <v>743</v>
      </c>
      <c r="F2089" s="271"/>
      <c r="G2089" s="271"/>
      <c r="H2089" s="271"/>
      <c r="I2089" s="268" t="s">
        <v>918</v>
      </c>
    </row>
    <row r="2090" spans="1:9" ht="15" customHeight="1" x14ac:dyDescent="0.3">
      <c r="A2090" s="263">
        <v>525668</v>
      </c>
      <c r="B2090" s="263" t="s">
        <v>4077</v>
      </c>
      <c r="C2090" s="263" t="s">
        <v>245</v>
      </c>
      <c r="D2090" s="263" t="s">
        <v>710</v>
      </c>
      <c r="F2090" s="272"/>
      <c r="G2090" s="272"/>
      <c r="H2090" s="272"/>
      <c r="I2090" s="268" t="s">
        <v>918</v>
      </c>
    </row>
    <row r="2091" spans="1:9" ht="15" customHeight="1" x14ac:dyDescent="0.3">
      <c r="A2091" s="263">
        <v>525669</v>
      </c>
      <c r="B2091" s="263" t="s">
        <v>4078</v>
      </c>
      <c r="C2091" s="263" t="s">
        <v>73</v>
      </c>
      <c r="D2091" s="263" t="s">
        <v>781</v>
      </c>
      <c r="F2091" s="272"/>
      <c r="G2091" s="272"/>
      <c r="H2091" s="272"/>
      <c r="I2091" s="268" t="s">
        <v>918</v>
      </c>
    </row>
    <row r="2092" spans="1:9" ht="15" customHeight="1" x14ac:dyDescent="0.3">
      <c r="A2092" s="263">
        <v>525670</v>
      </c>
      <c r="B2092" s="263" t="s">
        <v>4079</v>
      </c>
      <c r="C2092" s="263" t="s">
        <v>70</v>
      </c>
      <c r="D2092" s="263" t="s">
        <v>874</v>
      </c>
      <c r="F2092" s="271"/>
      <c r="G2092" s="271"/>
      <c r="H2092" s="271"/>
      <c r="I2092" s="268" t="s">
        <v>918</v>
      </c>
    </row>
    <row r="2093" spans="1:9" ht="15" customHeight="1" x14ac:dyDescent="0.3">
      <c r="A2093" s="263">
        <v>525681</v>
      </c>
      <c r="B2093" s="263" t="s">
        <v>4080</v>
      </c>
      <c r="C2093" s="263" t="s">
        <v>103</v>
      </c>
      <c r="D2093" s="263" t="s">
        <v>1539</v>
      </c>
      <c r="F2093" s="271"/>
      <c r="G2093" s="271"/>
      <c r="H2093" s="271"/>
      <c r="I2093" s="268" t="s">
        <v>918</v>
      </c>
    </row>
    <row r="2094" spans="1:9" ht="15" customHeight="1" x14ac:dyDescent="0.3">
      <c r="A2094" s="263">
        <v>525687</v>
      </c>
      <c r="B2094" s="263" t="s">
        <v>4081</v>
      </c>
      <c r="C2094" s="263" t="s">
        <v>70</v>
      </c>
      <c r="D2094" s="263" t="s">
        <v>418</v>
      </c>
      <c r="F2094" s="271"/>
      <c r="G2094" s="271"/>
      <c r="H2094" s="271"/>
      <c r="I2094" s="268" t="s">
        <v>918</v>
      </c>
    </row>
    <row r="2095" spans="1:9" ht="15" customHeight="1" x14ac:dyDescent="0.3">
      <c r="A2095" s="263">
        <v>525695</v>
      </c>
      <c r="B2095" s="263" t="s">
        <v>1805</v>
      </c>
      <c r="C2095" s="263" t="s">
        <v>70</v>
      </c>
      <c r="D2095" s="263" t="s">
        <v>741</v>
      </c>
      <c r="F2095" s="271"/>
      <c r="G2095" s="271"/>
      <c r="H2095" s="271"/>
      <c r="I2095" s="268" t="s">
        <v>918</v>
      </c>
    </row>
    <row r="2096" spans="1:9" ht="15" customHeight="1" x14ac:dyDescent="0.3">
      <c r="A2096" s="263">
        <v>525697</v>
      </c>
      <c r="B2096" s="263" t="s">
        <v>1806</v>
      </c>
      <c r="C2096" s="263" t="s">
        <v>72</v>
      </c>
      <c r="D2096" s="263" t="s">
        <v>418</v>
      </c>
      <c r="F2096" s="271"/>
      <c r="G2096" s="271"/>
      <c r="H2096" s="271"/>
      <c r="I2096" s="268" t="s">
        <v>918</v>
      </c>
    </row>
    <row r="2097" spans="1:9" ht="15" customHeight="1" x14ac:dyDescent="0.3">
      <c r="A2097" s="263">
        <v>525698</v>
      </c>
      <c r="B2097" s="263" t="s">
        <v>1807</v>
      </c>
      <c r="C2097" s="263" t="s">
        <v>70</v>
      </c>
      <c r="D2097" s="263" t="s">
        <v>757</v>
      </c>
      <c r="F2097" s="271"/>
      <c r="G2097" s="271"/>
      <c r="H2097" s="271"/>
      <c r="I2097" s="268" t="s">
        <v>918</v>
      </c>
    </row>
    <row r="2098" spans="1:9" ht="15" customHeight="1" x14ac:dyDescent="0.3">
      <c r="A2098" s="263">
        <v>525699</v>
      </c>
      <c r="B2098" s="263" t="s">
        <v>1808</v>
      </c>
      <c r="C2098" s="263" t="s">
        <v>69</v>
      </c>
      <c r="D2098" s="263" t="s">
        <v>1809</v>
      </c>
      <c r="F2098" s="272"/>
      <c r="G2098" s="272"/>
      <c r="H2098" s="272"/>
      <c r="I2098" s="268" t="s">
        <v>918</v>
      </c>
    </row>
    <row r="2099" spans="1:9" ht="15" customHeight="1" x14ac:dyDescent="0.3">
      <c r="A2099" s="263">
        <v>525704</v>
      </c>
      <c r="B2099" s="263" t="s">
        <v>1810</v>
      </c>
      <c r="C2099" s="263" t="s">
        <v>305</v>
      </c>
      <c r="D2099" s="263" t="s">
        <v>780</v>
      </c>
      <c r="F2099" s="272"/>
      <c r="G2099" s="272"/>
      <c r="H2099" s="272"/>
      <c r="I2099" s="268" t="s">
        <v>918</v>
      </c>
    </row>
    <row r="2100" spans="1:9" ht="15" customHeight="1" x14ac:dyDescent="0.3">
      <c r="A2100" s="263">
        <v>525709</v>
      </c>
      <c r="B2100" s="263" t="s">
        <v>1811</v>
      </c>
      <c r="C2100" s="263" t="s">
        <v>73</v>
      </c>
      <c r="D2100" s="263" t="s">
        <v>402</v>
      </c>
      <c r="F2100" s="271"/>
      <c r="G2100" s="271"/>
      <c r="H2100" s="271"/>
      <c r="I2100" s="268" t="s">
        <v>918</v>
      </c>
    </row>
    <row r="2101" spans="1:9" ht="15" customHeight="1" x14ac:dyDescent="0.3">
      <c r="A2101" s="263">
        <v>525710</v>
      </c>
      <c r="B2101" s="263" t="s">
        <v>1812</v>
      </c>
      <c r="C2101" s="263" t="s">
        <v>85</v>
      </c>
      <c r="D2101" s="263" t="s">
        <v>1813</v>
      </c>
      <c r="F2101" s="272"/>
      <c r="G2101" s="272"/>
      <c r="H2101" s="272"/>
      <c r="I2101" s="268" t="s">
        <v>918</v>
      </c>
    </row>
    <row r="2102" spans="1:9" ht="15" customHeight="1" x14ac:dyDescent="0.3">
      <c r="A2102" s="263">
        <v>525711</v>
      </c>
      <c r="B2102" s="263" t="s">
        <v>1814</v>
      </c>
      <c r="C2102" s="263" t="s">
        <v>70</v>
      </c>
      <c r="D2102" s="263" t="s">
        <v>748</v>
      </c>
      <c r="F2102" s="271"/>
      <c r="G2102" s="271"/>
      <c r="H2102" s="271"/>
      <c r="I2102" s="268" t="s">
        <v>918</v>
      </c>
    </row>
    <row r="2103" spans="1:9" ht="15" customHeight="1" x14ac:dyDescent="0.3">
      <c r="A2103" s="263">
        <v>525714</v>
      </c>
      <c r="B2103" s="263" t="s">
        <v>1815</v>
      </c>
      <c r="C2103" s="263" t="s">
        <v>1637</v>
      </c>
      <c r="D2103" s="263" t="s">
        <v>1637</v>
      </c>
      <c r="F2103" s="271"/>
      <c r="G2103" s="271"/>
      <c r="H2103" s="271"/>
      <c r="I2103" s="268" t="s">
        <v>918</v>
      </c>
    </row>
    <row r="2104" spans="1:9" ht="15" customHeight="1" x14ac:dyDescent="0.3">
      <c r="A2104" s="263">
        <v>525716</v>
      </c>
      <c r="B2104" s="263" t="s">
        <v>1818</v>
      </c>
      <c r="C2104" s="263" t="s">
        <v>94</v>
      </c>
      <c r="D2104" s="263" t="s">
        <v>778</v>
      </c>
      <c r="F2104" s="272"/>
      <c r="G2104" s="272"/>
      <c r="H2104" s="272"/>
      <c r="I2104" s="268" t="s">
        <v>918</v>
      </c>
    </row>
    <row r="2105" spans="1:9" ht="15" customHeight="1" x14ac:dyDescent="0.3">
      <c r="A2105" s="263">
        <v>525717</v>
      </c>
      <c r="B2105" s="263" t="s">
        <v>1819</v>
      </c>
      <c r="C2105" s="263" t="s">
        <v>75</v>
      </c>
      <c r="D2105" s="263" t="s">
        <v>797</v>
      </c>
      <c r="F2105" s="271"/>
      <c r="G2105" s="271"/>
      <c r="H2105" s="271"/>
      <c r="I2105" s="268" t="s">
        <v>918</v>
      </c>
    </row>
    <row r="2106" spans="1:9" ht="15" customHeight="1" x14ac:dyDescent="0.3">
      <c r="A2106" s="263">
        <v>525718</v>
      </c>
      <c r="B2106" s="263" t="s">
        <v>1820</v>
      </c>
      <c r="C2106" s="263" t="s">
        <v>77</v>
      </c>
      <c r="D2106" s="263" t="s">
        <v>804</v>
      </c>
      <c r="F2106" s="271"/>
      <c r="G2106" s="271"/>
      <c r="H2106" s="271"/>
      <c r="I2106" s="268" t="s">
        <v>918</v>
      </c>
    </row>
    <row r="2107" spans="1:9" ht="15" customHeight="1" x14ac:dyDescent="0.3">
      <c r="A2107" s="263">
        <v>525719</v>
      </c>
      <c r="B2107" s="263" t="s">
        <v>1821</v>
      </c>
      <c r="C2107" s="263" t="s">
        <v>88</v>
      </c>
      <c r="D2107" s="263" t="s">
        <v>1289</v>
      </c>
      <c r="F2107" s="271"/>
      <c r="G2107" s="271"/>
      <c r="H2107" s="271"/>
      <c r="I2107" s="268" t="s">
        <v>918</v>
      </c>
    </row>
    <row r="2108" spans="1:9" ht="15" customHeight="1" x14ac:dyDescent="0.3">
      <c r="A2108" s="263">
        <v>525722</v>
      </c>
      <c r="B2108" s="263" t="s">
        <v>1822</v>
      </c>
      <c r="C2108" s="263" t="s">
        <v>345</v>
      </c>
      <c r="D2108" s="263" t="s">
        <v>405</v>
      </c>
      <c r="F2108" s="272"/>
      <c r="G2108" s="272"/>
      <c r="H2108" s="272"/>
      <c r="I2108" s="268" t="s">
        <v>918</v>
      </c>
    </row>
    <row r="2109" spans="1:9" ht="15" customHeight="1" x14ac:dyDescent="0.3">
      <c r="A2109" s="263">
        <v>525724</v>
      </c>
      <c r="B2109" s="263" t="s">
        <v>1823</v>
      </c>
      <c r="C2109" s="263" t="s">
        <v>70</v>
      </c>
      <c r="D2109" s="263" t="s">
        <v>777</v>
      </c>
      <c r="F2109" s="271"/>
      <c r="G2109" s="271"/>
      <c r="H2109" s="271"/>
      <c r="I2109" s="268" t="s">
        <v>918</v>
      </c>
    </row>
    <row r="2110" spans="1:9" ht="15" customHeight="1" x14ac:dyDescent="0.3">
      <c r="A2110" s="263">
        <v>525725</v>
      </c>
      <c r="B2110" s="263" t="s">
        <v>1824</v>
      </c>
      <c r="C2110" s="263" t="s">
        <v>81</v>
      </c>
      <c r="D2110" s="263" t="s">
        <v>1825</v>
      </c>
      <c r="F2110" s="272"/>
      <c r="G2110" s="272"/>
      <c r="H2110" s="272"/>
      <c r="I2110" s="268" t="s">
        <v>918</v>
      </c>
    </row>
    <row r="2111" spans="1:9" ht="15" customHeight="1" x14ac:dyDescent="0.3">
      <c r="A2111" s="263">
        <v>525728</v>
      </c>
      <c r="B2111" s="263" t="s">
        <v>1826</v>
      </c>
      <c r="C2111" s="263" t="s">
        <v>72</v>
      </c>
      <c r="D2111" s="263" t="s">
        <v>418</v>
      </c>
      <c r="F2111" s="271"/>
      <c r="G2111" s="271"/>
      <c r="H2111" s="271"/>
      <c r="I2111" s="268" t="s">
        <v>918</v>
      </c>
    </row>
    <row r="2112" spans="1:9" ht="15" customHeight="1" x14ac:dyDescent="0.3">
      <c r="A2112" s="263">
        <v>525731</v>
      </c>
      <c r="B2112" s="263" t="s">
        <v>1827</v>
      </c>
      <c r="C2112" s="263" t="s">
        <v>1828</v>
      </c>
      <c r="D2112" s="263" t="s">
        <v>794</v>
      </c>
      <c r="F2112" s="272"/>
      <c r="G2112" s="272"/>
      <c r="H2112" s="272"/>
      <c r="I2112" s="268" t="s">
        <v>918</v>
      </c>
    </row>
    <row r="2113" spans="1:9" ht="15" customHeight="1" x14ac:dyDescent="0.3">
      <c r="A2113" s="263">
        <v>525733</v>
      </c>
      <c r="B2113" s="263" t="s">
        <v>1829</v>
      </c>
      <c r="C2113" s="263" t="s">
        <v>455</v>
      </c>
      <c r="D2113" s="263" t="s">
        <v>409</v>
      </c>
      <c r="F2113" s="272"/>
      <c r="G2113" s="272"/>
      <c r="H2113" s="272"/>
      <c r="I2113" s="268" t="s">
        <v>918</v>
      </c>
    </row>
    <row r="2114" spans="1:9" ht="15" customHeight="1" x14ac:dyDescent="0.3">
      <c r="A2114" s="263">
        <v>525735</v>
      </c>
      <c r="B2114" s="263" t="s">
        <v>1830</v>
      </c>
      <c r="C2114" s="263" t="s">
        <v>301</v>
      </c>
      <c r="D2114" s="263" t="s">
        <v>1159</v>
      </c>
      <c r="F2114" s="271"/>
      <c r="G2114" s="271"/>
      <c r="H2114" s="271"/>
      <c r="I2114" s="268" t="s">
        <v>918</v>
      </c>
    </row>
    <row r="2115" spans="1:9" ht="15" customHeight="1" x14ac:dyDescent="0.3">
      <c r="A2115" s="263">
        <v>525736</v>
      </c>
      <c r="B2115" s="263" t="s">
        <v>1831</v>
      </c>
      <c r="C2115" s="263" t="s">
        <v>306</v>
      </c>
      <c r="D2115" s="263" t="s">
        <v>1665</v>
      </c>
      <c r="F2115" s="272"/>
      <c r="G2115" s="272"/>
      <c r="H2115" s="272"/>
      <c r="I2115" s="268" t="s">
        <v>918</v>
      </c>
    </row>
    <row r="2116" spans="1:9" ht="15" customHeight="1" x14ac:dyDescent="0.3">
      <c r="A2116" s="263">
        <v>525737</v>
      </c>
      <c r="B2116" s="263" t="s">
        <v>1832</v>
      </c>
      <c r="C2116" s="263" t="s">
        <v>94</v>
      </c>
      <c r="D2116" s="263" t="s">
        <v>787</v>
      </c>
      <c r="F2116" s="271"/>
      <c r="G2116" s="271"/>
      <c r="H2116" s="271"/>
      <c r="I2116" s="268" t="s">
        <v>918</v>
      </c>
    </row>
    <row r="2117" spans="1:9" ht="15" customHeight="1" x14ac:dyDescent="0.3">
      <c r="A2117" s="263">
        <v>525738</v>
      </c>
      <c r="B2117" s="263" t="s">
        <v>1833</v>
      </c>
      <c r="C2117" s="263" t="s">
        <v>1834</v>
      </c>
      <c r="D2117" s="263" t="s">
        <v>1071</v>
      </c>
      <c r="F2117" s="272"/>
      <c r="G2117" s="272"/>
      <c r="H2117" s="272"/>
      <c r="I2117" s="268" t="s">
        <v>918</v>
      </c>
    </row>
    <row r="2118" spans="1:9" ht="15" customHeight="1" x14ac:dyDescent="0.3">
      <c r="A2118" s="263">
        <v>525742</v>
      </c>
      <c r="B2118" s="263" t="s">
        <v>1835</v>
      </c>
      <c r="C2118" s="263" t="s">
        <v>72</v>
      </c>
      <c r="D2118" s="263" t="s">
        <v>403</v>
      </c>
      <c r="F2118" s="272"/>
      <c r="G2118" s="272"/>
      <c r="H2118" s="272"/>
      <c r="I2118" s="268" t="s">
        <v>918</v>
      </c>
    </row>
    <row r="2119" spans="1:9" ht="15" customHeight="1" x14ac:dyDescent="0.3">
      <c r="A2119" s="263">
        <v>525743</v>
      </c>
      <c r="B2119" s="263" t="s">
        <v>1836</v>
      </c>
      <c r="C2119" s="263" t="s">
        <v>91</v>
      </c>
      <c r="D2119" s="263" t="s">
        <v>756</v>
      </c>
      <c r="F2119" s="271"/>
      <c r="G2119" s="271"/>
      <c r="H2119" s="271"/>
      <c r="I2119" s="268" t="s">
        <v>918</v>
      </c>
    </row>
    <row r="2120" spans="1:9" ht="15" customHeight="1" x14ac:dyDescent="0.3">
      <c r="A2120" s="263">
        <v>525744</v>
      </c>
      <c r="B2120" s="263" t="s">
        <v>1836</v>
      </c>
      <c r="C2120" s="263" t="s">
        <v>88</v>
      </c>
      <c r="D2120" s="263" t="s">
        <v>756</v>
      </c>
      <c r="F2120" s="272"/>
      <c r="G2120" s="272"/>
      <c r="H2120" s="272"/>
      <c r="I2120" s="268" t="s">
        <v>918</v>
      </c>
    </row>
    <row r="2121" spans="1:9" ht="15" customHeight="1" x14ac:dyDescent="0.3">
      <c r="A2121" s="263">
        <v>525746</v>
      </c>
      <c r="B2121" s="263" t="s">
        <v>1837</v>
      </c>
      <c r="C2121" s="263" t="s">
        <v>343</v>
      </c>
      <c r="D2121" s="263" t="s">
        <v>1838</v>
      </c>
      <c r="F2121" s="272"/>
      <c r="G2121" s="272"/>
      <c r="H2121" s="272"/>
      <c r="I2121" s="268" t="s">
        <v>918</v>
      </c>
    </row>
    <row r="2122" spans="1:9" ht="15" customHeight="1" x14ac:dyDescent="0.3">
      <c r="A2122" s="263">
        <v>525749</v>
      </c>
      <c r="B2122" s="263" t="s">
        <v>1839</v>
      </c>
      <c r="C2122" s="263" t="s">
        <v>77</v>
      </c>
      <c r="D2122" s="263" t="s">
        <v>1840</v>
      </c>
      <c r="F2122" s="271"/>
      <c r="G2122" s="271"/>
      <c r="H2122" s="271"/>
      <c r="I2122" s="268" t="s">
        <v>918</v>
      </c>
    </row>
    <row r="2123" spans="1:9" ht="15" customHeight="1" x14ac:dyDescent="0.3">
      <c r="A2123" s="263">
        <v>525750</v>
      </c>
      <c r="B2123" s="263" t="s">
        <v>1841</v>
      </c>
      <c r="C2123" s="263" t="s">
        <v>88</v>
      </c>
      <c r="D2123" s="263" t="s">
        <v>743</v>
      </c>
      <c r="F2123" s="272"/>
      <c r="G2123" s="272"/>
      <c r="H2123" s="272"/>
      <c r="I2123" s="268" t="s">
        <v>918</v>
      </c>
    </row>
    <row r="2124" spans="1:9" ht="15" customHeight="1" x14ac:dyDescent="0.3">
      <c r="A2124" s="263">
        <v>525751</v>
      </c>
      <c r="B2124" s="263" t="s">
        <v>1842</v>
      </c>
      <c r="C2124" s="263" t="s">
        <v>312</v>
      </c>
      <c r="D2124" s="263" t="s">
        <v>715</v>
      </c>
      <c r="F2124" s="272"/>
      <c r="G2124" s="272"/>
      <c r="H2124" s="272"/>
      <c r="I2124" s="268" t="s">
        <v>918</v>
      </c>
    </row>
    <row r="2125" spans="1:9" ht="15" customHeight="1" x14ac:dyDescent="0.3">
      <c r="A2125" s="263">
        <v>525752</v>
      </c>
      <c r="B2125" s="263" t="s">
        <v>1843</v>
      </c>
      <c r="C2125" s="263" t="s">
        <v>101</v>
      </c>
      <c r="D2125" s="263" t="s">
        <v>101</v>
      </c>
      <c r="F2125" s="271"/>
      <c r="G2125" s="271"/>
      <c r="H2125" s="271"/>
      <c r="I2125" s="268" t="s">
        <v>918</v>
      </c>
    </row>
    <row r="2126" spans="1:9" ht="15" customHeight="1" x14ac:dyDescent="0.3">
      <c r="A2126" s="263">
        <v>525754</v>
      </c>
      <c r="B2126" s="263" t="s">
        <v>1846</v>
      </c>
      <c r="C2126" s="263" t="s">
        <v>73</v>
      </c>
      <c r="D2126" s="263" t="s">
        <v>422</v>
      </c>
      <c r="F2126" s="271"/>
      <c r="G2126" s="271"/>
      <c r="H2126" s="271"/>
      <c r="I2126" s="268" t="s">
        <v>918</v>
      </c>
    </row>
    <row r="2127" spans="1:9" ht="15" customHeight="1" x14ac:dyDescent="0.3">
      <c r="A2127" s="263">
        <v>525755</v>
      </c>
      <c r="B2127" s="263" t="s">
        <v>1847</v>
      </c>
      <c r="C2127" s="263" t="s">
        <v>281</v>
      </c>
      <c r="D2127" s="263" t="s">
        <v>1368</v>
      </c>
      <c r="F2127" s="272"/>
      <c r="G2127" s="272"/>
      <c r="H2127" s="272"/>
      <c r="I2127" s="268" t="s">
        <v>918</v>
      </c>
    </row>
    <row r="2128" spans="1:9" ht="15" customHeight="1" x14ac:dyDescent="0.3">
      <c r="A2128" s="263">
        <v>525756</v>
      </c>
      <c r="B2128" s="263" t="s">
        <v>1848</v>
      </c>
      <c r="C2128" s="263" t="s">
        <v>492</v>
      </c>
      <c r="D2128" s="263" t="s">
        <v>1849</v>
      </c>
      <c r="F2128" s="271"/>
      <c r="G2128" s="271"/>
      <c r="H2128" s="271"/>
      <c r="I2128" s="268" t="s">
        <v>918</v>
      </c>
    </row>
    <row r="2129" spans="1:9" ht="15" customHeight="1" x14ac:dyDescent="0.3">
      <c r="A2129" s="263">
        <v>525757</v>
      </c>
      <c r="B2129" s="263" t="s">
        <v>1850</v>
      </c>
      <c r="C2129" s="263" t="s">
        <v>78</v>
      </c>
      <c r="D2129" s="263" t="s">
        <v>1159</v>
      </c>
      <c r="F2129" s="272"/>
      <c r="G2129" s="272"/>
      <c r="H2129" s="272"/>
      <c r="I2129" s="268" t="s">
        <v>918</v>
      </c>
    </row>
    <row r="2130" spans="1:9" ht="15" customHeight="1" x14ac:dyDescent="0.3">
      <c r="A2130" s="263">
        <v>525760</v>
      </c>
      <c r="B2130" s="263" t="s">
        <v>1627</v>
      </c>
      <c r="C2130" s="263" t="s">
        <v>296</v>
      </c>
      <c r="D2130" s="263" t="s">
        <v>1285</v>
      </c>
      <c r="F2130" s="272"/>
      <c r="G2130" s="272"/>
      <c r="H2130" s="272"/>
      <c r="I2130" s="268" t="s">
        <v>918</v>
      </c>
    </row>
    <row r="2131" spans="1:9" ht="15" customHeight="1" x14ac:dyDescent="0.3">
      <c r="A2131" s="263">
        <v>525763</v>
      </c>
      <c r="B2131" s="263" t="s">
        <v>1853</v>
      </c>
      <c r="C2131" s="263" t="s">
        <v>241</v>
      </c>
      <c r="D2131" s="263" t="s">
        <v>418</v>
      </c>
      <c r="F2131" s="271"/>
      <c r="G2131" s="271"/>
      <c r="H2131" s="271"/>
      <c r="I2131" s="268" t="s">
        <v>918</v>
      </c>
    </row>
    <row r="2132" spans="1:9" ht="15" customHeight="1" x14ac:dyDescent="0.3">
      <c r="A2132" s="263">
        <v>525765</v>
      </c>
      <c r="B2132" s="263" t="s">
        <v>1854</v>
      </c>
      <c r="C2132" s="263" t="s">
        <v>1855</v>
      </c>
      <c r="D2132" s="263" t="s">
        <v>1102</v>
      </c>
      <c r="F2132" s="271"/>
      <c r="G2132" s="271"/>
      <c r="H2132" s="271"/>
      <c r="I2132" s="268" t="s">
        <v>918</v>
      </c>
    </row>
    <row r="2133" spans="1:9" ht="15" customHeight="1" x14ac:dyDescent="0.3">
      <c r="A2133" s="263">
        <v>525773</v>
      </c>
      <c r="B2133" s="263" t="s">
        <v>1858</v>
      </c>
      <c r="C2133" s="263" t="s">
        <v>365</v>
      </c>
      <c r="D2133" s="263" t="s">
        <v>902</v>
      </c>
      <c r="F2133" s="271"/>
      <c r="G2133" s="271"/>
      <c r="H2133" s="271"/>
      <c r="I2133" s="268" t="s">
        <v>918</v>
      </c>
    </row>
    <row r="2134" spans="1:9" ht="15" customHeight="1" x14ac:dyDescent="0.3">
      <c r="A2134" s="263">
        <v>525775</v>
      </c>
      <c r="B2134" s="263" t="s">
        <v>1859</v>
      </c>
      <c r="C2134" s="263" t="s">
        <v>329</v>
      </c>
      <c r="D2134" s="263" t="s">
        <v>1860</v>
      </c>
      <c r="F2134" s="271"/>
      <c r="G2134" s="271"/>
      <c r="H2134" s="271"/>
      <c r="I2134" s="268" t="s">
        <v>918</v>
      </c>
    </row>
    <row r="2135" spans="1:9" ht="15" customHeight="1" x14ac:dyDescent="0.3">
      <c r="A2135" s="263">
        <v>525776</v>
      </c>
      <c r="B2135" s="263" t="s">
        <v>1861</v>
      </c>
      <c r="C2135" s="263" t="s">
        <v>92</v>
      </c>
      <c r="D2135" s="263" t="s">
        <v>767</v>
      </c>
      <c r="F2135" s="271"/>
      <c r="G2135" s="271"/>
      <c r="H2135" s="271"/>
      <c r="I2135" s="268" t="s">
        <v>918</v>
      </c>
    </row>
    <row r="2136" spans="1:9" ht="15" customHeight="1" x14ac:dyDescent="0.3">
      <c r="A2136" s="263">
        <v>525782</v>
      </c>
      <c r="B2136" s="263" t="s">
        <v>1862</v>
      </c>
      <c r="C2136" s="263" t="s">
        <v>311</v>
      </c>
      <c r="D2136" s="263" t="s">
        <v>1863</v>
      </c>
      <c r="F2136" s="271"/>
      <c r="G2136" s="271"/>
      <c r="H2136" s="271"/>
      <c r="I2136" s="268" t="s">
        <v>918</v>
      </c>
    </row>
    <row r="2137" spans="1:9" ht="15" customHeight="1" x14ac:dyDescent="0.3">
      <c r="A2137" s="263">
        <v>525785</v>
      </c>
      <c r="B2137" s="263" t="s">
        <v>1864</v>
      </c>
      <c r="C2137" s="263" t="s">
        <v>70</v>
      </c>
      <c r="D2137" s="263" t="s">
        <v>1069</v>
      </c>
      <c r="F2137" s="272"/>
      <c r="G2137" s="272"/>
      <c r="H2137" s="272"/>
      <c r="I2137" s="268" t="s">
        <v>918</v>
      </c>
    </row>
    <row r="2138" spans="1:9" ht="15" customHeight="1" x14ac:dyDescent="0.3">
      <c r="A2138" s="263">
        <v>525786</v>
      </c>
      <c r="B2138" s="263" t="s">
        <v>1865</v>
      </c>
      <c r="C2138" s="263" t="s">
        <v>334</v>
      </c>
      <c r="D2138" s="263" t="s">
        <v>787</v>
      </c>
      <c r="F2138" s="271"/>
      <c r="G2138" s="271"/>
      <c r="H2138" s="271"/>
      <c r="I2138" s="268" t="s">
        <v>918</v>
      </c>
    </row>
    <row r="2139" spans="1:9" ht="15" customHeight="1" x14ac:dyDescent="0.3">
      <c r="A2139" s="263">
        <v>525789</v>
      </c>
      <c r="B2139" s="263" t="s">
        <v>1866</v>
      </c>
      <c r="C2139" s="263" t="s">
        <v>249</v>
      </c>
      <c r="D2139" s="263" t="s">
        <v>816</v>
      </c>
      <c r="F2139" s="272"/>
      <c r="G2139" s="272"/>
      <c r="H2139" s="272"/>
      <c r="I2139" s="268" t="s">
        <v>918</v>
      </c>
    </row>
    <row r="2140" spans="1:9" ht="15" customHeight="1" x14ac:dyDescent="0.3">
      <c r="A2140" s="263">
        <v>525794</v>
      </c>
      <c r="B2140" s="263" t="s">
        <v>1868</v>
      </c>
      <c r="C2140" s="263" t="s">
        <v>73</v>
      </c>
      <c r="D2140" s="263" t="s">
        <v>834</v>
      </c>
      <c r="F2140" s="271"/>
      <c r="G2140" s="271"/>
      <c r="H2140" s="271"/>
      <c r="I2140" s="268" t="s">
        <v>918</v>
      </c>
    </row>
    <row r="2141" spans="1:9" ht="15" customHeight="1" x14ac:dyDescent="0.3">
      <c r="A2141" s="263">
        <v>525795</v>
      </c>
      <c r="B2141" s="263" t="s">
        <v>1869</v>
      </c>
      <c r="C2141" s="263" t="s">
        <v>92</v>
      </c>
      <c r="D2141" s="263" t="s">
        <v>418</v>
      </c>
      <c r="F2141" s="271"/>
      <c r="G2141" s="271"/>
      <c r="H2141" s="271"/>
      <c r="I2141" s="268" t="s">
        <v>918</v>
      </c>
    </row>
    <row r="2142" spans="1:9" ht="15" customHeight="1" x14ac:dyDescent="0.3">
      <c r="A2142" s="263">
        <v>525797</v>
      </c>
      <c r="B2142" s="263" t="s">
        <v>1870</v>
      </c>
      <c r="C2142" s="263" t="s">
        <v>81</v>
      </c>
      <c r="D2142" s="263" t="s">
        <v>815</v>
      </c>
      <c r="F2142" s="272"/>
      <c r="G2142" s="272"/>
      <c r="H2142" s="272"/>
      <c r="I2142" s="268" t="s">
        <v>918</v>
      </c>
    </row>
    <row r="2143" spans="1:9" ht="15" customHeight="1" x14ac:dyDescent="0.3">
      <c r="A2143" s="263">
        <v>525798</v>
      </c>
      <c r="B2143" s="263" t="s">
        <v>1871</v>
      </c>
      <c r="C2143" s="263" t="s">
        <v>85</v>
      </c>
      <c r="D2143" s="263" t="s">
        <v>748</v>
      </c>
      <c r="F2143" s="271"/>
      <c r="G2143" s="271"/>
      <c r="H2143" s="271"/>
      <c r="I2143" s="268" t="s">
        <v>918</v>
      </c>
    </row>
    <row r="2144" spans="1:9" ht="15" customHeight="1" x14ac:dyDescent="0.3">
      <c r="A2144" s="263">
        <v>525801</v>
      </c>
      <c r="B2144" s="263" t="s">
        <v>1872</v>
      </c>
      <c r="C2144" s="263" t="s">
        <v>366</v>
      </c>
      <c r="D2144" s="263" t="s">
        <v>407</v>
      </c>
      <c r="F2144" s="271"/>
      <c r="G2144" s="271"/>
      <c r="H2144" s="271"/>
      <c r="I2144" s="268" t="s">
        <v>918</v>
      </c>
    </row>
    <row r="2145" spans="1:9" ht="15" customHeight="1" x14ac:dyDescent="0.3">
      <c r="A2145" s="263">
        <v>525802</v>
      </c>
      <c r="B2145" s="263" t="s">
        <v>1873</v>
      </c>
      <c r="C2145" s="263" t="s">
        <v>98</v>
      </c>
      <c r="D2145" s="263" t="s">
        <v>739</v>
      </c>
      <c r="F2145" s="272"/>
      <c r="G2145" s="272"/>
      <c r="H2145" s="272"/>
      <c r="I2145" s="268" t="s">
        <v>918</v>
      </c>
    </row>
    <row r="2146" spans="1:9" ht="15" customHeight="1" x14ac:dyDescent="0.3">
      <c r="A2146" s="263">
        <v>525805</v>
      </c>
      <c r="B2146" s="263" t="s">
        <v>1874</v>
      </c>
      <c r="C2146" s="263" t="s">
        <v>1875</v>
      </c>
      <c r="D2146" s="263" t="s">
        <v>1087</v>
      </c>
      <c r="F2146" s="271"/>
      <c r="G2146" s="271"/>
      <c r="H2146" s="271"/>
      <c r="I2146" s="268" t="s">
        <v>918</v>
      </c>
    </row>
    <row r="2147" spans="1:9" ht="15" customHeight="1" x14ac:dyDescent="0.3">
      <c r="A2147" s="263">
        <v>525806</v>
      </c>
      <c r="B2147" s="263" t="s">
        <v>1876</v>
      </c>
      <c r="C2147" s="263" t="s">
        <v>397</v>
      </c>
      <c r="D2147" s="263" t="s">
        <v>1536</v>
      </c>
      <c r="F2147" s="272"/>
      <c r="G2147" s="272"/>
      <c r="H2147" s="272"/>
      <c r="I2147" s="268" t="s">
        <v>918</v>
      </c>
    </row>
    <row r="2148" spans="1:9" ht="15" customHeight="1" x14ac:dyDescent="0.3">
      <c r="A2148" s="263">
        <v>525812</v>
      </c>
      <c r="B2148" s="263" t="s">
        <v>1877</v>
      </c>
      <c r="C2148" s="263" t="s">
        <v>90</v>
      </c>
      <c r="D2148" s="263" t="s">
        <v>1845</v>
      </c>
      <c r="F2148" s="272"/>
      <c r="G2148" s="272"/>
      <c r="H2148" s="272"/>
      <c r="I2148" s="268" t="s">
        <v>918</v>
      </c>
    </row>
    <row r="2149" spans="1:9" ht="15" customHeight="1" x14ac:dyDescent="0.3">
      <c r="A2149" s="263">
        <v>525813</v>
      </c>
      <c r="B2149" s="263" t="s">
        <v>1878</v>
      </c>
      <c r="C2149" s="263" t="s">
        <v>74</v>
      </c>
      <c r="D2149" s="263" t="s">
        <v>740</v>
      </c>
      <c r="F2149" s="271"/>
      <c r="G2149" s="271"/>
      <c r="H2149" s="271"/>
      <c r="I2149" s="268" t="s">
        <v>918</v>
      </c>
    </row>
    <row r="2150" spans="1:9" ht="15" customHeight="1" x14ac:dyDescent="0.3">
      <c r="A2150" s="263">
        <v>525820</v>
      </c>
      <c r="B2150" s="263" t="s">
        <v>1883</v>
      </c>
      <c r="C2150" s="263" t="s">
        <v>1884</v>
      </c>
      <c r="D2150" s="263" t="s">
        <v>415</v>
      </c>
      <c r="F2150" s="271"/>
      <c r="G2150" s="271"/>
      <c r="H2150" s="271"/>
      <c r="I2150" s="268" t="s">
        <v>918</v>
      </c>
    </row>
    <row r="2151" spans="1:9" ht="15" customHeight="1" x14ac:dyDescent="0.3">
      <c r="A2151" s="263">
        <v>525823</v>
      </c>
      <c r="B2151" s="263" t="s">
        <v>1885</v>
      </c>
      <c r="C2151" s="263" t="s">
        <v>387</v>
      </c>
      <c r="D2151" s="263" t="s">
        <v>418</v>
      </c>
      <c r="F2151" s="272"/>
      <c r="G2151" s="272"/>
      <c r="H2151" s="272"/>
      <c r="I2151" s="268" t="s">
        <v>918</v>
      </c>
    </row>
    <row r="2152" spans="1:9" ht="15" customHeight="1" x14ac:dyDescent="0.3">
      <c r="A2152" s="263">
        <v>525824</v>
      </c>
      <c r="B2152" s="263" t="s">
        <v>1886</v>
      </c>
      <c r="C2152" s="263" t="s">
        <v>1887</v>
      </c>
      <c r="D2152" s="263" t="s">
        <v>1888</v>
      </c>
      <c r="F2152" s="271"/>
      <c r="G2152" s="271"/>
      <c r="H2152" s="271"/>
      <c r="I2152" s="268" t="s">
        <v>918</v>
      </c>
    </row>
    <row r="2153" spans="1:9" ht="15" customHeight="1" x14ac:dyDescent="0.3">
      <c r="A2153" s="263">
        <v>525825</v>
      </c>
      <c r="B2153" s="263" t="s">
        <v>1889</v>
      </c>
      <c r="C2153" s="263" t="s">
        <v>96</v>
      </c>
      <c r="D2153" s="263" t="s">
        <v>422</v>
      </c>
      <c r="F2153" s="272"/>
      <c r="G2153" s="272"/>
      <c r="H2153" s="272"/>
      <c r="I2153" s="268" t="s">
        <v>918</v>
      </c>
    </row>
    <row r="2154" spans="1:9" ht="15" customHeight="1" x14ac:dyDescent="0.3">
      <c r="A2154" s="263">
        <v>525826</v>
      </c>
      <c r="B2154" s="263" t="s">
        <v>1594</v>
      </c>
      <c r="C2154" s="263" t="s">
        <v>69</v>
      </c>
      <c r="D2154" s="263" t="s">
        <v>726</v>
      </c>
      <c r="F2154" s="271"/>
      <c r="G2154" s="271"/>
      <c r="H2154" s="271"/>
      <c r="I2154" s="268" t="s">
        <v>918</v>
      </c>
    </row>
    <row r="2155" spans="1:9" ht="15" customHeight="1" x14ac:dyDescent="0.3">
      <c r="A2155" s="263">
        <v>525827</v>
      </c>
      <c r="B2155" s="263" t="s">
        <v>1890</v>
      </c>
      <c r="C2155" s="263" t="s">
        <v>359</v>
      </c>
      <c r="D2155" s="263" t="s">
        <v>713</v>
      </c>
      <c r="F2155" s="271"/>
      <c r="G2155" s="271"/>
      <c r="H2155" s="271"/>
      <c r="I2155" s="268" t="s">
        <v>918</v>
      </c>
    </row>
    <row r="2156" spans="1:9" ht="15" customHeight="1" x14ac:dyDescent="0.3">
      <c r="A2156" s="263">
        <v>525828</v>
      </c>
      <c r="B2156" s="263" t="s">
        <v>1891</v>
      </c>
      <c r="C2156" s="263" t="s">
        <v>70</v>
      </c>
      <c r="D2156" s="263" t="s">
        <v>1892</v>
      </c>
      <c r="F2156" s="271"/>
      <c r="G2156" s="271"/>
      <c r="H2156" s="271"/>
      <c r="I2156" s="268" t="s">
        <v>918</v>
      </c>
    </row>
    <row r="2157" spans="1:9" ht="15" customHeight="1" x14ac:dyDescent="0.3">
      <c r="A2157" s="263">
        <v>525835</v>
      </c>
      <c r="B2157" s="263" t="s">
        <v>1894</v>
      </c>
      <c r="C2157" s="263" t="s">
        <v>1566</v>
      </c>
      <c r="D2157" s="263" t="s">
        <v>834</v>
      </c>
      <c r="F2157" s="272"/>
      <c r="G2157" s="272"/>
      <c r="H2157" s="272"/>
      <c r="I2157" s="268" t="s">
        <v>918</v>
      </c>
    </row>
    <row r="2158" spans="1:9" ht="15" customHeight="1" x14ac:dyDescent="0.3">
      <c r="A2158" s="263">
        <v>525836</v>
      </c>
      <c r="B2158" s="263" t="s">
        <v>1895</v>
      </c>
      <c r="C2158" s="263" t="s">
        <v>88</v>
      </c>
      <c r="D2158" s="263" t="s">
        <v>1896</v>
      </c>
      <c r="F2158" s="272"/>
      <c r="G2158" s="272"/>
      <c r="H2158" s="272"/>
      <c r="I2158" s="268" t="s">
        <v>918</v>
      </c>
    </row>
    <row r="2159" spans="1:9" ht="15" customHeight="1" x14ac:dyDescent="0.3">
      <c r="A2159" s="263">
        <v>525838</v>
      </c>
      <c r="B2159" s="263" t="s">
        <v>1897</v>
      </c>
      <c r="C2159" s="263" t="s">
        <v>66</v>
      </c>
      <c r="D2159" s="263" t="s">
        <v>878</v>
      </c>
      <c r="F2159" s="271"/>
      <c r="G2159" s="271"/>
      <c r="H2159" s="271"/>
      <c r="I2159" s="268" t="s">
        <v>918</v>
      </c>
    </row>
    <row r="2160" spans="1:9" ht="15" customHeight="1" x14ac:dyDescent="0.3">
      <c r="A2160" s="263">
        <v>525841</v>
      </c>
      <c r="B2160" s="263" t="s">
        <v>1898</v>
      </c>
      <c r="C2160" s="263" t="s">
        <v>268</v>
      </c>
      <c r="D2160" s="263" t="s">
        <v>745</v>
      </c>
      <c r="F2160" s="271"/>
      <c r="G2160" s="271"/>
      <c r="H2160" s="271"/>
      <c r="I2160" s="268" t="s">
        <v>918</v>
      </c>
    </row>
    <row r="2161" spans="1:9" ht="15" customHeight="1" x14ac:dyDescent="0.3">
      <c r="A2161" s="263">
        <v>525843</v>
      </c>
      <c r="B2161" s="263" t="s">
        <v>1899</v>
      </c>
      <c r="C2161" s="263" t="s">
        <v>326</v>
      </c>
      <c r="D2161" s="263" t="s">
        <v>833</v>
      </c>
      <c r="F2161" s="271"/>
      <c r="G2161" s="271"/>
      <c r="H2161" s="271"/>
      <c r="I2161" s="268" t="s">
        <v>918</v>
      </c>
    </row>
    <row r="2162" spans="1:9" ht="15" customHeight="1" x14ac:dyDescent="0.3">
      <c r="A2162" s="263">
        <v>525844</v>
      </c>
      <c r="B2162" s="263" t="s">
        <v>1900</v>
      </c>
      <c r="C2162" s="263" t="s">
        <v>88</v>
      </c>
      <c r="D2162" s="263" t="s">
        <v>766</v>
      </c>
      <c r="F2162" s="272"/>
      <c r="G2162" s="272"/>
      <c r="H2162" s="272"/>
      <c r="I2162" s="268" t="s">
        <v>918</v>
      </c>
    </row>
    <row r="2163" spans="1:9" ht="15" customHeight="1" x14ac:dyDescent="0.3">
      <c r="A2163" s="263">
        <v>525845</v>
      </c>
      <c r="B2163" s="263" t="s">
        <v>1901</v>
      </c>
      <c r="C2163" s="263" t="s">
        <v>1902</v>
      </c>
      <c r="D2163" s="263" t="s">
        <v>1903</v>
      </c>
      <c r="F2163" s="272"/>
      <c r="G2163" s="272"/>
      <c r="H2163" s="272"/>
      <c r="I2163" s="268" t="s">
        <v>918</v>
      </c>
    </row>
    <row r="2164" spans="1:9" ht="15" customHeight="1" x14ac:dyDescent="0.3">
      <c r="A2164" s="263">
        <v>525852</v>
      </c>
      <c r="B2164" s="263" t="s">
        <v>1904</v>
      </c>
      <c r="C2164" s="263" t="s">
        <v>1905</v>
      </c>
      <c r="D2164" s="263" t="s">
        <v>1906</v>
      </c>
      <c r="F2164" s="272"/>
      <c r="G2164" s="272"/>
      <c r="H2164" s="272"/>
      <c r="I2164" s="268" t="s">
        <v>918</v>
      </c>
    </row>
    <row r="2165" spans="1:9" ht="15" customHeight="1" x14ac:dyDescent="0.3">
      <c r="A2165" s="263">
        <v>525853</v>
      </c>
      <c r="B2165" s="263" t="s">
        <v>1907</v>
      </c>
      <c r="C2165" s="263" t="s">
        <v>66</v>
      </c>
      <c r="D2165" s="263" t="s">
        <v>720</v>
      </c>
      <c r="F2165" s="271"/>
      <c r="G2165" s="271"/>
      <c r="H2165" s="271"/>
      <c r="I2165" s="268" t="s">
        <v>918</v>
      </c>
    </row>
    <row r="2166" spans="1:9" ht="15" customHeight="1" x14ac:dyDescent="0.3">
      <c r="A2166" s="263">
        <v>525856</v>
      </c>
      <c r="B2166" s="263" t="s">
        <v>4082</v>
      </c>
      <c r="C2166" s="263" t="s">
        <v>1545</v>
      </c>
      <c r="D2166" s="263" t="s">
        <v>764</v>
      </c>
      <c r="F2166" s="271"/>
      <c r="G2166" s="271"/>
      <c r="H2166" s="271"/>
      <c r="I2166" s="268" t="s">
        <v>918</v>
      </c>
    </row>
    <row r="2167" spans="1:9" ht="15" customHeight="1" x14ac:dyDescent="0.3">
      <c r="A2167" s="263">
        <v>525857</v>
      </c>
      <c r="B2167" s="263" t="s">
        <v>1909</v>
      </c>
      <c r="C2167" s="263" t="s">
        <v>328</v>
      </c>
      <c r="D2167" s="263" t="s">
        <v>829</v>
      </c>
      <c r="F2167" s="272"/>
      <c r="G2167" s="272"/>
      <c r="H2167" s="272"/>
      <c r="I2167" s="268" t="s">
        <v>918</v>
      </c>
    </row>
    <row r="2168" spans="1:9" ht="15" customHeight="1" x14ac:dyDescent="0.3">
      <c r="A2168" s="263">
        <v>525858</v>
      </c>
      <c r="B2168" s="263" t="s">
        <v>1910</v>
      </c>
      <c r="C2168" s="263" t="s">
        <v>321</v>
      </c>
      <c r="D2168" s="263" t="s">
        <v>1300</v>
      </c>
      <c r="F2168" s="271"/>
      <c r="G2168" s="271"/>
      <c r="H2168" s="271"/>
      <c r="I2168" s="268" t="s">
        <v>918</v>
      </c>
    </row>
    <row r="2169" spans="1:9" ht="15" customHeight="1" x14ac:dyDescent="0.3">
      <c r="A2169" s="263">
        <v>525861</v>
      </c>
      <c r="B2169" s="263" t="s">
        <v>4083</v>
      </c>
      <c r="C2169" s="263" t="s">
        <v>350</v>
      </c>
      <c r="D2169" s="263" t="s">
        <v>408</v>
      </c>
      <c r="F2169" s="271"/>
      <c r="G2169" s="271"/>
      <c r="H2169" s="271"/>
      <c r="I2169" s="268" t="s">
        <v>918</v>
      </c>
    </row>
    <row r="2170" spans="1:9" ht="15" customHeight="1" x14ac:dyDescent="0.3">
      <c r="A2170" s="263">
        <v>525863</v>
      </c>
      <c r="B2170" s="263" t="s">
        <v>1911</v>
      </c>
      <c r="C2170" s="263" t="s">
        <v>88</v>
      </c>
      <c r="D2170" s="263" t="s">
        <v>1725</v>
      </c>
      <c r="F2170" s="271"/>
      <c r="G2170" s="271"/>
      <c r="H2170" s="271"/>
      <c r="I2170" s="268" t="s">
        <v>918</v>
      </c>
    </row>
    <row r="2171" spans="1:9" ht="15" customHeight="1" x14ac:dyDescent="0.3">
      <c r="A2171" s="263">
        <v>525866</v>
      </c>
      <c r="B2171" s="263" t="s">
        <v>1912</v>
      </c>
      <c r="C2171" s="263" t="s">
        <v>84</v>
      </c>
      <c r="D2171" s="263" t="s">
        <v>1231</v>
      </c>
      <c r="F2171" s="271"/>
      <c r="G2171" s="271"/>
      <c r="H2171" s="271"/>
      <c r="I2171" s="268" t="s">
        <v>918</v>
      </c>
    </row>
    <row r="2172" spans="1:9" ht="15" customHeight="1" x14ac:dyDescent="0.3">
      <c r="A2172" s="263">
        <v>525868</v>
      </c>
      <c r="B2172" s="263" t="s">
        <v>1913</v>
      </c>
      <c r="C2172" s="263" t="s">
        <v>88</v>
      </c>
      <c r="D2172" s="263" t="s">
        <v>1087</v>
      </c>
      <c r="F2172" s="271"/>
      <c r="G2172" s="271"/>
      <c r="H2172" s="271"/>
      <c r="I2172" s="268" t="s">
        <v>918</v>
      </c>
    </row>
    <row r="2173" spans="1:9" ht="15" customHeight="1" x14ac:dyDescent="0.3">
      <c r="A2173" s="263">
        <v>525869</v>
      </c>
      <c r="B2173" s="263" t="s">
        <v>1914</v>
      </c>
      <c r="C2173" s="263" t="s">
        <v>100</v>
      </c>
      <c r="D2173" s="263" t="s">
        <v>838</v>
      </c>
      <c r="F2173" s="272"/>
      <c r="G2173" s="272"/>
      <c r="H2173" s="272"/>
      <c r="I2173" s="268" t="s">
        <v>918</v>
      </c>
    </row>
    <row r="2174" spans="1:9" ht="15" customHeight="1" x14ac:dyDescent="0.3">
      <c r="A2174" s="263">
        <v>525870</v>
      </c>
      <c r="B2174" s="263" t="s">
        <v>1915</v>
      </c>
      <c r="C2174" s="263" t="s">
        <v>674</v>
      </c>
      <c r="D2174" s="263" t="s">
        <v>1916</v>
      </c>
      <c r="F2174" s="271"/>
      <c r="G2174" s="271"/>
      <c r="H2174" s="271"/>
      <c r="I2174" s="268" t="s">
        <v>918</v>
      </c>
    </row>
    <row r="2175" spans="1:9" ht="15" customHeight="1" x14ac:dyDescent="0.3">
      <c r="A2175" s="263">
        <v>525873</v>
      </c>
      <c r="B2175" s="263" t="s">
        <v>1917</v>
      </c>
      <c r="C2175" s="263" t="s">
        <v>350</v>
      </c>
      <c r="D2175" s="263" t="s">
        <v>743</v>
      </c>
      <c r="F2175" s="271"/>
      <c r="G2175" s="271"/>
      <c r="H2175" s="271"/>
      <c r="I2175" s="268" t="s">
        <v>918</v>
      </c>
    </row>
    <row r="2176" spans="1:9" ht="15" customHeight="1" x14ac:dyDescent="0.3">
      <c r="A2176" s="263">
        <v>525874</v>
      </c>
      <c r="B2176" s="263" t="s">
        <v>1918</v>
      </c>
      <c r="C2176" s="263" t="s">
        <v>452</v>
      </c>
      <c r="D2176" s="263" t="s">
        <v>768</v>
      </c>
      <c r="F2176" s="272"/>
      <c r="G2176" s="272"/>
      <c r="H2176" s="272"/>
      <c r="I2176" s="268" t="s">
        <v>918</v>
      </c>
    </row>
    <row r="2177" spans="1:9" ht="15" customHeight="1" x14ac:dyDescent="0.3">
      <c r="A2177" s="263">
        <v>525875</v>
      </c>
      <c r="B2177" s="263" t="s">
        <v>1919</v>
      </c>
      <c r="C2177" s="263" t="s">
        <v>85</v>
      </c>
      <c r="D2177" s="263" t="s">
        <v>408</v>
      </c>
      <c r="F2177" s="271"/>
      <c r="G2177" s="271"/>
      <c r="H2177" s="271"/>
      <c r="I2177" s="268" t="s">
        <v>918</v>
      </c>
    </row>
    <row r="2178" spans="1:9" ht="15" customHeight="1" x14ac:dyDescent="0.3">
      <c r="A2178" s="263">
        <v>525876</v>
      </c>
      <c r="B2178" s="263" t="s">
        <v>1920</v>
      </c>
      <c r="C2178" s="263" t="s">
        <v>1526</v>
      </c>
      <c r="D2178" s="263" t="s">
        <v>895</v>
      </c>
      <c r="F2178" s="272"/>
      <c r="G2178" s="272"/>
      <c r="H2178" s="272"/>
      <c r="I2178" s="268" t="s">
        <v>918</v>
      </c>
    </row>
    <row r="2179" spans="1:9" ht="15" customHeight="1" x14ac:dyDescent="0.3">
      <c r="A2179" s="263">
        <v>525879</v>
      </c>
      <c r="B2179" s="263" t="s">
        <v>1921</v>
      </c>
      <c r="C2179" s="263" t="s">
        <v>345</v>
      </c>
      <c r="D2179" s="263" t="s">
        <v>1922</v>
      </c>
      <c r="F2179" s="271"/>
      <c r="G2179" s="271"/>
      <c r="H2179" s="271"/>
      <c r="I2179" s="268" t="s">
        <v>918</v>
      </c>
    </row>
    <row r="2180" spans="1:9" ht="15" customHeight="1" x14ac:dyDescent="0.3">
      <c r="A2180" s="263">
        <v>525880</v>
      </c>
      <c r="B2180" s="263" t="s">
        <v>1570</v>
      </c>
      <c r="C2180" s="263" t="s">
        <v>72</v>
      </c>
      <c r="D2180" s="263" t="s">
        <v>1299</v>
      </c>
      <c r="F2180" s="271"/>
      <c r="G2180" s="271"/>
      <c r="H2180" s="271"/>
      <c r="I2180" s="268" t="s">
        <v>918</v>
      </c>
    </row>
    <row r="2181" spans="1:9" ht="15" customHeight="1" x14ac:dyDescent="0.3">
      <c r="A2181" s="263">
        <v>525881</v>
      </c>
      <c r="B2181" s="263" t="s">
        <v>1923</v>
      </c>
      <c r="C2181" s="263" t="s">
        <v>246</v>
      </c>
      <c r="D2181" s="263" t="s">
        <v>743</v>
      </c>
      <c r="F2181" s="271"/>
      <c r="G2181" s="271"/>
      <c r="H2181" s="271"/>
      <c r="I2181" s="268" t="s">
        <v>918</v>
      </c>
    </row>
    <row r="2182" spans="1:9" ht="15" customHeight="1" x14ac:dyDescent="0.3">
      <c r="A2182" s="263">
        <v>525882</v>
      </c>
      <c r="B2182" s="263" t="s">
        <v>1924</v>
      </c>
      <c r="C2182" s="263" t="s">
        <v>439</v>
      </c>
      <c r="D2182" s="263" t="s">
        <v>405</v>
      </c>
      <c r="F2182" s="271"/>
      <c r="G2182" s="271"/>
      <c r="H2182" s="271"/>
      <c r="I2182" s="268" t="s">
        <v>918</v>
      </c>
    </row>
    <row r="2183" spans="1:9" ht="15" customHeight="1" x14ac:dyDescent="0.3">
      <c r="A2183" s="263">
        <v>525884</v>
      </c>
      <c r="B2183" s="263" t="s">
        <v>1925</v>
      </c>
      <c r="C2183" s="263" t="s">
        <v>78</v>
      </c>
      <c r="D2183" s="263" t="s">
        <v>856</v>
      </c>
      <c r="F2183" s="272"/>
      <c r="G2183" s="272"/>
      <c r="H2183" s="272"/>
      <c r="I2183" s="268" t="s">
        <v>918</v>
      </c>
    </row>
    <row r="2184" spans="1:9" ht="15" customHeight="1" x14ac:dyDescent="0.3">
      <c r="A2184" s="263">
        <v>525885</v>
      </c>
      <c r="B2184" s="263" t="s">
        <v>1926</v>
      </c>
      <c r="C2184" s="263" t="s">
        <v>81</v>
      </c>
      <c r="D2184" s="263" t="s">
        <v>877</v>
      </c>
      <c r="F2184" s="271"/>
      <c r="G2184" s="271"/>
      <c r="H2184" s="271"/>
      <c r="I2184" s="268" t="s">
        <v>918</v>
      </c>
    </row>
    <row r="2185" spans="1:9" ht="15" customHeight="1" x14ac:dyDescent="0.3">
      <c r="A2185" s="263">
        <v>525886</v>
      </c>
      <c r="B2185" s="263" t="s">
        <v>1927</v>
      </c>
      <c r="C2185" s="263" t="s">
        <v>336</v>
      </c>
      <c r="D2185" s="263" t="s">
        <v>802</v>
      </c>
      <c r="F2185" s="271"/>
      <c r="G2185" s="271"/>
      <c r="H2185" s="271"/>
      <c r="I2185" s="268" t="s">
        <v>918</v>
      </c>
    </row>
    <row r="2186" spans="1:9" ht="15" customHeight="1" x14ac:dyDescent="0.3">
      <c r="A2186" s="263">
        <v>525888</v>
      </c>
      <c r="B2186" s="263" t="s">
        <v>1928</v>
      </c>
      <c r="C2186" s="263" t="s">
        <v>470</v>
      </c>
      <c r="D2186" s="263" t="s">
        <v>414</v>
      </c>
      <c r="F2186" s="271"/>
      <c r="G2186" s="271"/>
      <c r="H2186" s="271"/>
      <c r="I2186" s="268" t="s">
        <v>918</v>
      </c>
    </row>
    <row r="2187" spans="1:9" ht="15" customHeight="1" x14ac:dyDescent="0.3">
      <c r="A2187" s="263">
        <v>525889</v>
      </c>
      <c r="B2187" s="263" t="s">
        <v>1929</v>
      </c>
      <c r="C2187" s="263" t="s">
        <v>70</v>
      </c>
      <c r="D2187" s="263" t="s">
        <v>1643</v>
      </c>
      <c r="F2187" s="271"/>
      <c r="G2187" s="271"/>
      <c r="H2187" s="271"/>
      <c r="I2187" s="268" t="s">
        <v>918</v>
      </c>
    </row>
    <row r="2188" spans="1:9" ht="15" customHeight="1" x14ac:dyDescent="0.3">
      <c r="A2188" s="263">
        <v>525892</v>
      </c>
      <c r="B2188" s="263" t="s">
        <v>1930</v>
      </c>
      <c r="C2188" s="263" t="s">
        <v>277</v>
      </c>
      <c r="D2188" s="263" t="s">
        <v>407</v>
      </c>
      <c r="F2188" s="271"/>
      <c r="G2188" s="271"/>
      <c r="H2188" s="271"/>
      <c r="I2188" s="268" t="s">
        <v>918</v>
      </c>
    </row>
    <row r="2189" spans="1:9" ht="15" customHeight="1" x14ac:dyDescent="0.3">
      <c r="A2189" s="263">
        <v>525894</v>
      </c>
      <c r="B2189" s="263" t="s">
        <v>1931</v>
      </c>
      <c r="C2189" s="263" t="s">
        <v>312</v>
      </c>
      <c r="D2189" s="263" t="s">
        <v>1288</v>
      </c>
      <c r="F2189" s="271"/>
      <c r="G2189" s="271"/>
      <c r="H2189" s="271"/>
      <c r="I2189" s="268" t="s">
        <v>918</v>
      </c>
    </row>
    <row r="2190" spans="1:9" ht="15" customHeight="1" x14ac:dyDescent="0.3">
      <c r="A2190" s="263">
        <v>525895</v>
      </c>
      <c r="B2190" s="263" t="s">
        <v>1932</v>
      </c>
      <c r="C2190" s="263" t="s">
        <v>70</v>
      </c>
      <c r="D2190" s="263" t="s">
        <v>720</v>
      </c>
      <c r="F2190" s="272"/>
      <c r="G2190" s="272"/>
      <c r="H2190" s="272"/>
      <c r="I2190" s="268" t="s">
        <v>918</v>
      </c>
    </row>
    <row r="2191" spans="1:9" ht="15" customHeight="1" x14ac:dyDescent="0.3">
      <c r="A2191" s="263">
        <v>525896</v>
      </c>
      <c r="B2191" s="263" t="s">
        <v>1933</v>
      </c>
      <c r="C2191" s="263" t="s">
        <v>354</v>
      </c>
      <c r="D2191" s="263" t="s">
        <v>1530</v>
      </c>
      <c r="F2191" s="271"/>
      <c r="G2191" s="271"/>
      <c r="H2191" s="271"/>
      <c r="I2191" s="268" t="s">
        <v>918</v>
      </c>
    </row>
    <row r="2192" spans="1:9" ht="15" customHeight="1" x14ac:dyDescent="0.3">
      <c r="A2192" s="263">
        <v>525898</v>
      </c>
      <c r="B2192" s="263" t="s">
        <v>506</v>
      </c>
      <c r="C2192" s="263" t="s">
        <v>69</v>
      </c>
      <c r="D2192" s="263" t="s">
        <v>882</v>
      </c>
      <c r="F2192" s="271"/>
      <c r="G2192" s="271"/>
      <c r="H2192" s="271"/>
      <c r="I2192" s="268" t="s">
        <v>918</v>
      </c>
    </row>
    <row r="2193" spans="1:9" ht="15" customHeight="1" x14ac:dyDescent="0.3">
      <c r="A2193" s="263">
        <v>525903</v>
      </c>
      <c r="B2193" s="263" t="s">
        <v>1934</v>
      </c>
      <c r="C2193" s="263" t="s">
        <v>298</v>
      </c>
      <c r="D2193" s="263" t="s">
        <v>418</v>
      </c>
      <c r="F2193" s="271"/>
      <c r="G2193" s="271"/>
      <c r="H2193" s="271"/>
      <c r="I2193" s="268" t="s">
        <v>918</v>
      </c>
    </row>
    <row r="2194" spans="1:9" ht="15" customHeight="1" x14ac:dyDescent="0.3">
      <c r="A2194" s="263">
        <v>525905</v>
      </c>
      <c r="B2194" s="263" t="s">
        <v>1935</v>
      </c>
      <c r="C2194" s="263" t="s">
        <v>455</v>
      </c>
      <c r="D2194" s="263" t="s">
        <v>766</v>
      </c>
      <c r="F2194" s="272"/>
      <c r="G2194" s="272"/>
      <c r="H2194" s="272"/>
      <c r="I2194" s="268" t="s">
        <v>918</v>
      </c>
    </row>
    <row r="2195" spans="1:9" ht="15" customHeight="1" x14ac:dyDescent="0.3">
      <c r="A2195" s="263">
        <v>525906</v>
      </c>
      <c r="B2195" s="263" t="s">
        <v>1936</v>
      </c>
      <c r="C2195" s="263" t="s">
        <v>253</v>
      </c>
      <c r="D2195" s="263" t="s">
        <v>1290</v>
      </c>
      <c r="F2195" s="271"/>
      <c r="G2195" s="271"/>
      <c r="H2195" s="271"/>
      <c r="I2195" s="268" t="s">
        <v>918</v>
      </c>
    </row>
    <row r="2196" spans="1:9" ht="15" customHeight="1" x14ac:dyDescent="0.3">
      <c r="A2196" s="263">
        <v>525907</v>
      </c>
      <c r="B2196" s="263" t="s">
        <v>1937</v>
      </c>
      <c r="C2196" s="263" t="s">
        <v>329</v>
      </c>
      <c r="D2196" s="263" t="s">
        <v>1308</v>
      </c>
      <c r="F2196" s="272"/>
      <c r="G2196" s="272"/>
      <c r="H2196" s="272"/>
      <c r="I2196" s="268" t="s">
        <v>918</v>
      </c>
    </row>
    <row r="2197" spans="1:9" ht="15" customHeight="1" x14ac:dyDescent="0.3">
      <c r="A2197" s="263">
        <v>525908</v>
      </c>
      <c r="B2197" s="263" t="s">
        <v>1938</v>
      </c>
      <c r="C2197" s="263" t="s">
        <v>376</v>
      </c>
      <c r="D2197" s="263" t="s">
        <v>1301</v>
      </c>
      <c r="F2197" s="271"/>
      <c r="G2197" s="271"/>
      <c r="H2197" s="271"/>
      <c r="I2197" s="268" t="s">
        <v>918</v>
      </c>
    </row>
    <row r="2198" spans="1:9" ht="15" customHeight="1" x14ac:dyDescent="0.3">
      <c r="A2198" s="263">
        <v>525909</v>
      </c>
      <c r="B2198" s="263" t="s">
        <v>1939</v>
      </c>
      <c r="C2198" s="263" t="s">
        <v>88</v>
      </c>
      <c r="D2198" s="263" t="s">
        <v>714</v>
      </c>
      <c r="F2198" s="272"/>
      <c r="G2198" s="272"/>
      <c r="H2198" s="272"/>
      <c r="I2198" s="268" t="s">
        <v>918</v>
      </c>
    </row>
    <row r="2199" spans="1:9" ht="15" customHeight="1" x14ac:dyDescent="0.3">
      <c r="A2199" s="263">
        <v>525916</v>
      </c>
      <c r="B2199" s="263" t="s">
        <v>1941</v>
      </c>
      <c r="C2199" s="263" t="s">
        <v>68</v>
      </c>
      <c r="D2199" s="263" t="s">
        <v>1329</v>
      </c>
      <c r="F2199" s="271"/>
      <c r="G2199" s="271"/>
      <c r="H2199" s="271"/>
      <c r="I2199" s="268" t="s">
        <v>918</v>
      </c>
    </row>
    <row r="2200" spans="1:9" ht="15" customHeight="1" x14ac:dyDescent="0.3">
      <c r="A2200" s="263">
        <v>525918</v>
      </c>
      <c r="B2200" s="263" t="s">
        <v>1942</v>
      </c>
      <c r="C2200" s="263" t="s">
        <v>88</v>
      </c>
      <c r="D2200" s="263" t="s">
        <v>736</v>
      </c>
      <c r="F2200" s="272"/>
      <c r="G2200" s="272"/>
      <c r="H2200" s="272"/>
      <c r="I2200" s="268" t="s">
        <v>918</v>
      </c>
    </row>
    <row r="2201" spans="1:9" ht="15" customHeight="1" x14ac:dyDescent="0.3">
      <c r="A2201" s="263">
        <v>525921</v>
      </c>
      <c r="B2201" s="263" t="s">
        <v>1943</v>
      </c>
      <c r="C2201" s="263" t="s">
        <v>94</v>
      </c>
      <c r="D2201" s="263" t="s">
        <v>1363</v>
      </c>
      <c r="F2201" s="271"/>
      <c r="G2201" s="271"/>
      <c r="H2201" s="271"/>
      <c r="I2201" s="268" t="s">
        <v>918</v>
      </c>
    </row>
    <row r="2202" spans="1:9" ht="15" customHeight="1" x14ac:dyDescent="0.3">
      <c r="A2202" s="263">
        <v>525923</v>
      </c>
      <c r="B2202" s="263" t="s">
        <v>1946</v>
      </c>
      <c r="C2202" s="263" t="s">
        <v>77</v>
      </c>
      <c r="D2202" s="263" t="s">
        <v>786</v>
      </c>
      <c r="F2202" s="272"/>
      <c r="G2202" s="272"/>
      <c r="H2202" s="272"/>
      <c r="I2202" s="268" t="s">
        <v>918</v>
      </c>
    </row>
    <row r="2203" spans="1:9" ht="15" customHeight="1" x14ac:dyDescent="0.3">
      <c r="A2203" s="263">
        <v>525924</v>
      </c>
      <c r="B2203" s="263" t="s">
        <v>1947</v>
      </c>
      <c r="C2203" s="263" t="s">
        <v>88</v>
      </c>
      <c r="D2203" s="263" t="s">
        <v>1316</v>
      </c>
      <c r="F2203" s="271"/>
      <c r="G2203" s="271"/>
      <c r="H2203" s="271"/>
      <c r="I2203" s="268" t="s">
        <v>918</v>
      </c>
    </row>
    <row r="2204" spans="1:9" ht="15" customHeight="1" x14ac:dyDescent="0.3">
      <c r="A2204" s="263">
        <v>525925</v>
      </c>
      <c r="B2204" s="263" t="s">
        <v>1948</v>
      </c>
      <c r="C2204" s="263" t="s">
        <v>265</v>
      </c>
      <c r="D2204" s="263" t="s">
        <v>795</v>
      </c>
      <c r="F2204" s="272"/>
      <c r="G2204" s="272"/>
      <c r="H2204" s="272"/>
      <c r="I2204" s="268" t="s">
        <v>918</v>
      </c>
    </row>
    <row r="2205" spans="1:9" ht="15" customHeight="1" x14ac:dyDescent="0.3">
      <c r="A2205" s="263">
        <v>525928</v>
      </c>
      <c r="B2205" s="263" t="s">
        <v>1952</v>
      </c>
      <c r="C2205" s="263" t="s">
        <v>487</v>
      </c>
      <c r="D2205" s="263" t="s">
        <v>740</v>
      </c>
      <c r="F2205" s="271"/>
      <c r="G2205" s="271"/>
      <c r="H2205" s="271"/>
      <c r="I2205" s="268" t="s">
        <v>918</v>
      </c>
    </row>
    <row r="2206" spans="1:9" ht="15" customHeight="1" x14ac:dyDescent="0.3">
      <c r="A2206" s="263">
        <v>525929</v>
      </c>
      <c r="B2206" s="263" t="s">
        <v>1953</v>
      </c>
      <c r="C2206" s="263" t="s">
        <v>345</v>
      </c>
      <c r="D2206" s="263" t="s">
        <v>1954</v>
      </c>
      <c r="F2206" s="272"/>
      <c r="G2206" s="272"/>
      <c r="H2206" s="272"/>
      <c r="I2206" s="268" t="s">
        <v>918</v>
      </c>
    </row>
    <row r="2207" spans="1:9" ht="15" customHeight="1" x14ac:dyDescent="0.3">
      <c r="A2207" s="263">
        <v>525931</v>
      </c>
      <c r="B2207" s="263" t="s">
        <v>1955</v>
      </c>
      <c r="C2207" s="263" t="s">
        <v>1956</v>
      </c>
      <c r="D2207" s="263" t="s">
        <v>804</v>
      </c>
      <c r="F2207" s="271"/>
      <c r="G2207" s="271"/>
      <c r="H2207" s="271"/>
      <c r="I2207" s="268" t="s">
        <v>918</v>
      </c>
    </row>
    <row r="2208" spans="1:9" ht="15" customHeight="1" x14ac:dyDescent="0.3">
      <c r="A2208" s="263">
        <v>525932</v>
      </c>
      <c r="B2208" s="263" t="s">
        <v>1957</v>
      </c>
      <c r="C2208" s="263" t="s">
        <v>350</v>
      </c>
      <c r="D2208" s="263" t="s">
        <v>868</v>
      </c>
      <c r="F2208" s="271"/>
      <c r="G2208" s="271"/>
      <c r="H2208" s="271"/>
      <c r="I2208" s="268" t="s">
        <v>918</v>
      </c>
    </row>
    <row r="2209" spans="1:9" ht="15" customHeight="1" x14ac:dyDescent="0.3">
      <c r="A2209" s="263">
        <v>525936</v>
      </c>
      <c r="B2209" s="263" t="s">
        <v>1959</v>
      </c>
      <c r="C2209" s="263" t="s">
        <v>344</v>
      </c>
      <c r="D2209" s="263" t="s">
        <v>1355</v>
      </c>
      <c r="F2209" s="271"/>
      <c r="G2209" s="271"/>
      <c r="H2209" s="271"/>
      <c r="I2209" s="268" t="s">
        <v>918</v>
      </c>
    </row>
    <row r="2210" spans="1:9" ht="15" customHeight="1" x14ac:dyDescent="0.3">
      <c r="A2210" s="263">
        <v>525937</v>
      </c>
      <c r="B2210" s="263" t="s">
        <v>1960</v>
      </c>
      <c r="C2210" s="263" t="s">
        <v>1509</v>
      </c>
      <c r="D2210" s="263" t="s">
        <v>1961</v>
      </c>
      <c r="F2210" s="272"/>
      <c r="G2210" s="272"/>
      <c r="H2210" s="272"/>
      <c r="I2210" s="268" t="s">
        <v>918</v>
      </c>
    </row>
    <row r="2211" spans="1:9" ht="15" customHeight="1" x14ac:dyDescent="0.3">
      <c r="A2211" s="263">
        <v>525939</v>
      </c>
      <c r="B2211" s="263" t="s">
        <v>1962</v>
      </c>
      <c r="C2211" s="263" t="s">
        <v>80</v>
      </c>
      <c r="D2211" s="263" t="s">
        <v>1300</v>
      </c>
      <c r="F2211" s="272"/>
      <c r="G2211" s="272"/>
      <c r="H2211" s="272"/>
      <c r="I2211" s="268" t="s">
        <v>918</v>
      </c>
    </row>
    <row r="2212" spans="1:9" ht="15" customHeight="1" x14ac:dyDescent="0.3">
      <c r="A2212" s="263">
        <v>525940</v>
      </c>
      <c r="B2212" s="263" t="s">
        <v>1963</v>
      </c>
      <c r="C2212" s="263" t="s">
        <v>96</v>
      </c>
      <c r="D2212" s="263" t="s">
        <v>1964</v>
      </c>
      <c r="F2212" s="271"/>
      <c r="G2212" s="271"/>
      <c r="H2212" s="271"/>
      <c r="I2212" s="268" t="s">
        <v>918</v>
      </c>
    </row>
    <row r="2213" spans="1:9" ht="15" customHeight="1" x14ac:dyDescent="0.3">
      <c r="A2213" s="263">
        <v>525941</v>
      </c>
      <c r="B2213" s="263" t="s">
        <v>1965</v>
      </c>
      <c r="C2213" s="263" t="s">
        <v>70</v>
      </c>
      <c r="D2213" s="263" t="s">
        <v>1966</v>
      </c>
      <c r="F2213" s="271"/>
      <c r="G2213" s="271"/>
      <c r="H2213" s="271"/>
      <c r="I2213" s="268" t="s">
        <v>918</v>
      </c>
    </row>
    <row r="2214" spans="1:9" ht="15" customHeight="1" x14ac:dyDescent="0.3">
      <c r="A2214" s="263">
        <v>525942</v>
      </c>
      <c r="B2214" s="263" t="s">
        <v>1967</v>
      </c>
      <c r="C2214" s="263" t="s">
        <v>1607</v>
      </c>
      <c r="D2214" s="263" t="s">
        <v>410</v>
      </c>
      <c r="F2214" s="272"/>
      <c r="G2214" s="272"/>
      <c r="H2214" s="272"/>
      <c r="I2214" s="268" t="s">
        <v>918</v>
      </c>
    </row>
    <row r="2215" spans="1:9" ht="15" customHeight="1" x14ac:dyDescent="0.3">
      <c r="A2215" s="263">
        <v>525944</v>
      </c>
      <c r="B2215" s="263" t="s">
        <v>1968</v>
      </c>
      <c r="C2215" s="263" t="s">
        <v>310</v>
      </c>
      <c r="D2215" s="263" t="s">
        <v>1092</v>
      </c>
      <c r="F2215" s="271"/>
      <c r="G2215" s="271"/>
      <c r="H2215" s="271"/>
      <c r="I2215" s="268" t="s">
        <v>918</v>
      </c>
    </row>
    <row r="2216" spans="1:9" ht="15" customHeight="1" x14ac:dyDescent="0.3">
      <c r="A2216" s="263">
        <v>525949</v>
      </c>
      <c r="B2216" s="263" t="s">
        <v>1969</v>
      </c>
      <c r="C2216" s="263" t="s">
        <v>382</v>
      </c>
      <c r="D2216" s="263" t="s">
        <v>1970</v>
      </c>
      <c r="F2216" s="271"/>
      <c r="G2216" s="271"/>
      <c r="H2216" s="271"/>
      <c r="I2216" s="268" t="s">
        <v>918</v>
      </c>
    </row>
    <row r="2217" spans="1:9" ht="15" customHeight="1" x14ac:dyDescent="0.3">
      <c r="A2217" s="263">
        <v>525956</v>
      </c>
      <c r="B2217" s="263" t="s">
        <v>1971</v>
      </c>
      <c r="C2217" s="263" t="s">
        <v>530</v>
      </c>
      <c r="D2217" s="263" t="s">
        <v>1159</v>
      </c>
      <c r="F2217" s="271"/>
      <c r="G2217" s="271"/>
      <c r="H2217" s="271"/>
      <c r="I2217" s="268" t="s">
        <v>918</v>
      </c>
    </row>
    <row r="2218" spans="1:9" ht="15" customHeight="1" x14ac:dyDescent="0.3">
      <c r="A2218" s="263">
        <v>525959</v>
      </c>
      <c r="B2218" s="263" t="s">
        <v>1972</v>
      </c>
      <c r="C2218" s="263" t="s">
        <v>376</v>
      </c>
      <c r="D2218" s="263" t="s">
        <v>1973</v>
      </c>
      <c r="F2218" s="272"/>
      <c r="G2218" s="272"/>
      <c r="H2218" s="272"/>
      <c r="I2218" s="268" t="s">
        <v>918</v>
      </c>
    </row>
    <row r="2219" spans="1:9" ht="15" customHeight="1" x14ac:dyDescent="0.3">
      <c r="A2219" s="263">
        <v>525960</v>
      </c>
      <c r="B2219" s="263" t="s">
        <v>1974</v>
      </c>
      <c r="C2219" s="263" t="s">
        <v>72</v>
      </c>
      <c r="D2219" s="263" t="s">
        <v>760</v>
      </c>
      <c r="F2219" s="271"/>
      <c r="G2219" s="271"/>
      <c r="H2219" s="271"/>
      <c r="I2219" s="268" t="s">
        <v>918</v>
      </c>
    </row>
    <row r="2220" spans="1:9" ht="15" customHeight="1" x14ac:dyDescent="0.3">
      <c r="A2220" s="263">
        <v>525966</v>
      </c>
      <c r="B2220" s="263" t="s">
        <v>1975</v>
      </c>
      <c r="C2220" s="263" t="s">
        <v>91</v>
      </c>
      <c r="D2220" s="263" t="s">
        <v>737</v>
      </c>
      <c r="F2220" s="272"/>
      <c r="G2220" s="272"/>
      <c r="H2220" s="272"/>
      <c r="I2220" s="268" t="s">
        <v>918</v>
      </c>
    </row>
    <row r="2221" spans="1:9" ht="15" customHeight="1" x14ac:dyDescent="0.3">
      <c r="A2221" s="263">
        <v>525970</v>
      </c>
      <c r="B2221" s="263" t="s">
        <v>1976</v>
      </c>
      <c r="C2221" s="263" t="s">
        <v>94</v>
      </c>
      <c r="D2221" s="263" t="s">
        <v>1319</v>
      </c>
      <c r="F2221" s="271"/>
      <c r="G2221" s="271"/>
      <c r="H2221" s="271"/>
      <c r="I2221" s="268" t="s">
        <v>918</v>
      </c>
    </row>
    <row r="2222" spans="1:9" ht="15" customHeight="1" x14ac:dyDescent="0.3">
      <c r="A2222" s="263">
        <v>525971</v>
      </c>
      <c r="B2222" s="263" t="s">
        <v>1977</v>
      </c>
      <c r="C2222" s="263" t="s">
        <v>400</v>
      </c>
      <c r="D2222" s="263" t="s">
        <v>1978</v>
      </c>
      <c r="F2222" s="272"/>
      <c r="G2222" s="272"/>
      <c r="H2222" s="272"/>
      <c r="I2222" s="268" t="s">
        <v>918</v>
      </c>
    </row>
    <row r="2223" spans="1:9" ht="15" customHeight="1" x14ac:dyDescent="0.3">
      <c r="A2223" s="263">
        <v>525975</v>
      </c>
      <c r="B2223" s="263" t="s">
        <v>518</v>
      </c>
      <c r="C2223" s="263" t="s">
        <v>309</v>
      </c>
      <c r="D2223" s="263" t="s">
        <v>1224</v>
      </c>
      <c r="F2223" s="271"/>
      <c r="G2223" s="271"/>
      <c r="H2223" s="271"/>
      <c r="I2223" s="268" t="s">
        <v>918</v>
      </c>
    </row>
    <row r="2224" spans="1:9" ht="15" customHeight="1" x14ac:dyDescent="0.3">
      <c r="A2224" s="263">
        <v>525978</v>
      </c>
      <c r="B2224" s="263" t="s">
        <v>1979</v>
      </c>
      <c r="C2224" s="263" t="s">
        <v>88</v>
      </c>
      <c r="D2224" s="263" t="s">
        <v>1980</v>
      </c>
      <c r="F2224" s="271"/>
      <c r="G2224" s="271"/>
      <c r="H2224" s="271"/>
      <c r="I2224" s="268" t="s">
        <v>918</v>
      </c>
    </row>
    <row r="2225" spans="1:9" ht="15" customHeight="1" x14ac:dyDescent="0.3">
      <c r="A2225" s="263">
        <v>525982</v>
      </c>
      <c r="B2225" s="263" t="s">
        <v>1983</v>
      </c>
      <c r="C2225" s="263" t="s">
        <v>310</v>
      </c>
      <c r="D2225" s="263" t="s">
        <v>1284</v>
      </c>
      <c r="F2225" s="272"/>
      <c r="G2225" s="272"/>
      <c r="H2225" s="272"/>
      <c r="I2225" s="268" t="s">
        <v>918</v>
      </c>
    </row>
    <row r="2226" spans="1:9" ht="15" customHeight="1" x14ac:dyDescent="0.3">
      <c r="A2226" s="263">
        <v>525989</v>
      </c>
      <c r="B2226" s="263" t="s">
        <v>1985</v>
      </c>
      <c r="C2226" s="263" t="s">
        <v>348</v>
      </c>
      <c r="D2226" s="263" t="s">
        <v>753</v>
      </c>
      <c r="F2226" s="272"/>
      <c r="G2226" s="272"/>
      <c r="H2226" s="272"/>
      <c r="I2226" s="268" t="s">
        <v>918</v>
      </c>
    </row>
    <row r="2227" spans="1:9" ht="15" customHeight="1" x14ac:dyDescent="0.3">
      <c r="A2227" s="263">
        <v>525991</v>
      </c>
      <c r="B2227" s="263" t="s">
        <v>1986</v>
      </c>
      <c r="C2227" s="263" t="s">
        <v>312</v>
      </c>
      <c r="D2227" s="263" t="s">
        <v>806</v>
      </c>
      <c r="F2227" s="271"/>
      <c r="G2227" s="271"/>
      <c r="H2227" s="271"/>
      <c r="I2227" s="268" t="s">
        <v>918</v>
      </c>
    </row>
    <row r="2228" spans="1:9" ht="15" customHeight="1" x14ac:dyDescent="0.3">
      <c r="A2228" s="263">
        <v>525993</v>
      </c>
      <c r="B2228" s="263" t="s">
        <v>1987</v>
      </c>
      <c r="C2228" s="263" t="s">
        <v>424</v>
      </c>
      <c r="D2228" s="263" t="s">
        <v>449</v>
      </c>
      <c r="F2228" s="271"/>
      <c r="G2228" s="271"/>
      <c r="H2228" s="271"/>
      <c r="I2228" s="268" t="s">
        <v>918</v>
      </c>
    </row>
    <row r="2229" spans="1:9" ht="15" customHeight="1" x14ac:dyDescent="0.3">
      <c r="A2229" s="263">
        <v>525995</v>
      </c>
      <c r="B2229" s="263" t="s">
        <v>1988</v>
      </c>
      <c r="C2229" s="263" t="s">
        <v>267</v>
      </c>
      <c r="D2229" s="263" t="s">
        <v>769</v>
      </c>
      <c r="F2229" s="271"/>
      <c r="G2229" s="271"/>
      <c r="H2229" s="271"/>
      <c r="I2229" s="268" t="s">
        <v>918</v>
      </c>
    </row>
    <row r="2230" spans="1:9" ht="15" customHeight="1" x14ac:dyDescent="0.3">
      <c r="A2230" s="263">
        <v>526002</v>
      </c>
      <c r="B2230" s="263" t="s">
        <v>1989</v>
      </c>
      <c r="C2230" s="263" t="s">
        <v>246</v>
      </c>
      <c r="D2230" s="263" t="s">
        <v>418</v>
      </c>
      <c r="F2230" s="271"/>
      <c r="G2230" s="271"/>
      <c r="H2230" s="271"/>
      <c r="I2230" s="268" t="s">
        <v>918</v>
      </c>
    </row>
    <row r="2231" spans="1:9" ht="15" customHeight="1" x14ac:dyDescent="0.3">
      <c r="A2231" s="263">
        <v>526003</v>
      </c>
      <c r="B2231" s="263" t="s">
        <v>1990</v>
      </c>
      <c r="C2231" s="263" t="s">
        <v>259</v>
      </c>
      <c r="D2231" s="263" t="s">
        <v>868</v>
      </c>
      <c r="F2231" s="271"/>
      <c r="G2231" s="271"/>
      <c r="H2231" s="271"/>
      <c r="I2231" s="268" t="s">
        <v>918</v>
      </c>
    </row>
    <row r="2232" spans="1:9" ht="15" customHeight="1" x14ac:dyDescent="0.3">
      <c r="A2232" s="263">
        <v>526004</v>
      </c>
      <c r="B2232" s="263" t="s">
        <v>1991</v>
      </c>
      <c r="C2232" s="263" t="s">
        <v>346</v>
      </c>
      <c r="D2232" s="263" t="s">
        <v>1071</v>
      </c>
      <c r="F2232" s="272"/>
      <c r="G2232" s="272"/>
      <c r="H2232" s="272"/>
      <c r="I2232" s="268" t="s">
        <v>918</v>
      </c>
    </row>
    <row r="2233" spans="1:9" ht="15" customHeight="1" x14ac:dyDescent="0.3">
      <c r="A2233" s="263">
        <v>526007</v>
      </c>
      <c r="B2233" s="263" t="s">
        <v>1992</v>
      </c>
      <c r="C2233" s="263" t="s">
        <v>333</v>
      </c>
      <c r="D2233" s="263" t="s">
        <v>419</v>
      </c>
      <c r="F2233" s="271"/>
      <c r="G2233" s="271"/>
      <c r="H2233" s="271"/>
      <c r="I2233" s="268" t="s">
        <v>918</v>
      </c>
    </row>
    <row r="2234" spans="1:9" ht="15" customHeight="1" x14ac:dyDescent="0.3">
      <c r="A2234" s="263">
        <v>526009</v>
      </c>
      <c r="B2234" s="263" t="s">
        <v>1993</v>
      </c>
      <c r="C2234" s="263" t="s">
        <v>266</v>
      </c>
      <c r="D2234" s="263" t="s">
        <v>743</v>
      </c>
      <c r="F2234" s="272"/>
      <c r="G2234" s="272"/>
      <c r="H2234" s="272"/>
      <c r="I2234" s="268" t="s">
        <v>918</v>
      </c>
    </row>
    <row r="2235" spans="1:9" ht="15" customHeight="1" x14ac:dyDescent="0.3">
      <c r="A2235" s="263">
        <v>526012</v>
      </c>
      <c r="B2235" s="263" t="s">
        <v>1996</v>
      </c>
      <c r="C2235" s="263" t="s">
        <v>100</v>
      </c>
      <c r="D2235" s="263" t="s">
        <v>818</v>
      </c>
      <c r="F2235" s="272"/>
      <c r="G2235" s="272"/>
      <c r="H2235" s="272"/>
      <c r="I2235" s="268" t="s">
        <v>918</v>
      </c>
    </row>
    <row r="2236" spans="1:9" ht="15" customHeight="1" x14ac:dyDescent="0.3">
      <c r="A2236" s="263">
        <v>526015</v>
      </c>
      <c r="B2236" s="263" t="s">
        <v>1997</v>
      </c>
      <c r="C2236" s="263" t="s">
        <v>273</v>
      </c>
      <c r="D2236" s="263" t="s">
        <v>798</v>
      </c>
      <c r="F2236" s="272"/>
      <c r="G2236" s="272"/>
      <c r="H2236" s="272"/>
      <c r="I2236" s="268" t="s">
        <v>918</v>
      </c>
    </row>
    <row r="2237" spans="1:9" ht="15" customHeight="1" x14ac:dyDescent="0.3">
      <c r="A2237" s="263">
        <v>526016</v>
      </c>
      <c r="B2237" s="263" t="s">
        <v>1998</v>
      </c>
      <c r="C2237" s="263" t="s">
        <v>88</v>
      </c>
      <c r="D2237" s="263" t="s">
        <v>418</v>
      </c>
      <c r="F2237" s="271"/>
      <c r="G2237" s="271"/>
      <c r="H2237" s="271"/>
      <c r="I2237" s="268" t="s">
        <v>918</v>
      </c>
    </row>
    <row r="2238" spans="1:9" ht="15" customHeight="1" x14ac:dyDescent="0.3">
      <c r="A2238" s="263">
        <v>526022</v>
      </c>
      <c r="B2238" s="263" t="s">
        <v>1999</v>
      </c>
      <c r="C2238" s="263" t="s">
        <v>88</v>
      </c>
      <c r="D2238" s="263" t="s">
        <v>775</v>
      </c>
      <c r="F2238" s="271"/>
      <c r="G2238" s="271"/>
      <c r="H2238" s="271"/>
      <c r="I2238" s="268" t="s">
        <v>918</v>
      </c>
    </row>
    <row r="2239" spans="1:9" ht="15" customHeight="1" x14ac:dyDescent="0.3">
      <c r="A2239" s="263">
        <v>526023</v>
      </c>
      <c r="B2239" s="263" t="s">
        <v>2000</v>
      </c>
      <c r="C2239" s="263" t="s">
        <v>2001</v>
      </c>
      <c r="D2239" s="263" t="s">
        <v>2002</v>
      </c>
      <c r="F2239" s="272"/>
      <c r="G2239" s="272"/>
      <c r="H2239" s="272"/>
      <c r="I2239" s="268" t="s">
        <v>918</v>
      </c>
    </row>
    <row r="2240" spans="1:9" ht="15" customHeight="1" x14ac:dyDescent="0.3">
      <c r="A2240" s="263">
        <v>526027</v>
      </c>
      <c r="B2240" s="263" t="s">
        <v>2005</v>
      </c>
      <c r="C2240" s="263" t="s">
        <v>82</v>
      </c>
      <c r="D2240" s="263" t="s">
        <v>419</v>
      </c>
      <c r="F2240" s="272"/>
      <c r="G2240" s="272"/>
      <c r="H2240" s="272"/>
      <c r="I2240" s="268" t="s">
        <v>918</v>
      </c>
    </row>
    <row r="2241" spans="1:9" ht="15" customHeight="1" x14ac:dyDescent="0.3">
      <c r="A2241" s="263">
        <v>526029</v>
      </c>
      <c r="B2241" s="263" t="s">
        <v>2006</v>
      </c>
      <c r="C2241" s="263" t="s">
        <v>398</v>
      </c>
      <c r="D2241" s="263" t="s">
        <v>885</v>
      </c>
      <c r="F2241" s="272"/>
      <c r="G2241" s="272"/>
      <c r="H2241" s="272"/>
      <c r="I2241" s="268" t="s">
        <v>918</v>
      </c>
    </row>
    <row r="2242" spans="1:9" ht="15" customHeight="1" x14ac:dyDescent="0.3">
      <c r="A2242" s="263">
        <v>526030</v>
      </c>
      <c r="B2242" s="263" t="s">
        <v>2007</v>
      </c>
      <c r="C2242" s="263" t="s">
        <v>297</v>
      </c>
      <c r="D2242" s="263" t="s">
        <v>771</v>
      </c>
      <c r="F2242" s="271"/>
      <c r="G2242" s="271"/>
      <c r="H2242" s="271"/>
      <c r="I2242" s="268" t="s">
        <v>918</v>
      </c>
    </row>
    <row r="2243" spans="1:9" ht="15" customHeight="1" x14ac:dyDescent="0.3">
      <c r="A2243" s="263">
        <v>526034</v>
      </c>
      <c r="B2243" s="263" t="s">
        <v>2008</v>
      </c>
      <c r="C2243" s="263" t="s">
        <v>701</v>
      </c>
      <c r="D2243" s="263" t="s">
        <v>720</v>
      </c>
      <c r="F2243" s="271"/>
      <c r="G2243" s="271"/>
      <c r="H2243" s="271"/>
      <c r="I2243" s="268" t="s">
        <v>918</v>
      </c>
    </row>
    <row r="2244" spans="1:9" ht="15" customHeight="1" x14ac:dyDescent="0.3">
      <c r="A2244" s="263">
        <v>526037</v>
      </c>
      <c r="B2244" s="263" t="s">
        <v>2009</v>
      </c>
      <c r="C2244" s="263" t="s">
        <v>87</v>
      </c>
      <c r="D2244" s="263" t="s">
        <v>756</v>
      </c>
      <c r="F2244" s="271"/>
      <c r="G2244" s="271"/>
      <c r="H2244" s="271"/>
      <c r="I2244" s="268" t="s">
        <v>918</v>
      </c>
    </row>
    <row r="2245" spans="1:9" ht="15" customHeight="1" x14ac:dyDescent="0.3">
      <c r="A2245" s="263">
        <v>526038</v>
      </c>
      <c r="B2245" s="263" t="s">
        <v>2010</v>
      </c>
      <c r="C2245" s="263" t="s">
        <v>73</v>
      </c>
      <c r="D2245" s="263" t="s">
        <v>822</v>
      </c>
      <c r="F2245" s="271"/>
      <c r="G2245" s="271"/>
      <c r="H2245" s="271"/>
      <c r="I2245" s="268" t="s">
        <v>918</v>
      </c>
    </row>
    <row r="2246" spans="1:9" ht="15" customHeight="1" x14ac:dyDescent="0.3">
      <c r="A2246" s="263">
        <v>526039</v>
      </c>
      <c r="B2246" s="263" t="s">
        <v>2011</v>
      </c>
      <c r="C2246" s="263" t="s">
        <v>70</v>
      </c>
      <c r="D2246" s="263" t="s">
        <v>727</v>
      </c>
      <c r="F2246" s="272"/>
      <c r="G2246" s="272"/>
      <c r="H2246" s="272"/>
      <c r="I2246" s="268" t="s">
        <v>918</v>
      </c>
    </row>
    <row r="2247" spans="1:9" ht="15" customHeight="1" x14ac:dyDescent="0.3">
      <c r="A2247" s="263">
        <v>526043</v>
      </c>
      <c r="B2247" s="263" t="s">
        <v>2012</v>
      </c>
      <c r="C2247" s="263" t="s">
        <v>377</v>
      </c>
      <c r="D2247" s="263" t="s">
        <v>760</v>
      </c>
      <c r="F2247" s="271"/>
      <c r="G2247" s="271"/>
      <c r="H2247" s="271"/>
      <c r="I2247" s="268" t="s">
        <v>918</v>
      </c>
    </row>
    <row r="2248" spans="1:9" ht="15" customHeight="1" x14ac:dyDescent="0.3">
      <c r="A2248" s="263">
        <v>526044</v>
      </c>
      <c r="B2248" s="263" t="s">
        <v>2013</v>
      </c>
      <c r="C2248" s="263" t="s">
        <v>314</v>
      </c>
      <c r="D2248" s="263" t="s">
        <v>790</v>
      </c>
      <c r="F2248" s="272"/>
      <c r="G2248" s="272"/>
      <c r="H2248" s="272"/>
      <c r="I2248" s="268" t="s">
        <v>918</v>
      </c>
    </row>
    <row r="2249" spans="1:9" ht="15" customHeight="1" x14ac:dyDescent="0.3">
      <c r="A2249" s="263">
        <v>526045</v>
      </c>
      <c r="B2249" s="263" t="s">
        <v>2014</v>
      </c>
      <c r="C2249" s="263" t="s">
        <v>376</v>
      </c>
      <c r="D2249" s="263" t="s">
        <v>1675</v>
      </c>
      <c r="F2249" s="271"/>
      <c r="G2249" s="271"/>
      <c r="H2249" s="271"/>
      <c r="I2249" s="268" t="s">
        <v>918</v>
      </c>
    </row>
    <row r="2250" spans="1:9" ht="15" customHeight="1" x14ac:dyDescent="0.3">
      <c r="A2250" s="263">
        <v>526046</v>
      </c>
      <c r="B2250" s="263" t="s">
        <v>2015</v>
      </c>
      <c r="C2250" s="263" t="s">
        <v>70</v>
      </c>
      <c r="D2250" s="263" t="s">
        <v>2016</v>
      </c>
      <c r="F2250" s="271"/>
      <c r="G2250" s="271"/>
      <c r="H2250" s="271"/>
      <c r="I2250" s="268" t="s">
        <v>918</v>
      </c>
    </row>
    <row r="2251" spans="1:9" ht="15" customHeight="1" x14ac:dyDescent="0.3">
      <c r="A2251" s="263">
        <v>526051</v>
      </c>
      <c r="B2251" s="263" t="s">
        <v>2017</v>
      </c>
      <c r="C2251" s="263" t="s">
        <v>70</v>
      </c>
      <c r="D2251" s="263" t="s">
        <v>891</v>
      </c>
      <c r="F2251" s="271"/>
      <c r="G2251" s="271"/>
      <c r="H2251" s="271"/>
      <c r="I2251" s="268" t="s">
        <v>918</v>
      </c>
    </row>
    <row r="2252" spans="1:9" ht="15" customHeight="1" x14ac:dyDescent="0.3">
      <c r="A2252" s="263">
        <v>526052</v>
      </c>
      <c r="B2252" s="263" t="s">
        <v>2018</v>
      </c>
      <c r="C2252" s="263" t="s">
        <v>681</v>
      </c>
      <c r="D2252" s="263" t="s">
        <v>1356</v>
      </c>
      <c r="F2252" s="271"/>
      <c r="G2252" s="271"/>
      <c r="H2252" s="271"/>
      <c r="I2252" s="268" t="s">
        <v>918</v>
      </c>
    </row>
    <row r="2253" spans="1:9" ht="15" customHeight="1" x14ac:dyDescent="0.3">
      <c r="A2253" s="263">
        <v>526053</v>
      </c>
      <c r="B2253" s="263" t="s">
        <v>2019</v>
      </c>
      <c r="C2253" s="263" t="s">
        <v>357</v>
      </c>
      <c r="D2253" s="263" t="s">
        <v>1508</v>
      </c>
      <c r="F2253" s="272"/>
      <c r="G2253" s="272"/>
      <c r="H2253" s="272"/>
      <c r="I2253" s="268" t="s">
        <v>918</v>
      </c>
    </row>
    <row r="2254" spans="1:9" ht="15" customHeight="1" x14ac:dyDescent="0.3">
      <c r="A2254" s="263">
        <v>526056</v>
      </c>
      <c r="B2254" s="263" t="s">
        <v>2021</v>
      </c>
      <c r="C2254" s="263" t="s">
        <v>81</v>
      </c>
      <c r="D2254" s="263" t="s">
        <v>2022</v>
      </c>
      <c r="F2254" s="271"/>
      <c r="G2254" s="271"/>
      <c r="H2254" s="271"/>
      <c r="I2254" s="268" t="s">
        <v>918</v>
      </c>
    </row>
    <row r="2255" spans="1:9" ht="15" customHeight="1" x14ac:dyDescent="0.3">
      <c r="A2255" s="263">
        <v>526057</v>
      </c>
      <c r="B2255" s="263" t="s">
        <v>2023</v>
      </c>
      <c r="C2255" s="263" t="s">
        <v>292</v>
      </c>
      <c r="D2255" s="263" t="s">
        <v>1325</v>
      </c>
      <c r="F2255" s="272"/>
      <c r="G2255" s="272"/>
      <c r="H2255" s="272"/>
      <c r="I2255" s="268" t="s">
        <v>918</v>
      </c>
    </row>
    <row r="2256" spans="1:9" ht="15" customHeight="1" x14ac:dyDescent="0.3">
      <c r="A2256" s="263">
        <v>526058</v>
      </c>
      <c r="B2256" s="263" t="s">
        <v>2024</v>
      </c>
      <c r="C2256" s="263" t="s">
        <v>331</v>
      </c>
      <c r="D2256" s="263" t="s">
        <v>2025</v>
      </c>
      <c r="F2256" s="272"/>
      <c r="G2256" s="272"/>
      <c r="H2256" s="272"/>
      <c r="I2256" s="268" t="s">
        <v>918</v>
      </c>
    </row>
    <row r="2257" spans="1:9" ht="15" customHeight="1" x14ac:dyDescent="0.3">
      <c r="A2257" s="263">
        <v>526059</v>
      </c>
      <c r="B2257" s="263" t="s">
        <v>2026</v>
      </c>
      <c r="C2257" s="263" t="s">
        <v>252</v>
      </c>
      <c r="D2257" s="263" t="s">
        <v>804</v>
      </c>
      <c r="F2257" s="271"/>
      <c r="G2257" s="271"/>
      <c r="H2257" s="271"/>
      <c r="I2257" s="268" t="s">
        <v>918</v>
      </c>
    </row>
    <row r="2258" spans="1:9" ht="15" customHeight="1" x14ac:dyDescent="0.3">
      <c r="A2258" s="263">
        <v>526065</v>
      </c>
      <c r="B2258" s="263" t="s">
        <v>2027</v>
      </c>
      <c r="C2258" s="263" t="s">
        <v>72</v>
      </c>
      <c r="D2258" s="263" t="s">
        <v>715</v>
      </c>
      <c r="F2258" s="271"/>
      <c r="G2258" s="271"/>
      <c r="H2258" s="271"/>
      <c r="I2258" s="268" t="s">
        <v>918</v>
      </c>
    </row>
    <row r="2259" spans="1:9" ht="15" customHeight="1" x14ac:dyDescent="0.3">
      <c r="A2259" s="263">
        <v>526067</v>
      </c>
      <c r="B2259" s="263" t="s">
        <v>2028</v>
      </c>
      <c r="C2259" s="263" t="s">
        <v>334</v>
      </c>
      <c r="D2259" s="263" t="s">
        <v>720</v>
      </c>
      <c r="F2259" s="271"/>
      <c r="G2259" s="271"/>
      <c r="H2259" s="271"/>
      <c r="I2259" s="268" t="s">
        <v>918</v>
      </c>
    </row>
    <row r="2260" spans="1:9" ht="15" customHeight="1" x14ac:dyDescent="0.3">
      <c r="A2260" s="263">
        <v>526070</v>
      </c>
      <c r="B2260" s="263" t="s">
        <v>2029</v>
      </c>
      <c r="C2260" s="263" t="s">
        <v>246</v>
      </c>
      <c r="D2260" s="263" t="s">
        <v>1365</v>
      </c>
      <c r="F2260" s="271"/>
      <c r="G2260" s="271"/>
      <c r="H2260" s="271"/>
      <c r="I2260" s="268" t="s">
        <v>918</v>
      </c>
    </row>
    <row r="2261" spans="1:9" ht="15" customHeight="1" x14ac:dyDescent="0.3">
      <c r="A2261" s="263">
        <v>526073</v>
      </c>
      <c r="B2261" s="263" t="s">
        <v>2030</v>
      </c>
      <c r="C2261" s="263" t="s">
        <v>2031</v>
      </c>
      <c r="D2261" s="263" t="s">
        <v>1289</v>
      </c>
      <c r="F2261" s="271"/>
      <c r="G2261" s="271"/>
      <c r="H2261" s="271"/>
      <c r="I2261" s="268" t="s">
        <v>918</v>
      </c>
    </row>
    <row r="2262" spans="1:9" ht="15" customHeight="1" x14ac:dyDescent="0.3">
      <c r="A2262" s="263">
        <v>526078</v>
      </c>
      <c r="B2262" s="263" t="s">
        <v>2032</v>
      </c>
      <c r="C2262" s="263" t="s">
        <v>84</v>
      </c>
      <c r="D2262" s="263" t="s">
        <v>791</v>
      </c>
      <c r="F2262" s="272"/>
      <c r="G2262" s="272"/>
      <c r="H2262" s="272"/>
      <c r="I2262" s="268" t="s">
        <v>918</v>
      </c>
    </row>
    <row r="2263" spans="1:9" ht="15" customHeight="1" x14ac:dyDescent="0.3">
      <c r="A2263" s="263">
        <v>526083</v>
      </c>
      <c r="B2263" s="263" t="s">
        <v>2033</v>
      </c>
      <c r="C2263" s="263" t="s">
        <v>245</v>
      </c>
      <c r="D2263" s="263" t="s">
        <v>710</v>
      </c>
      <c r="F2263" s="271"/>
      <c r="G2263" s="271"/>
      <c r="H2263" s="271"/>
      <c r="I2263" s="268" t="s">
        <v>918</v>
      </c>
    </row>
    <row r="2264" spans="1:9" ht="15" customHeight="1" x14ac:dyDescent="0.3">
      <c r="A2264" s="263">
        <v>526086</v>
      </c>
      <c r="B2264" s="263" t="s">
        <v>2035</v>
      </c>
      <c r="C2264" s="263" t="s">
        <v>261</v>
      </c>
      <c r="D2264" s="263" t="s">
        <v>2036</v>
      </c>
      <c r="F2264" s="271"/>
      <c r="G2264" s="271"/>
      <c r="H2264" s="271"/>
      <c r="I2264" s="268" t="s">
        <v>918</v>
      </c>
    </row>
    <row r="2265" spans="1:9" ht="15" customHeight="1" x14ac:dyDescent="0.3">
      <c r="A2265" s="263">
        <v>526087</v>
      </c>
      <c r="B2265" s="263" t="s">
        <v>2037</v>
      </c>
      <c r="C2265" s="263" t="s">
        <v>70</v>
      </c>
      <c r="D2265" s="263" t="s">
        <v>787</v>
      </c>
      <c r="F2265" s="271"/>
      <c r="G2265" s="271"/>
      <c r="H2265" s="271"/>
      <c r="I2265" s="268" t="s">
        <v>918</v>
      </c>
    </row>
    <row r="2266" spans="1:9" ht="15" customHeight="1" x14ac:dyDescent="0.3">
      <c r="A2266" s="263">
        <v>526093</v>
      </c>
      <c r="B2266" s="263" t="s">
        <v>2039</v>
      </c>
      <c r="C2266" s="263" t="s">
        <v>70</v>
      </c>
      <c r="D2266" s="263" t="s">
        <v>1337</v>
      </c>
      <c r="F2266" s="271"/>
      <c r="G2266" s="271"/>
      <c r="H2266" s="271"/>
      <c r="I2266" s="268" t="s">
        <v>918</v>
      </c>
    </row>
    <row r="2267" spans="1:9" ht="15" customHeight="1" x14ac:dyDescent="0.3">
      <c r="A2267" s="263">
        <v>526094</v>
      </c>
      <c r="B2267" s="263" t="s">
        <v>2040</v>
      </c>
      <c r="C2267" s="263" t="s">
        <v>100</v>
      </c>
      <c r="D2267" s="263" t="s">
        <v>1299</v>
      </c>
      <c r="F2267" s="271"/>
      <c r="G2267" s="271"/>
      <c r="H2267" s="271"/>
      <c r="I2267" s="268" t="s">
        <v>918</v>
      </c>
    </row>
    <row r="2268" spans="1:9" ht="15" customHeight="1" x14ac:dyDescent="0.3">
      <c r="A2268" s="263">
        <v>526095</v>
      </c>
      <c r="B2268" s="263" t="s">
        <v>2041</v>
      </c>
      <c r="C2268" s="263" t="s">
        <v>1667</v>
      </c>
      <c r="D2268" s="263" t="s">
        <v>1289</v>
      </c>
      <c r="F2268" s="271"/>
      <c r="G2268" s="271"/>
      <c r="H2268" s="271"/>
      <c r="I2268" s="268" t="s">
        <v>918</v>
      </c>
    </row>
    <row r="2269" spans="1:9" ht="15" customHeight="1" x14ac:dyDescent="0.3">
      <c r="A2269" s="263">
        <v>526096</v>
      </c>
      <c r="B2269" s="263" t="s">
        <v>4085</v>
      </c>
      <c r="C2269" s="263" t="s">
        <v>70</v>
      </c>
      <c r="D2269" s="263" t="s">
        <v>798</v>
      </c>
      <c r="F2269" s="271"/>
      <c r="G2269" s="271"/>
      <c r="H2269" s="271"/>
      <c r="I2269" s="268" t="s">
        <v>918</v>
      </c>
    </row>
    <row r="2270" spans="1:9" ht="15" customHeight="1" x14ac:dyDescent="0.3">
      <c r="A2270" s="263">
        <v>526100</v>
      </c>
      <c r="B2270" s="263" t="s">
        <v>2043</v>
      </c>
      <c r="C2270" s="263" t="s">
        <v>70</v>
      </c>
      <c r="D2270" s="263" t="s">
        <v>403</v>
      </c>
      <c r="F2270" s="271"/>
      <c r="G2270" s="271"/>
      <c r="H2270" s="271"/>
      <c r="I2270" s="268" t="s">
        <v>918</v>
      </c>
    </row>
    <row r="2271" spans="1:9" ht="15" customHeight="1" x14ac:dyDescent="0.3">
      <c r="A2271" s="263">
        <v>526105</v>
      </c>
      <c r="B2271" s="263" t="s">
        <v>2044</v>
      </c>
      <c r="C2271" s="263" t="s">
        <v>478</v>
      </c>
      <c r="D2271" s="263" t="s">
        <v>1285</v>
      </c>
      <c r="F2271" s="272"/>
      <c r="G2271" s="272"/>
      <c r="H2271" s="272"/>
      <c r="I2271" s="268" t="s">
        <v>918</v>
      </c>
    </row>
    <row r="2272" spans="1:9" ht="15" customHeight="1" x14ac:dyDescent="0.3">
      <c r="A2272" s="263">
        <v>526106</v>
      </c>
      <c r="B2272" s="263" t="s">
        <v>2045</v>
      </c>
      <c r="C2272" s="263" t="s">
        <v>2046</v>
      </c>
      <c r="D2272" s="263" t="s">
        <v>2047</v>
      </c>
      <c r="F2272" s="271"/>
      <c r="G2272" s="271"/>
      <c r="H2272" s="271"/>
      <c r="I2272" s="268" t="s">
        <v>918</v>
      </c>
    </row>
    <row r="2273" spans="1:9" ht="15" customHeight="1" x14ac:dyDescent="0.3">
      <c r="A2273" s="263">
        <v>526108</v>
      </c>
      <c r="B2273" s="263" t="s">
        <v>2049</v>
      </c>
      <c r="C2273" s="263" t="s">
        <v>2050</v>
      </c>
      <c r="D2273" s="263" t="s">
        <v>1618</v>
      </c>
      <c r="F2273" s="271"/>
      <c r="G2273" s="271"/>
      <c r="H2273" s="271"/>
      <c r="I2273" s="268" t="s">
        <v>918</v>
      </c>
    </row>
    <row r="2274" spans="1:9" ht="15" customHeight="1" x14ac:dyDescent="0.3">
      <c r="A2274" s="263">
        <v>526109</v>
      </c>
      <c r="B2274" s="263" t="s">
        <v>2051</v>
      </c>
      <c r="C2274" s="263" t="s">
        <v>487</v>
      </c>
      <c r="D2274" s="263" t="s">
        <v>915</v>
      </c>
      <c r="F2274" s="271"/>
      <c r="G2274" s="271"/>
      <c r="H2274" s="271"/>
      <c r="I2274" s="268" t="s">
        <v>918</v>
      </c>
    </row>
    <row r="2275" spans="1:9" ht="15" customHeight="1" x14ac:dyDescent="0.3">
      <c r="A2275" s="263">
        <v>526110</v>
      </c>
      <c r="B2275" s="263" t="s">
        <v>2052</v>
      </c>
      <c r="C2275" s="263" t="s">
        <v>2053</v>
      </c>
      <c r="D2275" s="263" t="s">
        <v>1655</v>
      </c>
      <c r="F2275" s="271"/>
      <c r="G2275" s="271"/>
      <c r="H2275" s="271"/>
      <c r="I2275" s="268" t="s">
        <v>918</v>
      </c>
    </row>
    <row r="2276" spans="1:9" ht="15" customHeight="1" x14ac:dyDescent="0.3">
      <c r="A2276" s="263">
        <v>526112</v>
      </c>
      <c r="B2276" s="263" t="s">
        <v>2054</v>
      </c>
      <c r="C2276" s="263" t="s">
        <v>236</v>
      </c>
      <c r="D2276" s="263" t="s">
        <v>2055</v>
      </c>
      <c r="F2276" s="272"/>
      <c r="G2276" s="272"/>
      <c r="H2276" s="272"/>
      <c r="I2276" s="268" t="s">
        <v>918</v>
      </c>
    </row>
    <row r="2277" spans="1:9" ht="15" customHeight="1" x14ac:dyDescent="0.3">
      <c r="A2277" s="263">
        <v>526115</v>
      </c>
      <c r="B2277" s="263" t="s">
        <v>2056</v>
      </c>
      <c r="C2277" s="263" t="s">
        <v>81</v>
      </c>
      <c r="D2277" s="263" t="s">
        <v>1358</v>
      </c>
      <c r="F2277" s="271"/>
      <c r="G2277" s="271"/>
      <c r="H2277" s="271"/>
      <c r="I2277" s="268" t="s">
        <v>918</v>
      </c>
    </row>
    <row r="2278" spans="1:9" ht="15" customHeight="1" x14ac:dyDescent="0.3">
      <c r="A2278" s="263">
        <v>526116</v>
      </c>
      <c r="B2278" s="263" t="s">
        <v>2057</v>
      </c>
      <c r="C2278" s="263" t="s">
        <v>434</v>
      </c>
      <c r="D2278" s="263" t="s">
        <v>748</v>
      </c>
      <c r="F2278" s="272"/>
      <c r="G2278" s="272"/>
      <c r="H2278" s="272"/>
      <c r="I2278" s="268" t="s">
        <v>918</v>
      </c>
    </row>
    <row r="2279" spans="1:9" ht="15" customHeight="1" x14ac:dyDescent="0.3">
      <c r="A2279" s="263">
        <v>526119</v>
      </c>
      <c r="B2279" s="263" t="s">
        <v>2058</v>
      </c>
      <c r="C2279" s="263" t="s">
        <v>355</v>
      </c>
      <c r="D2279" s="263" t="s">
        <v>806</v>
      </c>
      <c r="F2279" s="271"/>
      <c r="G2279" s="271"/>
      <c r="H2279" s="271"/>
      <c r="I2279" s="268" t="s">
        <v>918</v>
      </c>
    </row>
    <row r="2280" spans="1:9" ht="15" customHeight="1" x14ac:dyDescent="0.3">
      <c r="A2280" s="263">
        <v>526120</v>
      </c>
      <c r="B2280" s="263" t="s">
        <v>2059</v>
      </c>
      <c r="C2280" s="263" t="s">
        <v>2060</v>
      </c>
      <c r="D2280" s="263" t="s">
        <v>418</v>
      </c>
      <c r="F2280" s="272"/>
      <c r="G2280" s="272"/>
      <c r="H2280" s="272"/>
      <c r="I2280" s="268" t="s">
        <v>918</v>
      </c>
    </row>
    <row r="2281" spans="1:9" ht="15" customHeight="1" x14ac:dyDescent="0.3">
      <c r="A2281" s="263">
        <v>526123</v>
      </c>
      <c r="B2281" s="263" t="s">
        <v>2061</v>
      </c>
      <c r="C2281" s="263" t="s">
        <v>733</v>
      </c>
      <c r="D2281" s="263" t="s">
        <v>1756</v>
      </c>
      <c r="F2281" s="271"/>
      <c r="G2281" s="271"/>
      <c r="H2281" s="271"/>
      <c r="I2281" s="268" t="s">
        <v>918</v>
      </c>
    </row>
    <row r="2282" spans="1:9" ht="15" customHeight="1" x14ac:dyDescent="0.3">
      <c r="A2282" s="263">
        <v>526125</v>
      </c>
      <c r="B2282" s="263" t="s">
        <v>2062</v>
      </c>
      <c r="C2282" s="263" t="s">
        <v>75</v>
      </c>
      <c r="D2282" s="263" t="s">
        <v>744</v>
      </c>
      <c r="F2282" s="271"/>
      <c r="G2282" s="271"/>
      <c r="H2282" s="271"/>
      <c r="I2282" s="268" t="s">
        <v>918</v>
      </c>
    </row>
    <row r="2283" spans="1:9" ht="15" customHeight="1" x14ac:dyDescent="0.3">
      <c r="A2283" s="263">
        <v>526136</v>
      </c>
      <c r="B2283" s="263" t="s">
        <v>2066</v>
      </c>
      <c r="C2283" s="263" t="s">
        <v>280</v>
      </c>
      <c r="D2283" s="263" t="s">
        <v>405</v>
      </c>
      <c r="F2283" s="271"/>
      <c r="G2283" s="271"/>
      <c r="H2283" s="271"/>
      <c r="I2283" s="268" t="s">
        <v>918</v>
      </c>
    </row>
    <row r="2284" spans="1:9" ht="15" customHeight="1" x14ac:dyDescent="0.3">
      <c r="A2284" s="263">
        <v>526138</v>
      </c>
      <c r="B2284" s="263" t="s">
        <v>2067</v>
      </c>
      <c r="C2284" s="263" t="s">
        <v>477</v>
      </c>
      <c r="D2284" s="263" t="s">
        <v>743</v>
      </c>
      <c r="F2284" s="272"/>
      <c r="G2284" s="272"/>
      <c r="H2284" s="272"/>
      <c r="I2284" s="268" t="s">
        <v>918</v>
      </c>
    </row>
    <row r="2285" spans="1:9" ht="15" customHeight="1" x14ac:dyDescent="0.3">
      <c r="A2285" s="263">
        <v>526139</v>
      </c>
      <c r="B2285" s="263" t="s">
        <v>4086</v>
      </c>
      <c r="C2285" s="263" t="s">
        <v>77</v>
      </c>
      <c r="D2285" s="263" t="s">
        <v>1716</v>
      </c>
      <c r="F2285" s="271"/>
      <c r="G2285" s="271"/>
      <c r="H2285" s="271"/>
      <c r="I2285" s="268" t="s">
        <v>918</v>
      </c>
    </row>
    <row r="2286" spans="1:9" ht="15" customHeight="1" x14ac:dyDescent="0.3">
      <c r="A2286" s="263">
        <v>526141</v>
      </c>
      <c r="B2286" s="263" t="s">
        <v>2068</v>
      </c>
      <c r="C2286" s="263" t="s">
        <v>66</v>
      </c>
      <c r="D2286" s="263" t="s">
        <v>789</v>
      </c>
      <c r="F2286" s="271"/>
      <c r="G2286" s="271"/>
      <c r="H2286" s="271"/>
      <c r="I2286" s="268" t="s">
        <v>918</v>
      </c>
    </row>
    <row r="2287" spans="1:9" ht="15" customHeight="1" x14ac:dyDescent="0.3">
      <c r="A2287" s="263">
        <v>526143</v>
      </c>
      <c r="B2287" s="263" t="s">
        <v>2069</v>
      </c>
      <c r="C2287" s="263" t="s">
        <v>1552</v>
      </c>
      <c r="D2287" s="263" t="s">
        <v>1684</v>
      </c>
      <c r="F2287" s="271"/>
      <c r="G2287" s="271"/>
      <c r="H2287" s="271"/>
      <c r="I2287" s="268" t="s">
        <v>918</v>
      </c>
    </row>
    <row r="2288" spans="1:9" ht="15" customHeight="1" x14ac:dyDescent="0.3">
      <c r="A2288" s="263">
        <v>526147</v>
      </c>
      <c r="B2288" s="263" t="s">
        <v>2071</v>
      </c>
      <c r="C2288" s="263" t="s">
        <v>70</v>
      </c>
      <c r="D2288" s="263" t="s">
        <v>810</v>
      </c>
      <c r="F2288" s="271"/>
      <c r="G2288" s="271"/>
      <c r="H2288" s="271"/>
      <c r="I2288" s="268" t="s">
        <v>918</v>
      </c>
    </row>
    <row r="2289" spans="1:9" ht="15" customHeight="1" x14ac:dyDescent="0.3">
      <c r="A2289" s="263">
        <v>526159</v>
      </c>
      <c r="B2289" s="263" t="s">
        <v>2073</v>
      </c>
      <c r="C2289" s="263" t="s">
        <v>106</v>
      </c>
      <c r="D2289" s="263" t="s">
        <v>418</v>
      </c>
      <c r="F2289" s="272"/>
      <c r="G2289" s="272"/>
      <c r="H2289" s="272"/>
      <c r="I2289" s="268" t="s">
        <v>918</v>
      </c>
    </row>
    <row r="2290" spans="1:9" ht="15" customHeight="1" x14ac:dyDescent="0.3">
      <c r="A2290" s="263">
        <v>526162</v>
      </c>
      <c r="B2290" s="263" t="s">
        <v>2075</v>
      </c>
      <c r="C2290" s="263" t="s">
        <v>1524</v>
      </c>
      <c r="D2290" s="263" t="s">
        <v>840</v>
      </c>
      <c r="F2290" s="271"/>
      <c r="G2290" s="271"/>
      <c r="H2290" s="271"/>
      <c r="I2290" s="268" t="s">
        <v>918</v>
      </c>
    </row>
    <row r="2291" spans="1:9" ht="15" customHeight="1" x14ac:dyDescent="0.3">
      <c r="A2291" s="263">
        <v>526163</v>
      </c>
      <c r="B2291" s="263" t="s">
        <v>2076</v>
      </c>
      <c r="C2291" s="263" t="s">
        <v>92</v>
      </c>
      <c r="D2291" s="263" t="s">
        <v>907</v>
      </c>
      <c r="F2291" s="271"/>
      <c r="G2291" s="271"/>
      <c r="H2291" s="271"/>
      <c r="I2291" s="268" t="s">
        <v>918</v>
      </c>
    </row>
    <row r="2292" spans="1:9" ht="15" customHeight="1" x14ac:dyDescent="0.3">
      <c r="A2292" s="263">
        <v>526166</v>
      </c>
      <c r="B2292" s="263" t="s">
        <v>2077</v>
      </c>
      <c r="C2292" s="263" t="s">
        <v>102</v>
      </c>
      <c r="D2292" s="263" t="s">
        <v>768</v>
      </c>
      <c r="F2292" s="272"/>
      <c r="G2292" s="272"/>
      <c r="H2292" s="272"/>
      <c r="I2292" s="268" t="s">
        <v>918</v>
      </c>
    </row>
    <row r="2293" spans="1:9" ht="15" customHeight="1" x14ac:dyDescent="0.3">
      <c r="A2293" s="263">
        <v>526168</v>
      </c>
      <c r="B2293" s="263" t="s">
        <v>2078</v>
      </c>
      <c r="C2293" s="263" t="s">
        <v>94</v>
      </c>
      <c r="D2293" s="263" t="s">
        <v>814</v>
      </c>
      <c r="F2293" s="272"/>
      <c r="G2293" s="272"/>
      <c r="H2293" s="272"/>
      <c r="I2293" s="268" t="s">
        <v>918</v>
      </c>
    </row>
    <row r="2294" spans="1:9" ht="15" customHeight="1" x14ac:dyDescent="0.3">
      <c r="A2294" s="263">
        <v>526171</v>
      </c>
      <c r="B2294" s="263" t="s">
        <v>2079</v>
      </c>
      <c r="C2294" s="263" t="s">
        <v>72</v>
      </c>
      <c r="D2294" s="263" t="s">
        <v>1371</v>
      </c>
      <c r="F2294" s="271"/>
      <c r="G2294" s="271"/>
      <c r="H2294" s="271"/>
      <c r="I2294" s="268" t="s">
        <v>918</v>
      </c>
    </row>
    <row r="2295" spans="1:9" ht="15" customHeight="1" x14ac:dyDescent="0.3">
      <c r="A2295" s="263">
        <v>526172</v>
      </c>
      <c r="B2295" s="263" t="s">
        <v>2080</v>
      </c>
      <c r="C2295" s="263" t="s">
        <v>305</v>
      </c>
      <c r="D2295" s="263" t="s">
        <v>885</v>
      </c>
      <c r="F2295" s="272"/>
      <c r="G2295" s="272"/>
      <c r="H2295" s="272"/>
      <c r="I2295" s="268" t="s">
        <v>918</v>
      </c>
    </row>
    <row r="2296" spans="1:9" ht="15" customHeight="1" x14ac:dyDescent="0.3">
      <c r="A2296" s="263">
        <v>526173</v>
      </c>
      <c r="B2296" s="263" t="s">
        <v>4087</v>
      </c>
      <c r="C2296" s="263" t="s">
        <v>73</v>
      </c>
      <c r="D2296" s="263" t="s">
        <v>815</v>
      </c>
      <c r="F2296" s="271"/>
      <c r="G2296" s="271"/>
      <c r="H2296" s="271"/>
      <c r="I2296" s="268" t="s">
        <v>918</v>
      </c>
    </row>
    <row r="2297" spans="1:9" ht="15" customHeight="1" x14ac:dyDescent="0.3">
      <c r="A2297" s="263">
        <v>526174</v>
      </c>
      <c r="B2297" s="263" t="s">
        <v>2081</v>
      </c>
      <c r="C2297" s="263" t="s">
        <v>319</v>
      </c>
      <c r="D2297" s="263" t="s">
        <v>449</v>
      </c>
      <c r="F2297" s="271"/>
      <c r="G2297" s="271"/>
      <c r="H2297" s="271"/>
      <c r="I2297" s="268" t="s">
        <v>918</v>
      </c>
    </row>
    <row r="2298" spans="1:9" ht="15" customHeight="1" x14ac:dyDescent="0.3">
      <c r="A2298" s="263">
        <v>526175</v>
      </c>
      <c r="B2298" s="263" t="s">
        <v>2082</v>
      </c>
      <c r="C2298" s="263" t="s">
        <v>83</v>
      </c>
      <c r="D2298" s="263" t="s">
        <v>407</v>
      </c>
      <c r="F2298" s="271"/>
      <c r="G2298" s="271"/>
      <c r="H2298" s="271"/>
      <c r="I2298" s="268" t="s">
        <v>918</v>
      </c>
    </row>
    <row r="2299" spans="1:9" ht="15" customHeight="1" x14ac:dyDescent="0.3">
      <c r="A2299" s="263">
        <v>526176</v>
      </c>
      <c r="B2299" s="263" t="s">
        <v>2083</v>
      </c>
      <c r="C2299" s="263" t="s">
        <v>70</v>
      </c>
      <c r="D2299" s="263" t="s">
        <v>809</v>
      </c>
      <c r="F2299" s="271"/>
      <c r="G2299" s="271"/>
      <c r="H2299" s="271"/>
      <c r="I2299" s="268" t="s">
        <v>918</v>
      </c>
    </row>
    <row r="2300" spans="1:9" ht="15" customHeight="1" x14ac:dyDescent="0.3">
      <c r="A2300" s="263">
        <v>526179</v>
      </c>
      <c r="B2300" s="263" t="s">
        <v>2084</v>
      </c>
      <c r="C2300" s="263" t="s">
        <v>70</v>
      </c>
      <c r="D2300" s="263" t="s">
        <v>1247</v>
      </c>
      <c r="F2300" s="272"/>
      <c r="G2300" s="272"/>
      <c r="H2300" s="272"/>
      <c r="I2300" s="268" t="s">
        <v>918</v>
      </c>
    </row>
    <row r="2301" spans="1:9" ht="15" customHeight="1" x14ac:dyDescent="0.3">
      <c r="A2301" s="263">
        <v>526184</v>
      </c>
      <c r="B2301" s="263" t="s">
        <v>2085</v>
      </c>
      <c r="C2301" s="263" t="s">
        <v>296</v>
      </c>
      <c r="D2301" s="263" t="s">
        <v>783</v>
      </c>
      <c r="F2301" s="271"/>
      <c r="G2301" s="271"/>
      <c r="H2301" s="271"/>
      <c r="I2301" s="268" t="s">
        <v>918</v>
      </c>
    </row>
    <row r="2302" spans="1:9" ht="15" customHeight="1" x14ac:dyDescent="0.3">
      <c r="A2302" s="263">
        <v>526185</v>
      </c>
      <c r="B2302" s="263" t="s">
        <v>2086</v>
      </c>
      <c r="C2302" s="263" t="s">
        <v>1606</v>
      </c>
      <c r="D2302" s="263" t="s">
        <v>778</v>
      </c>
      <c r="F2302" s="271"/>
      <c r="G2302" s="271"/>
      <c r="H2302" s="271"/>
      <c r="I2302" s="268" t="s">
        <v>918</v>
      </c>
    </row>
    <row r="2303" spans="1:9" ht="15" customHeight="1" x14ac:dyDescent="0.3">
      <c r="A2303" s="263">
        <v>526186</v>
      </c>
      <c r="B2303" s="263" t="s">
        <v>2087</v>
      </c>
      <c r="C2303" s="263" t="s">
        <v>312</v>
      </c>
      <c r="D2303" s="263" t="s">
        <v>723</v>
      </c>
      <c r="F2303" s="271"/>
      <c r="G2303" s="271"/>
      <c r="H2303" s="271"/>
      <c r="I2303" s="268" t="s">
        <v>918</v>
      </c>
    </row>
    <row r="2304" spans="1:9" ht="15" customHeight="1" x14ac:dyDescent="0.3">
      <c r="A2304" s="263">
        <v>526187</v>
      </c>
      <c r="B2304" s="263" t="s">
        <v>2088</v>
      </c>
      <c r="C2304" s="263" t="s">
        <v>76</v>
      </c>
      <c r="D2304" s="263" t="s">
        <v>2089</v>
      </c>
      <c r="F2304" s="272"/>
      <c r="G2304" s="272"/>
      <c r="H2304" s="272"/>
      <c r="I2304" s="268" t="s">
        <v>918</v>
      </c>
    </row>
    <row r="2305" spans="1:9" ht="15" customHeight="1" x14ac:dyDescent="0.3">
      <c r="A2305" s="263">
        <v>526189</v>
      </c>
      <c r="B2305" s="263" t="s">
        <v>2090</v>
      </c>
      <c r="C2305" s="263" t="s">
        <v>89</v>
      </c>
      <c r="D2305" s="263" t="s">
        <v>418</v>
      </c>
      <c r="F2305" s="271"/>
      <c r="G2305" s="271"/>
      <c r="H2305" s="271"/>
      <c r="I2305" s="268" t="s">
        <v>918</v>
      </c>
    </row>
    <row r="2306" spans="1:9" ht="15" customHeight="1" x14ac:dyDescent="0.3">
      <c r="A2306" s="263">
        <v>526190</v>
      </c>
      <c r="B2306" s="263" t="s">
        <v>2091</v>
      </c>
      <c r="C2306" s="263" t="s">
        <v>312</v>
      </c>
      <c r="D2306" s="263" t="s">
        <v>2092</v>
      </c>
      <c r="F2306" s="272"/>
      <c r="G2306" s="272"/>
      <c r="H2306" s="272"/>
      <c r="I2306" s="268" t="s">
        <v>918</v>
      </c>
    </row>
    <row r="2307" spans="1:9" ht="15" customHeight="1" x14ac:dyDescent="0.3">
      <c r="A2307" s="263">
        <v>526192</v>
      </c>
      <c r="B2307" s="263" t="s">
        <v>2093</v>
      </c>
      <c r="C2307" s="263" t="s">
        <v>321</v>
      </c>
      <c r="D2307" s="263" t="s">
        <v>2094</v>
      </c>
      <c r="F2307" s="272"/>
      <c r="G2307" s="272"/>
      <c r="H2307" s="272"/>
      <c r="I2307" s="268" t="s">
        <v>918</v>
      </c>
    </row>
    <row r="2308" spans="1:9" ht="15" customHeight="1" x14ac:dyDescent="0.3">
      <c r="A2308" s="263">
        <v>526196</v>
      </c>
      <c r="B2308" s="263" t="s">
        <v>2095</v>
      </c>
      <c r="C2308" s="263" t="s">
        <v>72</v>
      </c>
      <c r="D2308" s="263" t="s">
        <v>749</v>
      </c>
      <c r="F2308" s="271"/>
      <c r="G2308" s="271"/>
      <c r="H2308" s="271"/>
      <c r="I2308" s="268" t="s">
        <v>918</v>
      </c>
    </row>
    <row r="2309" spans="1:9" ht="15" customHeight="1" x14ac:dyDescent="0.3">
      <c r="A2309" s="263">
        <v>526198</v>
      </c>
      <c r="B2309" s="263" t="s">
        <v>2096</v>
      </c>
      <c r="C2309" s="263" t="s">
        <v>384</v>
      </c>
      <c r="D2309" s="263" t="s">
        <v>833</v>
      </c>
      <c r="F2309" s="271"/>
      <c r="G2309" s="271"/>
      <c r="H2309" s="271"/>
      <c r="I2309" s="268" t="s">
        <v>918</v>
      </c>
    </row>
    <row r="2310" spans="1:9" ht="15" customHeight="1" x14ac:dyDescent="0.3">
      <c r="A2310" s="263">
        <v>526199</v>
      </c>
      <c r="B2310" s="263" t="s">
        <v>2097</v>
      </c>
      <c r="C2310" s="263" t="s">
        <v>1569</v>
      </c>
      <c r="D2310" s="263" t="s">
        <v>800</v>
      </c>
      <c r="F2310" s="271"/>
      <c r="G2310" s="271"/>
      <c r="H2310" s="271"/>
      <c r="I2310" s="268" t="s">
        <v>918</v>
      </c>
    </row>
    <row r="2311" spans="1:9" ht="15" customHeight="1" x14ac:dyDescent="0.3">
      <c r="A2311" s="263">
        <v>526202</v>
      </c>
      <c r="B2311" s="263" t="s">
        <v>2098</v>
      </c>
      <c r="C2311" s="263" t="s">
        <v>69</v>
      </c>
      <c r="F2311" s="271"/>
      <c r="G2311" s="271"/>
      <c r="H2311" s="271"/>
      <c r="I2311" s="268" t="s">
        <v>918</v>
      </c>
    </row>
    <row r="2312" spans="1:9" ht="15" customHeight="1" x14ac:dyDescent="0.3">
      <c r="A2312" s="263">
        <v>526203</v>
      </c>
      <c r="B2312" s="263" t="s">
        <v>2099</v>
      </c>
      <c r="C2312" s="263" t="s">
        <v>375</v>
      </c>
      <c r="D2312" s="263" t="s">
        <v>710</v>
      </c>
      <c r="F2312" s="272"/>
      <c r="G2312" s="272"/>
      <c r="H2312" s="272"/>
      <c r="I2312" s="268" t="s">
        <v>918</v>
      </c>
    </row>
    <row r="2313" spans="1:9" ht="15" customHeight="1" x14ac:dyDescent="0.3">
      <c r="A2313" s="263">
        <v>526204</v>
      </c>
      <c r="B2313" s="263" t="s">
        <v>2100</v>
      </c>
      <c r="C2313" s="263" t="s">
        <v>440</v>
      </c>
      <c r="D2313" s="263" t="s">
        <v>727</v>
      </c>
      <c r="F2313" s="271"/>
      <c r="G2313" s="271"/>
      <c r="H2313" s="271"/>
      <c r="I2313" s="268" t="s">
        <v>918</v>
      </c>
    </row>
    <row r="2314" spans="1:9" ht="15" customHeight="1" x14ac:dyDescent="0.3">
      <c r="A2314" s="263">
        <v>526205</v>
      </c>
      <c r="B2314" s="263" t="s">
        <v>2101</v>
      </c>
      <c r="C2314" s="263" t="s">
        <v>469</v>
      </c>
      <c r="D2314" s="263" t="s">
        <v>798</v>
      </c>
      <c r="F2314" s="272"/>
      <c r="G2314" s="272"/>
      <c r="H2314" s="272"/>
      <c r="I2314" s="268" t="s">
        <v>918</v>
      </c>
    </row>
    <row r="2315" spans="1:9" ht="15" customHeight="1" x14ac:dyDescent="0.3">
      <c r="A2315" s="263">
        <v>526209</v>
      </c>
      <c r="B2315" s="263" t="s">
        <v>2102</v>
      </c>
      <c r="C2315" s="263" t="s">
        <v>66</v>
      </c>
      <c r="D2315" s="263" t="s">
        <v>1235</v>
      </c>
      <c r="F2315" s="271"/>
      <c r="G2315" s="271"/>
      <c r="H2315" s="271"/>
      <c r="I2315" s="268" t="s">
        <v>918</v>
      </c>
    </row>
    <row r="2316" spans="1:9" ht="15" customHeight="1" x14ac:dyDescent="0.3">
      <c r="A2316" s="263">
        <v>526211</v>
      </c>
      <c r="B2316" s="263" t="s">
        <v>2103</v>
      </c>
      <c r="C2316" s="263" t="s">
        <v>314</v>
      </c>
      <c r="D2316" s="263" t="s">
        <v>2104</v>
      </c>
      <c r="F2316" s="271"/>
      <c r="G2316" s="271"/>
      <c r="H2316" s="271"/>
      <c r="I2316" s="268" t="s">
        <v>918</v>
      </c>
    </row>
    <row r="2317" spans="1:9" ht="15" customHeight="1" x14ac:dyDescent="0.3">
      <c r="A2317" s="263">
        <v>526213</v>
      </c>
      <c r="B2317" s="263" t="s">
        <v>2105</v>
      </c>
      <c r="C2317" s="263" t="s">
        <v>91</v>
      </c>
      <c r="D2317" s="263" t="s">
        <v>822</v>
      </c>
      <c r="F2317" s="272"/>
      <c r="G2317" s="272"/>
      <c r="H2317" s="272"/>
      <c r="I2317" s="268" t="s">
        <v>918</v>
      </c>
    </row>
    <row r="2318" spans="1:9" ht="15" customHeight="1" x14ac:dyDescent="0.3">
      <c r="A2318" s="263">
        <v>526214</v>
      </c>
      <c r="B2318" s="263" t="s">
        <v>2106</v>
      </c>
      <c r="C2318" s="263" t="s">
        <v>90</v>
      </c>
      <c r="D2318" s="263" t="s">
        <v>726</v>
      </c>
      <c r="F2318" s="271"/>
      <c r="G2318" s="271"/>
      <c r="H2318" s="271"/>
      <c r="I2318" s="268" t="s">
        <v>918</v>
      </c>
    </row>
    <row r="2319" spans="1:9" ht="15" customHeight="1" x14ac:dyDescent="0.3">
      <c r="A2319" s="263">
        <v>526217</v>
      </c>
      <c r="B2319" s="263" t="s">
        <v>2107</v>
      </c>
      <c r="C2319" s="263" t="s">
        <v>66</v>
      </c>
      <c r="D2319" s="263" t="s">
        <v>1623</v>
      </c>
      <c r="F2319" s="271"/>
      <c r="G2319" s="271"/>
      <c r="H2319" s="271"/>
      <c r="I2319" s="268" t="s">
        <v>918</v>
      </c>
    </row>
    <row r="2320" spans="1:9" ht="15" customHeight="1" x14ac:dyDescent="0.3">
      <c r="A2320" s="263">
        <v>526220</v>
      </c>
      <c r="B2320" s="263" t="s">
        <v>2108</v>
      </c>
      <c r="C2320" s="263" t="s">
        <v>250</v>
      </c>
      <c r="D2320" s="263" t="s">
        <v>895</v>
      </c>
      <c r="F2320" s="271"/>
      <c r="G2320" s="271"/>
      <c r="H2320" s="271"/>
      <c r="I2320" s="268" t="s">
        <v>918</v>
      </c>
    </row>
    <row r="2321" spans="1:9" ht="15" customHeight="1" x14ac:dyDescent="0.3">
      <c r="A2321" s="263">
        <v>526222</v>
      </c>
      <c r="B2321" s="263" t="s">
        <v>2109</v>
      </c>
      <c r="C2321" s="263" t="s">
        <v>332</v>
      </c>
      <c r="D2321" s="263" t="s">
        <v>825</v>
      </c>
      <c r="F2321" s="271"/>
      <c r="G2321" s="271"/>
      <c r="H2321" s="271"/>
      <c r="I2321" s="268" t="s">
        <v>918</v>
      </c>
    </row>
    <row r="2322" spans="1:9" ht="15" customHeight="1" x14ac:dyDescent="0.3">
      <c r="A2322" s="263">
        <v>526227</v>
      </c>
      <c r="B2322" s="263" t="s">
        <v>2110</v>
      </c>
      <c r="C2322" s="263" t="s">
        <v>88</v>
      </c>
      <c r="D2322" s="263" t="s">
        <v>747</v>
      </c>
      <c r="F2322" s="271"/>
      <c r="G2322" s="271"/>
      <c r="H2322" s="271"/>
      <c r="I2322" s="268" t="s">
        <v>918</v>
      </c>
    </row>
    <row r="2323" spans="1:9" ht="15" customHeight="1" x14ac:dyDescent="0.3">
      <c r="A2323" s="263">
        <v>526236</v>
      </c>
      <c r="B2323" s="263" t="s">
        <v>2112</v>
      </c>
      <c r="C2323" s="263" t="s">
        <v>73</v>
      </c>
      <c r="D2323" s="263" t="s">
        <v>419</v>
      </c>
      <c r="F2323" s="271"/>
      <c r="G2323" s="271"/>
      <c r="H2323" s="271"/>
      <c r="I2323" s="268" t="s">
        <v>918</v>
      </c>
    </row>
    <row r="2324" spans="1:9" ht="15" customHeight="1" x14ac:dyDescent="0.3">
      <c r="A2324" s="263">
        <v>526238</v>
      </c>
      <c r="B2324" s="263" t="s">
        <v>2113</v>
      </c>
      <c r="C2324" s="263" t="s">
        <v>444</v>
      </c>
      <c r="D2324" s="263" t="s">
        <v>1343</v>
      </c>
      <c r="F2324" s="271"/>
      <c r="G2324" s="271"/>
      <c r="H2324" s="271"/>
      <c r="I2324" s="268" t="s">
        <v>918</v>
      </c>
    </row>
    <row r="2325" spans="1:9" ht="15" customHeight="1" x14ac:dyDescent="0.3">
      <c r="A2325" s="263">
        <v>526240</v>
      </c>
      <c r="B2325" s="263" t="s">
        <v>2114</v>
      </c>
      <c r="C2325" s="263" t="s">
        <v>362</v>
      </c>
      <c r="D2325" s="263" t="s">
        <v>415</v>
      </c>
      <c r="F2325" s="271"/>
      <c r="G2325" s="271"/>
      <c r="H2325" s="271"/>
      <c r="I2325" s="268" t="s">
        <v>918</v>
      </c>
    </row>
    <row r="2326" spans="1:9" ht="15" customHeight="1" x14ac:dyDescent="0.3">
      <c r="A2326" s="263">
        <v>526241</v>
      </c>
      <c r="B2326" s="263" t="s">
        <v>2115</v>
      </c>
      <c r="C2326" s="263" t="s">
        <v>390</v>
      </c>
      <c r="D2326" s="263" t="s">
        <v>2116</v>
      </c>
      <c r="F2326" s="272"/>
      <c r="G2326" s="272"/>
      <c r="H2326" s="272"/>
      <c r="I2326" s="268" t="s">
        <v>918</v>
      </c>
    </row>
    <row r="2327" spans="1:9" ht="15" customHeight="1" x14ac:dyDescent="0.3">
      <c r="A2327" s="263">
        <v>526243</v>
      </c>
      <c r="B2327" s="263" t="s">
        <v>2117</v>
      </c>
      <c r="C2327" s="263" t="s">
        <v>394</v>
      </c>
      <c r="D2327" s="263" t="s">
        <v>2118</v>
      </c>
      <c r="F2327" s="271"/>
      <c r="G2327" s="271"/>
      <c r="H2327" s="271"/>
      <c r="I2327" s="268" t="s">
        <v>918</v>
      </c>
    </row>
    <row r="2328" spans="1:9" ht="15" customHeight="1" x14ac:dyDescent="0.3">
      <c r="A2328" s="263">
        <v>526245</v>
      </c>
      <c r="B2328" s="263" t="s">
        <v>2119</v>
      </c>
      <c r="C2328" s="263" t="s">
        <v>439</v>
      </c>
      <c r="D2328" s="263" t="s">
        <v>729</v>
      </c>
      <c r="F2328" s="271"/>
      <c r="G2328" s="271"/>
      <c r="H2328" s="271"/>
      <c r="I2328" s="268" t="s">
        <v>918</v>
      </c>
    </row>
    <row r="2329" spans="1:9" ht="15" customHeight="1" x14ac:dyDescent="0.3">
      <c r="A2329" s="263">
        <v>526246</v>
      </c>
      <c r="B2329" s="263" t="s">
        <v>2120</v>
      </c>
      <c r="C2329" s="263" t="s">
        <v>69</v>
      </c>
      <c r="D2329" s="263" t="s">
        <v>757</v>
      </c>
      <c r="F2329" s="272"/>
      <c r="G2329" s="272"/>
      <c r="H2329" s="272"/>
      <c r="I2329" s="268" t="s">
        <v>918</v>
      </c>
    </row>
    <row r="2330" spans="1:9" ht="15" customHeight="1" x14ac:dyDescent="0.3">
      <c r="A2330" s="263">
        <v>526252</v>
      </c>
      <c r="B2330" s="263" t="s">
        <v>2122</v>
      </c>
      <c r="C2330" s="263" t="s">
        <v>343</v>
      </c>
      <c r="D2330" s="263" t="s">
        <v>747</v>
      </c>
      <c r="F2330" s="272"/>
      <c r="G2330" s="272"/>
      <c r="H2330" s="272"/>
      <c r="I2330" s="268" t="s">
        <v>918</v>
      </c>
    </row>
    <row r="2331" spans="1:9" ht="15" customHeight="1" x14ac:dyDescent="0.3">
      <c r="A2331" s="263">
        <v>526254</v>
      </c>
      <c r="B2331" s="263" t="s">
        <v>2123</v>
      </c>
      <c r="C2331" s="263" t="s">
        <v>80</v>
      </c>
      <c r="D2331" s="263" t="s">
        <v>787</v>
      </c>
      <c r="F2331" s="271"/>
      <c r="G2331" s="271"/>
      <c r="H2331" s="271"/>
      <c r="I2331" s="268" t="s">
        <v>918</v>
      </c>
    </row>
    <row r="2332" spans="1:9" ht="15" customHeight="1" x14ac:dyDescent="0.3">
      <c r="A2332" s="263">
        <v>526259</v>
      </c>
      <c r="B2332" s="263" t="s">
        <v>2125</v>
      </c>
      <c r="C2332" s="263" t="s">
        <v>88</v>
      </c>
      <c r="D2332" s="263" t="s">
        <v>803</v>
      </c>
      <c r="F2332" s="272"/>
      <c r="G2332" s="272"/>
      <c r="H2332" s="272"/>
      <c r="I2332" s="268" t="s">
        <v>918</v>
      </c>
    </row>
    <row r="2333" spans="1:9" ht="15" customHeight="1" x14ac:dyDescent="0.3">
      <c r="A2333" s="263">
        <v>526263</v>
      </c>
      <c r="B2333" s="263" t="s">
        <v>2127</v>
      </c>
      <c r="C2333" s="263" t="s">
        <v>105</v>
      </c>
      <c r="D2333" s="263" t="s">
        <v>744</v>
      </c>
      <c r="F2333" s="272"/>
      <c r="G2333" s="272"/>
      <c r="H2333" s="272"/>
      <c r="I2333" s="268" t="s">
        <v>918</v>
      </c>
    </row>
    <row r="2334" spans="1:9" ht="15" customHeight="1" x14ac:dyDescent="0.3">
      <c r="A2334" s="263">
        <v>526264</v>
      </c>
      <c r="B2334" s="263" t="s">
        <v>2128</v>
      </c>
      <c r="C2334" s="263" t="s">
        <v>85</v>
      </c>
      <c r="D2334" s="263" t="s">
        <v>868</v>
      </c>
      <c r="F2334" s="271"/>
      <c r="G2334" s="271"/>
      <c r="H2334" s="271"/>
      <c r="I2334" s="268" t="s">
        <v>918</v>
      </c>
    </row>
    <row r="2335" spans="1:9" ht="15" customHeight="1" x14ac:dyDescent="0.3">
      <c r="A2335" s="263">
        <v>526265</v>
      </c>
      <c r="B2335" s="263" t="s">
        <v>2129</v>
      </c>
      <c r="C2335" s="263" t="s">
        <v>69</v>
      </c>
      <c r="D2335" s="263" t="s">
        <v>1293</v>
      </c>
      <c r="F2335" s="272"/>
      <c r="G2335" s="272"/>
      <c r="H2335" s="272"/>
      <c r="I2335" s="268" t="s">
        <v>918</v>
      </c>
    </row>
    <row r="2336" spans="1:9" ht="15" customHeight="1" x14ac:dyDescent="0.3">
      <c r="A2336" s="263">
        <v>526267</v>
      </c>
      <c r="B2336" s="263" t="s">
        <v>2130</v>
      </c>
      <c r="C2336" s="263" t="s">
        <v>91</v>
      </c>
      <c r="D2336" s="263" t="s">
        <v>1159</v>
      </c>
      <c r="F2336" s="271"/>
      <c r="G2336" s="271"/>
      <c r="H2336" s="271"/>
      <c r="I2336" s="268" t="s">
        <v>918</v>
      </c>
    </row>
    <row r="2337" spans="1:9" ht="15" customHeight="1" x14ac:dyDescent="0.3">
      <c r="A2337" s="263">
        <v>526271</v>
      </c>
      <c r="B2337" s="263" t="s">
        <v>2131</v>
      </c>
      <c r="C2337" s="263" t="s">
        <v>246</v>
      </c>
      <c r="D2337" s="263" t="s">
        <v>1075</v>
      </c>
      <c r="F2337" s="272"/>
      <c r="G2337" s="272"/>
      <c r="H2337" s="272"/>
      <c r="I2337" s="268" t="s">
        <v>918</v>
      </c>
    </row>
    <row r="2338" spans="1:9" ht="15" customHeight="1" x14ac:dyDescent="0.3">
      <c r="A2338" s="263">
        <v>526272</v>
      </c>
      <c r="B2338" s="263" t="s">
        <v>2132</v>
      </c>
      <c r="C2338" s="263" t="s">
        <v>69</v>
      </c>
      <c r="D2338" s="263" t="s">
        <v>1142</v>
      </c>
      <c r="F2338" s="271"/>
      <c r="G2338" s="271"/>
      <c r="H2338" s="271"/>
      <c r="I2338" s="268" t="s">
        <v>918</v>
      </c>
    </row>
    <row r="2339" spans="1:9" ht="15" customHeight="1" x14ac:dyDescent="0.3">
      <c r="A2339" s="263">
        <v>526273</v>
      </c>
      <c r="B2339" s="263" t="s">
        <v>2133</v>
      </c>
      <c r="C2339" s="263" t="s">
        <v>463</v>
      </c>
      <c r="D2339" s="263" t="s">
        <v>1137</v>
      </c>
      <c r="F2339" s="272"/>
      <c r="G2339" s="272"/>
      <c r="H2339" s="272"/>
      <c r="I2339" s="268" t="s">
        <v>918</v>
      </c>
    </row>
    <row r="2340" spans="1:9" ht="15" customHeight="1" x14ac:dyDescent="0.3">
      <c r="A2340" s="263">
        <v>526277</v>
      </c>
      <c r="B2340" s="263" t="s">
        <v>2134</v>
      </c>
      <c r="C2340" s="263" t="s">
        <v>1607</v>
      </c>
      <c r="D2340" s="263" t="s">
        <v>1159</v>
      </c>
      <c r="F2340" s="271"/>
      <c r="G2340" s="271"/>
      <c r="H2340" s="271"/>
      <c r="I2340" s="268" t="s">
        <v>918</v>
      </c>
    </row>
    <row r="2341" spans="1:9" ht="15" customHeight="1" x14ac:dyDescent="0.3">
      <c r="A2341" s="263">
        <v>526278</v>
      </c>
      <c r="B2341" s="263" t="s">
        <v>2135</v>
      </c>
      <c r="C2341" s="263" t="s">
        <v>278</v>
      </c>
      <c r="D2341" s="263" t="s">
        <v>777</v>
      </c>
      <c r="F2341" s="272"/>
      <c r="G2341" s="272"/>
      <c r="H2341" s="272"/>
      <c r="I2341" s="268" t="s">
        <v>918</v>
      </c>
    </row>
    <row r="2342" spans="1:9" ht="15" customHeight="1" x14ac:dyDescent="0.3">
      <c r="A2342" s="263">
        <v>526279</v>
      </c>
      <c r="B2342" s="263" t="s">
        <v>2136</v>
      </c>
      <c r="C2342" s="263" t="s">
        <v>66</v>
      </c>
      <c r="D2342" s="263" t="s">
        <v>804</v>
      </c>
      <c r="F2342" s="271"/>
      <c r="G2342" s="271"/>
      <c r="H2342" s="271"/>
      <c r="I2342" s="268" t="s">
        <v>918</v>
      </c>
    </row>
    <row r="2343" spans="1:9" ht="15" customHeight="1" x14ac:dyDescent="0.3">
      <c r="A2343" s="263">
        <v>526280</v>
      </c>
      <c r="B2343" s="263" t="s">
        <v>2137</v>
      </c>
      <c r="C2343" s="263" t="s">
        <v>348</v>
      </c>
      <c r="D2343" s="263" t="s">
        <v>720</v>
      </c>
      <c r="F2343" s="272"/>
      <c r="G2343" s="272"/>
      <c r="H2343" s="272"/>
      <c r="I2343" s="268" t="s">
        <v>918</v>
      </c>
    </row>
    <row r="2344" spans="1:9" ht="15" customHeight="1" x14ac:dyDescent="0.3">
      <c r="A2344" s="263">
        <v>526285</v>
      </c>
      <c r="B2344" s="263" t="s">
        <v>2138</v>
      </c>
      <c r="C2344" s="263" t="s">
        <v>2139</v>
      </c>
      <c r="D2344" s="263" t="s">
        <v>874</v>
      </c>
      <c r="F2344" s="272"/>
      <c r="G2344" s="272"/>
      <c r="H2344" s="272"/>
      <c r="I2344" s="268" t="s">
        <v>918</v>
      </c>
    </row>
    <row r="2345" spans="1:9" ht="15" customHeight="1" x14ac:dyDescent="0.3">
      <c r="A2345" s="263">
        <v>526290</v>
      </c>
      <c r="B2345" s="263" t="s">
        <v>2141</v>
      </c>
      <c r="C2345" s="263" t="s">
        <v>66</v>
      </c>
      <c r="D2345" s="263" t="s">
        <v>743</v>
      </c>
      <c r="F2345" s="271"/>
      <c r="G2345" s="271"/>
      <c r="H2345" s="271"/>
      <c r="I2345" s="268" t="s">
        <v>918</v>
      </c>
    </row>
    <row r="2346" spans="1:9" ht="15" customHeight="1" x14ac:dyDescent="0.3">
      <c r="A2346" s="263">
        <v>526294</v>
      </c>
      <c r="B2346" s="263" t="s">
        <v>2142</v>
      </c>
      <c r="C2346" s="263" t="s">
        <v>296</v>
      </c>
      <c r="D2346" s="263" t="s">
        <v>419</v>
      </c>
      <c r="F2346" s="272"/>
      <c r="G2346" s="272"/>
      <c r="H2346" s="272"/>
      <c r="I2346" s="268" t="s">
        <v>918</v>
      </c>
    </row>
    <row r="2347" spans="1:9" ht="15" customHeight="1" x14ac:dyDescent="0.3">
      <c r="A2347" s="263">
        <v>526296</v>
      </c>
      <c r="B2347" s="263" t="s">
        <v>2143</v>
      </c>
      <c r="C2347" s="263" t="s">
        <v>66</v>
      </c>
      <c r="D2347" s="263" t="s">
        <v>751</v>
      </c>
      <c r="F2347" s="271"/>
      <c r="G2347" s="271"/>
      <c r="H2347" s="271"/>
      <c r="I2347" s="268" t="s">
        <v>918</v>
      </c>
    </row>
    <row r="2348" spans="1:9" ht="15" customHeight="1" x14ac:dyDescent="0.3">
      <c r="A2348" s="263">
        <v>526298</v>
      </c>
      <c r="B2348" s="263" t="s">
        <v>2144</v>
      </c>
      <c r="C2348" s="263" t="s">
        <v>2145</v>
      </c>
      <c r="D2348" s="263" t="s">
        <v>878</v>
      </c>
      <c r="F2348" s="272"/>
      <c r="G2348" s="272"/>
      <c r="H2348" s="272"/>
      <c r="I2348" s="268" t="s">
        <v>918</v>
      </c>
    </row>
    <row r="2349" spans="1:9" ht="15" customHeight="1" x14ac:dyDescent="0.3">
      <c r="A2349" s="263">
        <v>526300</v>
      </c>
      <c r="B2349" s="263" t="s">
        <v>2146</v>
      </c>
      <c r="C2349" s="263" t="s">
        <v>254</v>
      </c>
      <c r="D2349" s="263" t="s">
        <v>870</v>
      </c>
      <c r="F2349" s="271"/>
      <c r="G2349" s="271"/>
      <c r="H2349" s="271"/>
      <c r="I2349" s="268" t="s">
        <v>918</v>
      </c>
    </row>
    <row r="2350" spans="1:9" ht="15" customHeight="1" x14ac:dyDescent="0.3">
      <c r="A2350" s="263">
        <v>526301</v>
      </c>
      <c r="B2350" s="263" t="s">
        <v>2147</v>
      </c>
      <c r="C2350" s="263" t="s">
        <v>2148</v>
      </c>
      <c r="D2350" s="263" t="s">
        <v>1077</v>
      </c>
      <c r="F2350" s="271"/>
      <c r="G2350" s="271"/>
      <c r="H2350" s="271"/>
      <c r="I2350" s="268" t="s">
        <v>918</v>
      </c>
    </row>
    <row r="2351" spans="1:9" ht="15" customHeight="1" x14ac:dyDescent="0.3">
      <c r="A2351" s="263">
        <v>526304</v>
      </c>
      <c r="B2351" s="263" t="s">
        <v>2149</v>
      </c>
      <c r="C2351" s="263" t="s">
        <v>2150</v>
      </c>
      <c r="D2351" s="263" t="s">
        <v>1105</v>
      </c>
      <c r="F2351" s="271"/>
      <c r="G2351" s="271"/>
      <c r="H2351" s="271"/>
      <c r="I2351" s="268" t="s">
        <v>918</v>
      </c>
    </row>
    <row r="2352" spans="1:9" ht="15" customHeight="1" x14ac:dyDescent="0.3">
      <c r="A2352" s="263">
        <v>526305</v>
      </c>
      <c r="B2352" s="263" t="s">
        <v>2151</v>
      </c>
      <c r="C2352" s="263" t="s">
        <v>81</v>
      </c>
      <c r="D2352" s="263" t="s">
        <v>910</v>
      </c>
      <c r="F2352" s="272"/>
      <c r="G2352" s="272"/>
      <c r="H2352" s="272"/>
      <c r="I2352" s="268" t="s">
        <v>918</v>
      </c>
    </row>
    <row r="2353" spans="1:31" ht="15" customHeight="1" x14ac:dyDescent="0.3">
      <c r="A2353" s="263">
        <v>526307</v>
      </c>
      <c r="B2353" s="263" t="s">
        <v>2152</v>
      </c>
      <c r="C2353" s="263" t="s">
        <v>66</v>
      </c>
      <c r="D2353" s="263" t="s">
        <v>1729</v>
      </c>
      <c r="F2353" s="272"/>
      <c r="G2353" s="272"/>
      <c r="H2353" s="272"/>
      <c r="I2353" s="268" t="s">
        <v>918</v>
      </c>
    </row>
    <row r="2354" spans="1:31" ht="15" customHeight="1" x14ac:dyDescent="0.3">
      <c r="A2354" s="263">
        <v>526308</v>
      </c>
      <c r="B2354" s="263" t="s">
        <v>2153</v>
      </c>
      <c r="C2354" s="263" t="s">
        <v>102</v>
      </c>
      <c r="D2354" s="263" t="s">
        <v>804</v>
      </c>
      <c r="F2354" s="272"/>
      <c r="G2354" s="272"/>
      <c r="H2354" s="272"/>
      <c r="I2354" s="268" t="s">
        <v>918</v>
      </c>
    </row>
    <row r="2355" spans="1:31" ht="15" customHeight="1" x14ac:dyDescent="0.3">
      <c r="A2355" s="263">
        <v>526310</v>
      </c>
      <c r="B2355" s="263" t="s">
        <v>2154</v>
      </c>
      <c r="C2355" s="263" t="s">
        <v>1636</v>
      </c>
      <c r="D2355" s="263" t="s">
        <v>841</v>
      </c>
      <c r="F2355" s="272"/>
      <c r="G2355" s="272"/>
      <c r="H2355" s="272"/>
      <c r="I2355" s="268" t="s">
        <v>918</v>
      </c>
    </row>
    <row r="2356" spans="1:31" ht="15" customHeight="1" x14ac:dyDescent="0.3">
      <c r="A2356" s="263">
        <v>526311</v>
      </c>
      <c r="B2356" s="263" t="s">
        <v>2155</v>
      </c>
      <c r="C2356" s="263" t="s">
        <v>88</v>
      </c>
      <c r="D2356" s="263" t="s">
        <v>896</v>
      </c>
      <c r="F2356" s="271"/>
      <c r="G2356" s="271"/>
      <c r="H2356" s="271"/>
      <c r="I2356" s="268" t="s">
        <v>918</v>
      </c>
    </row>
    <row r="2357" spans="1:31" ht="15" customHeight="1" x14ac:dyDescent="0.3">
      <c r="A2357" s="263">
        <v>526312</v>
      </c>
      <c r="B2357" s="263" t="s">
        <v>2156</v>
      </c>
      <c r="C2357" s="263" t="s">
        <v>269</v>
      </c>
      <c r="D2357" s="263" t="s">
        <v>749</v>
      </c>
      <c r="F2357" s="271"/>
      <c r="G2357" s="271"/>
      <c r="H2357" s="271"/>
      <c r="I2357" s="268" t="s">
        <v>918</v>
      </c>
    </row>
    <row r="2358" spans="1:31" ht="15" customHeight="1" x14ac:dyDescent="0.3">
      <c r="A2358" s="263">
        <v>526318</v>
      </c>
      <c r="B2358" s="263" t="s">
        <v>2158</v>
      </c>
      <c r="C2358" s="263" t="s">
        <v>263</v>
      </c>
      <c r="D2358" s="263" t="s">
        <v>723</v>
      </c>
      <c r="F2358" s="271"/>
      <c r="G2358" s="271"/>
      <c r="H2358" s="271"/>
      <c r="I2358" s="268" t="s">
        <v>918</v>
      </c>
    </row>
    <row r="2359" spans="1:31" ht="15" customHeight="1" x14ac:dyDescent="0.3">
      <c r="A2359" s="263">
        <v>526320</v>
      </c>
      <c r="B2359" s="263" t="s">
        <v>2160</v>
      </c>
      <c r="C2359" s="263" t="s">
        <v>365</v>
      </c>
      <c r="D2359" s="263" t="s">
        <v>783</v>
      </c>
      <c r="F2359" s="271"/>
      <c r="G2359" s="271"/>
      <c r="H2359" s="271"/>
      <c r="I2359" s="268" t="s">
        <v>918</v>
      </c>
    </row>
    <row r="2360" spans="1:31" ht="15" customHeight="1" x14ac:dyDescent="0.3">
      <c r="A2360" s="263">
        <v>526322</v>
      </c>
      <c r="B2360" s="263" t="s">
        <v>2163</v>
      </c>
      <c r="C2360" s="263" t="s">
        <v>343</v>
      </c>
      <c r="D2360" s="263" t="s">
        <v>815</v>
      </c>
      <c r="F2360" s="271"/>
      <c r="G2360" s="271"/>
      <c r="H2360" s="271"/>
      <c r="I2360" s="268" t="s">
        <v>918</v>
      </c>
    </row>
    <row r="2361" spans="1:31" ht="15" customHeight="1" x14ac:dyDescent="0.3">
      <c r="A2361" s="263">
        <v>526324</v>
      </c>
      <c r="B2361" s="263" t="s">
        <v>4088</v>
      </c>
      <c r="C2361" s="263" t="s">
        <v>459</v>
      </c>
      <c r="D2361" s="263" t="s">
        <v>1852</v>
      </c>
      <c r="F2361" s="271"/>
      <c r="G2361" s="271"/>
      <c r="H2361" s="271"/>
      <c r="I2361" s="268" t="s">
        <v>918</v>
      </c>
    </row>
    <row r="2362" spans="1:31" ht="15" customHeight="1" x14ac:dyDescent="0.3">
      <c r="A2362" s="263">
        <v>526329</v>
      </c>
      <c r="B2362" s="263" t="s">
        <v>2164</v>
      </c>
      <c r="C2362" s="263" t="s">
        <v>1765</v>
      </c>
      <c r="D2362" s="263" t="s">
        <v>714</v>
      </c>
      <c r="F2362" s="271"/>
      <c r="G2362" s="271"/>
      <c r="H2362" s="271"/>
      <c r="I2362" s="268" t="s">
        <v>918</v>
      </c>
    </row>
    <row r="2363" spans="1:31" ht="15" customHeight="1" x14ac:dyDescent="0.3">
      <c r="A2363" s="263">
        <v>526330</v>
      </c>
      <c r="B2363" s="263" t="s">
        <v>4089</v>
      </c>
      <c r="C2363" s="263" t="s">
        <v>957</v>
      </c>
      <c r="D2363" s="263" t="s">
        <v>786</v>
      </c>
      <c r="F2363" s="272"/>
      <c r="G2363" s="272"/>
      <c r="H2363" s="272"/>
      <c r="I2363" s="268" t="s">
        <v>918</v>
      </c>
    </row>
    <row r="2364" spans="1:31" ht="15" customHeight="1" x14ac:dyDescent="0.3">
      <c r="A2364" s="263">
        <v>526725</v>
      </c>
      <c r="B2364" s="263" t="s">
        <v>4100</v>
      </c>
      <c r="C2364" s="263" t="s">
        <v>387</v>
      </c>
      <c r="D2364" s="263" t="s">
        <v>880</v>
      </c>
      <c r="E2364" s="263"/>
      <c r="F2364" s="263"/>
      <c r="G2364" s="263"/>
      <c r="H2364" s="263"/>
      <c r="I2364" s="263" t="s">
        <v>918</v>
      </c>
      <c r="J2364" s="263"/>
      <c r="K2364" s="263"/>
      <c r="L2364" s="263"/>
      <c r="M2364" s="263"/>
      <c r="N2364" s="263"/>
      <c r="O2364" s="263"/>
      <c r="P2364" s="263"/>
      <c r="Q2364" s="263"/>
      <c r="R2364" s="263"/>
      <c r="S2364" s="263"/>
      <c r="T2364" s="263"/>
      <c r="U2364" s="263"/>
      <c r="V2364" s="263"/>
      <c r="W2364" s="263"/>
      <c r="X2364" s="263"/>
      <c r="Y2364" s="263"/>
      <c r="Z2364" s="263"/>
      <c r="AB2364" s="263"/>
      <c r="AC2364" s="263"/>
      <c r="AD2364" s="263"/>
      <c r="AE2364" s="263"/>
    </row>
    <row r="2365" spans="1:31" ht="15" customHeight="1" x14ac:dyDescent="0.3">
      <c r="A2365" s="263">
        <v>526726</v>
      </c>
      <c r="B2365" s="263" t="s">
        <v>4101</v>
      </c>
      <c r="C2365" s="263" t="s">
        <v>246</v>
      </c>
      <c r="D2365" s="263" t="s">
        <v>4098</v>
      </c>
      <c r="E2365" s="263"/>
      <c r="F2365" s="263"/>
      <c r="G2365" s="263"/>
      <c r="H2365" s="263"/>
      <c r="I2365" s="263" t="s">
        <v>918</v>
      </c>
      <c r="J2365" s="263"/>
      <c r="K2365" s="263"/>
      <c r="L2365" s="263"/>
      <c r="M2365" s="263"/>
      <c r="N2365" s="263"/>
      <c r="O2365" s="263"/>
      <c r="P2365" s="263"/>
      <c r="Q2365" s="263"/>
      <c r="R2365" s="263"/>
      <c r="S2365" s="263"/>
      <c r="T2365" s="263"/>
      <c r="U2365" s="263"/>
      <c r="V2365" s="263"/>
      <c r="W2365" s="263"/>
      <c r="X2365" s="263"/>
      <c r="Y2365" s="263"/>
      <c r="Z2365" s="263"/>
      <c r="AB2365" s="263"/>
      <c r="AC2365" s="263"/>
      <c r="AD2365" s="263"/>
      <c r="AE2365" s="263"/>
    </row>
    <row r="2366" spans="1:31" ht="15" customHeight="1" x14ac:dyDescent="0.3">
      <c r="A2366" s="263">
        <v>526727</v>
      </c>
      <c r="B2366" s="263" t="s">
        <v>4102</v>
      </c>
      <c r="C2366" s="263" t="s">
        <v>646</v>
      </c>
      <c r="D2366" s="263" t="s">
        <v>4103</v>
      </c>
      <c r="E2366" s="263"/>
      <c r="F2366" s="263"/>
      <c r="G2366" s="263"/>
      <c r="H2366" s="263"/>
      <c r="I2366" s="263" t="s">
        <v>918</v>
      </c>
      <c r="J2366" s="263"/>
      <c r="K2366" s="263"/>
      <c r="L2366" s="263"/>
      <c r="M2366" s="263"/>
      <c r="N2366" s="263"/>
      <c r="O2366" s="263"/>
      <c r="P2366" s="263"/>
      <c r="Q2366" s="263"/>
      <c r="R2366" s="263"/>
      <c r="S2366" s="263"/>
      <c r="T2366" s="263"/>
      <c r="U2366" s="263"/>
      <c r="V2366" s="263"/>
      <c r="W2366" s="263"/>
      <c r="X2366" s="263"/>
      <c r="Y2366" s="263"/>
      <c r="Z2366" s="263"/>
      <c r="AB2366" s="263"/>
      <c r="AC2366" s="263"/>
      <c r="AD2366" s="263"/>
      <c r="AE2366" s="263"/>
    </row>
    <row r="2367" spans="1:31" ht="15" customHeight="1" x14ac:dyDescent="0.3">
      <c r="A2367" s="263">
        <v>526728</v>
      </c>
      <c r="B2367" s="263" t="s">
        <v>4104</v>
      </c>
      <c r="C2367" s="263" t="s">
        <v>81</v>
      </c>
      <c r="D2367" s="263" t="s">
        <v>1577</v>
      </c>
      <c r="E2367" s="263"/>
      <c r="F2367" s="263"/>
      <c r="G2367" s="263"/>
      <c r="H2367" s="263"/>
      <c r="I2367" s="263" t="s">
        <v>918</v>
      </c>
      <c r="J2367" s="263"/>
      <c r="K2367" s="263"/>
      <c r="L2367" s="263"/>
      <c r="M2367" s="263"/>
      <c r="N2367" s="263"/>
      <c r="O2367" s="263"/>
      <c r="P2367" s="263"/>
      <c r="Q2367" s="263"/>
      <c r="R2367" s="263"/>
      <c r="S2367" s="263"/>
      <c r="T2367" s="263"/>
      <c r="U2367" s="263"/>
      <c r="V2367" s="263"/>
      <c r="W2367" s="263"/>
      <c r="X2367" s="263"/>
      <c r="Y2367" s="263"/>
      <c r="Z2367" s="263"/>
      <c r="AB2367" s="263"/>
      <c r="AC2367" s="263"/>
      <c r="AD2367" s="263"/>
      <c r="AE2367" s="263"/>
    </row>
    <row r="2368" spans="1:31" ht="15" customHeight="1" x14ac:dyDescent="0.3">
      <c r="A2368" s="263">
        <v>526729</v>
      </c>
      <c r="B2368" s="263" t="s">
        <v>708</v>
      </c>
      <c r="C2368" s="263" t="s">
        <v>73</v>
      </c>
      <c r="D2368" s="263" t="s">
        <v>1308</v>
      </c>
      <c r="E2368" s="263"/>
      <c r="F2368" s="263"/>
      <c r="G2368" s="263"/>
      <c r="H2368" s="263"/>
      <c r="I2368" s="263" t="s">
        <v>918</v>
      </c>
      <c r="J2368" s="263"/>
      <c r="K2368" s="263"/>
      <c r="L2368" s="263"/>
      <c r="M2368" s="263"/>
      <c r="N2368" s="263"/>
      <c r="O2368" s="263"/>
      <c r="P2368" s="263"/>
      <c r="Q2368" s="263"/>
      <c r="R2368" s="263"/>
      <c r="S2368" s="263"/>
      <c r="T2368" s="263"/>
      <c r="U2368" s="263"/>
      <c r="V2368" s="263"/>
      <c r="W2368" s="263"/>
      <c r="X2368" s="263"/>
      <c r="Y2368" s="263"/>
      <c r="Z2368" s="263"/>
      <c r="AB2368" s="263"/>
      <c r="AC2368" s="263"/>
      <c r="AD2368" s="263"/>
      <c r="AE2368" s="263"/>
    </row>
    <row r="2369" spans="1:31" ht="15" customHeight="1" x14ac:dyDescent="0.3">
      <c r="A2369" s="263">
        <v>526730</v>
      </c>
      <c r="B2369" s="263" t="s">
        <v>4105</v>
      </c>
      <c r="C2369" s="263" t="s">
        <v>84</v>
      </c>
      <c r="D2369" s="263" t="s">
        <v>1121</v>
      </c>
      <c r="E2369" s="263"/>
      <c r="F2369" s="263"/>
      <c r="G2369" s="263"/>
      <c r="H2369" s="263"/>
      <c r="I2369" s="263" t="s">
        <v>918</v>
      </c>
      <c r="J2369" s="263"/>
      <c r="K2369" s="263"/>
      <c r="L2369" s="263"/>
      <c r="M2369" s="263"/>
      <c r="N2369" s="263"/>
      <c r="O2369" s="263"/>
      <c r="P2369" s="263"/>
      <c r="Q2369" s="263"/>
      <c r="R2369" s="263"/>
      <c r="S2369" s="263"/>
      <c r="T2369" s="263"/>
      <c r="U2369" s="263"/>
      <c r="V2369" s="263"/>
      <c r="W2369" s="263"/>
      <c r="X2369" s="263"/>
      <c r="Y2369" s="263"/>
      <c r="Z2369" s="263"/>
      <c r="AB2369" s="263"/>
      <c r="AC2369" s="263"/>
      <c r="AD2369" s="263"/>
      <c r="AE2369" s="263"/>
    </row>
    <row r="2370" spans="1:31" ht="15" customHeight="1" x14ac:dyDescent="0.3">
      <c r="A2370" s="263">
        <v>526731</v>
      </c>
      <c r="B2370" s="263" t="s">
        <v>4106</v>
      </c>
      <c r="C2370" s="263" t="s">
        <v>527</v>
      </c>
      <c r="D2370" s="263" t="s">
        <v>1515</v>
      </c>
      <c r="E2370" s="263"/>
      <c r="F2370" s="263"/>
      <c r="G2370" s="263"/>
      <c r="H2370" s="263"/>
      <c r="I2370" s="263" t="s">
        <v>918</v>
      </c>
      <c r="J2370" s="263"/>
      <c r="K2370" s="263"/>
      <c r="L2370" s="263"/>
      <c r="M2370" s="263"/>
      <c r="N2370" s="263"/>
      <c r="O2370" s="263"/>
      <c r="P2370" s="263"/>
      <c r="Q2370" s="263"/>
      <c r="R2370" s="263"/>
      <c r="S2370" s="263"/>
      <c r="T2370" s="263"/>
      <c r="U2370" s="263"/>
      <c r="V2370" s="263"/>
      <c r="W2370" s="263"/>
      <c r="X2370" s="263"/>
      <c r="Y2370" s="263"/>
      <c r="Z2370" s="263"/>
      <c r="AB2370" s="263"/>
      <c r="AC2370" s="263"/>
      <c r="AD2370" s="263"/>
      <c r="AE2370" s="263"/>
    </row>
    <row r="2371" spans="1:31" ht="15" customHeight="1" x14ac:dyDescent="0.3">
      <c r="A2371" s="263">
        <v>526732</v>
      </c>
      <c r="B2371" s="263" t="s">
        <v>4107</v>
      </c>
      <c r="C2371" s="263" t="s">
        <v>456</v>
      </c>
      <c r="D2371" s="263" t="s">
        <v>748</v>
      </c>
      <c r="E2371" s="263"/>
      <c r="F2371" s="263"/>
      <c r="G2371" s="263"/>
      <c r="H2371" s="263"/>
      <c r="I2371" s="263" t="s">
        <v>918</v>
      </c>
      <c r="J2371" s="263"/>
      <c r="K2371" s="263"/>
      <c r="L2371" s="263"/>
      <c r="M2371" s="263"/>
      <c r="N2371" s="263"/>
      <c r="O2371" s="263"/>
      <c r="P2371" s="263"/>
      <c r="Q2371" s="263"/>
      <c r="R2371" s="263"/>
      <c r="S2371" s="263"/>
      <c r="T2371" s="263"/>
      <c r="U2371" s="263"/>
      <c r="V2371" s="263"/>
      <c r="W2371" s="263"/>
      <c r="X2371" s="263"/>
      <c r="Y2371" s="263"/>
      <c r="Z2371" s="263"/>
      <c r="AB2371" s="263"/>
      <c r="AC2371" s="263"/>
      <c r="AD2371" s="263"/>
      <c r="AE2371" s="263"/>
    </row>
    <row r="2372" spans="1:31" ht="15" customHeight="1" x14ac:dyDescent="0.3">
      <c r="A2372" s="263">
        <v>526733</v>
      </c>
      <c r="B2372" s="263" t="s">
        <v>4108</v>
      </c>
      <c r="C2372" s="263" t="s">
        <v>4097</v>
      </c>
      <c r="D2372" s="263" t="s">
        <v>1587</v>
      </c>
      <c r="E2372" s="263"/>
      <c r="F2372" s="263"/>
      <c r="G2372" s="263"/>
      <c r="H2372" s="263"/>
      <c r="I2372" s="263" t="s">
        <v>918</v>
      </c>
      <c r="J2372" s="263"/>
      <c r="K2372" s="263"/>
      <c r="L2372" s="263"/>
      <c r="M2372" s="263"/>
      <c r="N2372" s="263"/>
      <c r="O2372" s="263"/>
      <c r="P2372" s="263"/>
      <c r="Q2372" s="263"/>
      <c r="R2372" s="263"/>
      <c r="S2372" s="263"/>
      <c r="T2372" s="263"/>
      <c r="U2372" s="263"/>
      <c r="V2372" s="263"/>
      <c r="W2372" s="263"/>
      <c r="X2372" s="263"/>
      <c r="Y2372" s="263"/>
      <c r="Z2372" s="263"/>
      <c r="AB2372" s="263"/>
      <c r="AC2372" s="263"/>
      <c r="AD2372" s="263"/>
      <c r="AE2372" s="263"/>
    </row>
    <row r="2373" spans="1:31" ht="15" customHeight="1" x14ac:dyDescent="0.3">
      <c r="A2373" s="263">
        <v>526734</v>
      </c>
      <c r="B2373" s="263" t="s">
        <v>4109</v>
      </c>
      <c r="C2373" s="263" t="s">
        <v>73</v>
      </c>
      <c r="D2373" s="263" t="s">
        <v>4110</v>
      </c>
      <c r="E2373" s="263"/>
      <c r="F2373" s="263"/>
      <c r="G2373" s="263"/>
      <c r="H2373" s="263"/>
      <c r="I2373" s="263" t="s">
        <v>918</v>
      </c>
      <c r="J2373" s="263"/>
      <c r="K2373" s="263"/>
      <c r="L2373" s="263"/>
      <c r="M2373" s="263"/>
      <c r="N2373" s="263"/>
      <c r="O2373" s="263"/>
      <c r="P2373" s="263"/>
      <c r="Q2373" s="263"/>
      <c r="R2373" s="263"/>
      <c r="S2373" s="263"/>
      <c r="T2373" s="263"/>
      <c r="U2373" s="263"/>
      <c r="V2373" s="263"/>
      <c r="W2373" s="263"/>
      <c r="X2373" s="263"/>
      <c r="Y2373" s="263"/>
      <c r="Z2373" s="263"/>
      <c r="AB2373" s="263"/>
      <c r="AC2373" s="263"/>
      <c r="AD2373" s="263"/>
      <c r="AE2373" s="263"/>
    </row>
    <row r="2374" spans="1:31" ht="15" customHeight="1" x14ac:dyDescent="0.3">
      <c r="A2374" s="263">
        <v>526735</v>
      </c>
      <c r="B2374" s="263" t="s">
        <v>4111</v>
      </c>
      <c r="C2374" s="263" t="s">
        <v>88</v>
      </c>
      <c r="D2374" s="263" t="s">
        <v>1633</v>
      </c>
      <c r="E2374" s="263"/>
      <c r="F2374" s="263"/>
      <c r="G2374" s="263"/>
      <c r="H2374" s="263"/>
      <c r="I2374" s="263" t="s">
        <v>918</v>
      </c>
      <c r="J2374" s="263"/>
      <c r="K2374" s="263"/>
      <c r="L2374" s="263"/>
      <c r="M2374" s="263"/>
      <c r="N2374" s="263"/>
      <c r="O2374" s="263"/>
      <c r="P2374" s="263"/>
      <c r="Q2374" s="263"/>
      <c r="R2374" s="263"/>
      <c r="S2374" s="263"/>
      <c r="T2374" s="263"/>
      <c r="U2374" s="263"/>
      <c r="V2374" s="263"/>
      <c r="W2374" s="263"/>
      <c r="X2374" s="263"/>
      <c r="Y2374" s="263"/>
      <c r="Z2374" s="263"/>
      <c r="AB2374" s="263"/>
      <c r="AC2374" s="263"/>
      <c r="AD2374" s="263"/>
      <c r="AE2374" s="263"/>
    </row>
    <row r="2375" spans="1:31" ht="15" customHeight="1" x14ac:dyDescent="0.3">
      <c r="A2375" s="263">
        <v>526736</v>
      </c>
      <c r="B2375" s="263" t="s">
        <v>4112</v>
      </c>
      <c r="C2375" s="263" t="s">
        <v>96</v>
      </c>
      <c r="D2375" s="263" t="s">
        <v>867</v>
      </c>
      <c r="E2375" s="263"/>
      <c r="F2375" s="263"/>
      <c r="G2375" s="263"/>
      <c r="H2375" s="263"/>
      <c r="I2375" s="263" t="s">
        <v>918</v>
      </c>
      <c r="J2375" s="263"/>
      <c r="K2375" s="263"/>
      <c r="L2375" s="263"/>
      <c r="M2375" s="263"/>
      <c r="N2375" s="263"/>
      <c r="O2375" s="263"/>
      <c r="P2375" s="263"/>
      <c r="Q2375" s="263"/>
      <c r="R2375" s="263"/>
      <c r="S2375" s="263"/>
      <c r="T2375" s="263"/>
      <c r="U2375" s="263"/>
      <c r="V2375" s="263"/>
      <c r="W2375" s="263"/>
      <c r="X2375" s="263"/>
      <c r="Y2375" s="263"/>
      <c r="Z2375" s="263"/>
      <c r="AB2375" s="263"/>
      <c r="AC2375" s="263"/>
      <c r="AD2375" s="263"/>
      <c r="AE2375" s="263"/>
    </row>
    <row r="2376" spans="1:31" ht="15" customHeight="1" x14ac:dyDescent="0.3">
      <c r="A2376" s="263">
        <v>526737</v>
      </c>
      <c r="B2376" s="263" t="s">
        <v>4113</v>
      </c>
      <c r="C2376" s="263" t="s">
        <v>4114</v>
      </c>
      <c r="D2376" s="263" t="s">
        <v>1564</v>
      </c>
      <c r="E2376" s="263"/>
      <c r="F2376" s="263"/>
      <c r="G2376" s="263"/>
      <c r="H2376" s="263"/>
      <c r="I2376" s="263" t="s">
        <v>918</v>
      </c>
      <c r="J2376" s="263"/>
      <c r="K2376" s="263"/>
      <c r="L2376" s="263"/>
      <c r="M2376" s="263"/>
      <c r="N2376" s="263"/>
      <c r="O2376" s="263"/>
      <c r="P2376" s="263"/>
      <c r="Q2376" s="263"/>
      <c r="R2376" s="263"/>
      <c r="S2376" s="263"/>
      <c r="T2376" s="263"/>
      <c r="U2376" s="263"/>
      <c r="V2376" s="263"/>
      <c r="W2376" s="263"/>
      <c r="X2376" s="263"/>
      <c r="Y2376" s="263"/>
      <c r="Z2376" s="263"/>
      <c r="AB2376" s="263"/>
      <c r="AC2376" s="263"/>
      <c r="AD2376" s="263"/>
      <c r="AE2376" s="263"/>
    </row>
    <row r="2377" spans="1:31" ht="15" customHeight="1" x14ac:dyDescent="0.3">
      <c r="A2377" s="263">
        <v>526738</v>
      </c>
      <c r="B2377" s="263" t="s">
        <v>4115</v>
      </c>
      <c r="C2377" s="263" t="s">
        <v>4116</v>
      </c>
      <c r="D2377" s="263" t="s">
        <v>1312</v>
      </c>
      <c r="E2377" s="263"/>
      <c r="F2377" s="263"/>
      <c r="G2377" s="263"/>
      <c r="H2377" s="263"/>
      <c r="I2377" s="263" t="s">
        <v>918</v>
      </c>
      <c r="J2377" s="263"/>
      <c r="K2377" s="263"/>
      <c r="L2377" s="263"/>
      <c r="M2377" s="263"/>
      <c r="N2377" s="263"/>
      <c r="O2377" s="263"/>
      <c r="P2377" s="263"/>
      <c r="Q2377" s="263"/>
      <c r="R2377" s="263"/>
      <c r="S2377" s="263"/>
      <c r="T2377" s="263"/>
      <c r="U2377" s="263"/>
      <c r="V2377" s="263"/>
      <c r="W2377" s="263"/>
      <c r="X2377" s="263"/>
      <c r="Y2377" s="263"/>
      <c r="Z2377" s="263"/>
      <c r="AB2377" s="263"/>
      <c r="AC2377" s="263"/>
      <c r="AD2377" s="263"/>
      <c r="AE2377" s="263"/>
    </row>
    <row r="2378" spans="1:31" ht="15" customHeight="1" x14ac:dyDescent="0.3">
      <c r="A2378" s="263">
        <v>526739</v>
      </c>
      <c r="B2378" s="263" t="s">
        <v>4117</v>
      </c>
      <c r="C2378" s="263" t="s">
        <v>85</v>
      </c>
      <c r="D2378" s="263" t="s">
        <v>868</v>
      </c>
      <c r="E2378" s="263"/>
      <c r="F2378" s="263"/>
      <c r="G2378" s="263"/>
      <c r="H2378" s="263"/>
      <c r="I2378" s="263" t="s">
        <v>918</v>
      </c>
      <c r="J2378" s="263"/>
      <c r="K2378" s="263"/>
      <c r="L2378" s="263"/>
      <c r="M2378" s="263"/>
      <c r="N2378" s="263"/>
      <c r="O2378" s="263"/>
      <c r="P2378" s="263"/>
      <c r="Q2378" s="263"/>
      <c r="R2378" s="263"/>
      <c r="S2378" s="263"/>
      <c r="T2378" s="263"/>
      <c r="U2378" s="263"/>
      <c r="V2378" s="263"/>
      <c r="W2378" s="263"/>
      <c r="X2378" s="263"/>
      <c r="Y2378" s="263"/>
      <c r="Z2378" s="263"/>
      <c r="AB2378" s="263"/>
      <c r="AC2378" s="263"/>
      <c r="AD2378" s="263"/>
      <c r="AE2378" s="263"/>
    </row>
    <row r="2379" spans="1:31" ht="15" customHeight="1" x14ac:dyDescent="0.3">
      <c r="A2379" s="263">
        <v>526740</v>
      </c>
      <c r="B2379" s="263" t="s">
        <v>4118</v>
      </c>
      <c r="C2379" s="263" t="s">
        <v>246</v>
      </c>
      <c r="D2379" s="263" t="s">
        <v>711</v>
      </c>
      <c r="E2379" s="263"/>
      <c r="F2379" s="263"/>
      <c r="G2379" s="263"/>
      <c r="H2379" s="263"/>
      <c r="I2379" s="263" t="s">
        <v>918</v>
      </c>
      <c r="J2379" s="263"/>
      <c r="K2379" s="263"/>
      <c r="L2379" s="263"/>
      <c r="M2379" s="263"/>
      <c r="N2379" s="263"/>
      <c r="O2379" s="263"/>
      <c r="P2379" s="263"/>
      <c r="Q2379" s="263"/>
      <c r="R2379" s="263"/>
      <c r="S2379" s="263"/>
      <c r="T2379" s="263"/>
      <c r="U2379" s="263"/>
      <c r="V2379" s="263"/>
      <c r="W2379" s="263"/>
      <c r="X2379" s="263"/>
      <c r="Y2379" s="263"/>
      <c r="Z2379" s="263"/>
      <c r="AB2379" s="263"/>
      <c r="AC2379" s="263"/>
      <c r="AD2379" s="263"/>
      <c r="AE2379" s="263"/>
    </row>
    <row r="2380" spans="1:31" ht="15" customHeight="1" x14ac:dyDescent="0.3">
      <c r="A2380" s="263">
        <v>526741</v>
      </c>
      <c r="B2380" s="263" t="s">
        <v>4119</v>
      </c>
      <c r="C2380" s="263" t="s">
        <v>74</v>
      </c>
      <c r="D2380" s="263" t="s">
        <v>1565</v>
      </c>
      <c r="E2380" s="263"/>
      <c r="F2380" s="263"/>
      <c r="G2380" s="263"/>
      <c r="H2380" s="263"/>
      <c r="I2380" s="263" t="s">
        <v>918</v>
      </c>
      <c r="J2380" s="263"/>
      <c r="K2380" s="263"/>
      <c r="L2380" s="263"/>
      <c r="M2380" s="263"/>
      <c r="N2380" s="263"/>
      <c r="O2380" s="263"/>
      <c r="P2380" s="263"/>
      <c r="Q2380" s="263"/>
      <c r="R2380" s="263"/>
      <c r="S2380" s="263"/>
      <c r="T2380" s="263"/>
      <c r="U2380" s="263"/>
      <c r="V2380" s="263"/>
      <c r="W2380" s="263"/>
      <c r="X2380" s="263"/>
      <c r="Y2380" s="263"/>
      <c r="Z2380" s="263"/>
      <c r="AB2380" s="263"/>
      <c r="AC2380" s="263"/>
      <c r="AD2380" s="263"/>
      <c r="AE2380" s="263"/>
    </row>
    <row r="2381" spans="1:31" ht="15" customHeight="1" x14ac:dyDescent="0.3">
      <c r="F2381" s="271"/>
      <c r="G2381" s="271"/>
      <c r="H2381" s="271"/>
    </row>
    <row r="2382" spans="1:31" ht="15" customHeight="1" x14ac:dyDescent="0.3">
      <c r="F2382" s="273"/>
      <c r="G2382" s="273"/>
      <c r="H2382" s="274"/>
    </row>
    <row r="2383" spans="1:31" ht="15" customHeight="1" x14ac:dyDescent="0.3">
      <c r="F2383" s="271"/>
      <c r="G2383" s="271"/>
      <c r="H2383" s="271"/>
    </row>
    <row r="2384" spans="1:31" ht="15" customHeight="1" x14ac:dyDescent="0.3">
      <c r="F2384" s="271"/>
      <c r="G2384" s="271"/>
      <c r="H2384" s="271"/>
    </row>
    <row r="2385" spans="6:8" ht="15" customHeight="1" x14ac:dyDescent="0.3">
      <c r="F2385" s="271"/>
      <c r="G2385" s="271"/>
      <c r="H2385" s="271"/>
    </row>
    <row r="2386" spans="6:8" ht="15" customHeight="1" x14ac:dyDescent="0.3">
      <c r="F2386" s="272"/>
      <c r="G2386" s="272"/>
      <c r="H2386" s="272"/>
    </row>
    <row r="2387" spans="6:8" ht="15" customHeight="1" x14ac:dyDescent="0.3">
      <c r="F2387" s="271"/>
      <c r="G2387" s="271"/>
      <c r="H2387" s="271"/>
    </row>
    <row r="2388" spans="6:8" ht="15" customHeight="1" x14ac:dyDescent="0.3">
      <c r="F2388" s="272"/>
      <c r="G2388" s="272"/>
      <c r="H2388" s="272"/>
    </row>
    <row r="2389" spans="6:8" ht="15" customHeight="1" x14ac:dyDescent="0.3">
      <c r="F2389" s="272"/>
      <c r="G2389" s="272"/>
      <c r="H2389" s="272"/>
    </row>
    <row r="2390" spans="6:8" ht="15" customHeight="1" x14ac:dyDescent="0.3">
      <c r="F2390" s="271"/>
      <c r="G2390" s="271"/>
      <c r="H2390" s="271"/>
    </row>
    <row r="2391" spans="6:8" ht="15" customHeight="1" x14ac:dyDescent="0.3">
      <c r="F2391" s="271"/>
      <c r="G2391" s="271"/>
      <c r="H2391" s="271"/>
    </row>
    <row r="2392" spans="6:8" ht="15" customHeight="1" x14ac:dyDescent="0.3">
      <c r="F2392" s="272"/>
      <c r="G2392" s="272"/>
      <c r="H2392" s="272"/>
    </row>
    <row r="2393" spans="6:8" ht="15" customHeight="1" x14ac:dyDescent="0.3">
      <c r="F2393" s="271"/>
      <c r="G2393" s="271"/>
      <c r="H2393" s="271"/>
    </row>
    <row r="2394" spans="6:8" ht="15" customHeight="1" x14ac:dyDescent="0.3">
      <c r="F2394" s="271"/>
      <c r="G2394" s="271"/>
      <c r="H2394" s="271"/>
    </row>
    <row r="2395" spans="6:8" ht="15" customHeight="1" x14ac:dyDescent="0.3">
      <c r="F2395" s="271"/>
      <c r="G2395" s="271"/>
      <c r="H2395" s="271"/>
    </row>
    <row r="2396" spans="6:8" ht="15" customHeight="1" x14ac:dyDescent="0.3">
      <c r="F2396" s="272"/>
      <c r="G2396" s="272"/>
      <c r="H2396" s="272"/>
    </row>
    <row r="2397" spans="6:8" ht="15" customHeight="1" x14ac:dyDescent="0.3">
      <c r="F2397" s="271"/>
      <c r="G2397" s="271"/>
      <c r="H2397" s="271"/>
    </row>
    <row r="2398" spans="6:8" ht="15" customHeight="1" x14ac:dyDescent="0.3">
      <c r="F2398" s="272"/>
      <c r="G2398" s="272"/>
      <c r="H2398" s="272"/>
    </row>
    <row r="2399" spans="6:8" ht="15" customHeight="1" x14ac:dyDescent="0.3">
      <c r="F2399" s="271"/>
      <c r="G2399" s="271"/>
      <c r="H2399" s="271"/>
    </row>
    <row r="2400" spans="6:8" ht="15" customHeight="1" x14ac:dyDescent="0.3">
      <c r="F2400" s="271"/>
      <c r="G2400" s="271"/>
      <c r="H2400" s="271"/>
    </row>
    <row r="2401" spans="5:8" ht="15" customHeight="1" x14ac:dyDescent="0.3">
      <c r="F2401" s="271"/>
      <c r="G2401" s="271"/>
      <c r="H2401" s="271"/>
    </row>
    <row r="2402" spans="5:8" ht="15" customHeight="1" x14ac:dyDescent="0.3">
      <c r="F2402" s="271"/>
      <c r="G2402" s="271"/>
      <c r="H2402" s="271"/>
    </row>
    <row r="2403" spans="5:8" ht="15" customHeight="1" x14ac:dyDescent="0.3">
      <c r="F2403" s="272"/>
      <c r="G2403" s="272"/>
      <c r="H2403" s="272"/>
    </row>
    <row r="2404" spans="5:8" ht="15" customHeight="1" x14ac:dyDescent="0.3">
      <c r="F2404" s="271"/>
      <c r="G2404" s="271"/>
      <c r="H2404" s="271"/>
    </row>
    <row r="2405" spans="5:8" ht="15" customHeight="1" x14ac:dyDescent="0.3">
      <c r="F2405" s="272"/>
      <c r="G2405" s="272"/>
      <c r="H2405" s="272"/>
    </row>
    <row r="2406" spans="5:8" ht="15" customHeight="1" x14ac:dyDescent="0.3">
      <c r="F2406" s="271"/>
      <c r="G2406" s="271"/>
      <c r="H2406" s="271"/>
    </row>
    <row r="2407" spans="5:8" ht="15" customHeight="1" x14ac:dyDescent="0.3">
      <c r="F2407" s="271"/>
      <c r="G2407" s="271"/>
      <c r="H2407" s="271"/>
    </row>
    <row r="2408" spans="5:8" ht="15" customHeight="1" x14ac:dyDescent="0.3">
      <c r="F2408" s="272"/>
      <c r="G2408" s="272"/>
      <c r="H2408" s="272"/>
    </row>
    <row r="2409" spans="5:8" ht="15" customHeight="1" x14ac:dyDescent="0.3">
      <c r="F2409" s="272"/>
      <c r="G2409" s="272"/>
      <c r="H2409" s="272"/>
    </row>
    <row r="2410" spans="5:8" ht="15" customHeight="1" x14ac:dyDescent="0.3">
      <c r="F2410" s="272"/>
      <c r="G2410" s="272"/>
      <c r="H2410" s="272"/>
    </row>
    <row r="2411" spans="5:8" ht="15" customHeight="1" x14ac:dyDescent="0.3">
      <c r="F2411" s="271"/>
      <c r="G2411" s="271"/>
      <c r="H2411" s="271"/>
    </row>
    <row r="2412" spans="5:8" ht="15" customHeight="1" x14ac:dyDescent="0.3">
      <c r="E2412" s="271"/>
      <c r="F2412" s="271"/>
      <c r="G2412" s="271"/>
      <c r="H2412" s="271"/>
    </row>
    <row r="2413" spans="5:8" ht="15" customHeight="1" x14ac:dyDescent="0.3">
      <c r="F2413" s="271"/>
      <c r="G2413" s="271"/>
      <c r="H2413" s="271"/>
    </row>
    <row r="2414" spans="5:8" ht="15" customHeight="1" x14ac:dyDescent="0.3"/>
    <row r="2415" spans="5:8" ht="15" customHeight="1" x14ac:dyDescent="0.3">
      <c r="F2415" s="271"/>
      <c r="G2415" s="271"/>
      <c r="H2415" s="271"/>
    </row>
    <row r="2416" spans="5:8" ht="15" customHeight="1" x14ac:dyDescent="0.3">
      <c r="F2416" s="271"/>
      <c r="G2416" s="271"/>
      <c r="H2416" s="271"/>
    </row>
    <row r="2417" spans="5:8" ht="15" customHeight="1" x14ac:dyDescent="0.3">
      <c r="F2417" s="272"/>
      <c r="G2417" s="272"/>
      <c r="H2417" s="272"/>
    </row>
    <row r="2418" spans="5:8" ht="15" customHeight="1" x14ac:dyDescent="0.3">
      <c r="F2418" s="271"/>
      <c r="G2418" s="271"/>
      <c r="H2418" s="271"/>
    </row>
    <row r="2419" spans="5:8" ht="15" customHeight="1" x14ac:dyDescent="0.3">
      <c r="F2419" s="271"/>
      <c r="G2419" s="271"/>
      <c r="H2419" s="271"/>
    </row>
    <row r="2420" spans="5:8" ht="15" customHeight="1" x14ac:dyDescent="0.3">
      <c r="E2420" s="271"/>
      <c r="F2420" s="271"/>
      <c r="G2420" s="271"/>
      <c r="H2420" s="271"/>
    </row>
    <row r="2421" spans="5:8" ht="15" customHeight="1" x14ac:dyDescent="0.3">
      <c r="F2421" s="272"/>
      <c r="G2421" s="272"/>
      <c r="H2421" s="272"/>
    </row>
    <row r="2422" spans="5:8" ht="15" customHeight="1" x14ac:dyDescent="0.3">
      <c r="F2422" s="271"/>
      <c r="G2422" s="271"/>
      <c r="H2422" s="271"/>
    </row>
    <row r="2423" spans="5:8" ht="15" customHeight="1" x14ac:dyDescent="0.3">
      <c r="F2423" s="272"/>
      <c r="G2423" s="272"/>
      <c r="H2423" s="272"/>
    </row>
    <row r="2424" spans="5:8" ht="15" customHeight="1" x14ac:dyDescent="0.3">
      <c r="F2424" s="272"/>
      <c r="G2424" s="272"/>
      <c r="H2424" s="272"/>
    </row>
    <row r="2425" spans="5:8" ht="15" customHeight="1" x14ac:dyDescent="0.3">
      <c r="F2425" s="272"/>
      <c r="G2425" s="272"/>
      <c r="H2425" s="272"/>
    </row>
    <row r="2426" spans="5:8" ht="15" customHeight="1" x14ac:dyDescent="0.3">
      <c r="F2426" s="271"/>
      <c r="G2426" s="271"/>
      <c r="H2426" s="271"/>
    </row>
    <row r="2427" spans="5:8" ht="15" customHeight="1" x14ac:dyDescent="0.3">
      <c r="F2427" s="271"/>
      <c r="G2427" s="271"/>
      <c r="H2427" s="271"/>
    </row>
    <row r="2428" spans="5:8" ht="15" customHeight="1" x14ac:dyDescent="0.3">
      <c r="F2428" s="271"/>
      <c r="G2428" s="271"/>
      <c r="H2428" s="271"/>
    </row>
    <row r="2429" spans="5:8" ht="15" customHeight="1" x14ac:dyDescent="0.3">
      <c r="F2429" s="271"/>
      <c r="G2429" s="271"/>
      <c r="H2429" s="271"/>
    </row>
    <row r="2430" spans="5:8" ht="15" customHeight="1" x14ac:dyDescent="0.3">
      <c r="F2430" s="272"/>
      <c r="G2430" s="272"/>
      <c r="H2430" s="272"/>
    </row>
    <row r="2431" spans="5:8" ht="15" customHeight="1" x14ac:dyDescent="0.3">
      <c r="F2431" s="271"/>
      <c r="G2431" s="271"/>
      <c r="H2431" s="271"/>
    </row>
    <row r="2432" spans="5:8" ht="15" customHeight="1" x14ac:dyDescent="0.3">
      <c r="F2432" s="271"/>
      <c r="G2432" s="271"/>
      <c r="H2432" s="271"/>
    </row>
    <row r="2433" spans="6:8" ht="15" customHeight="1" x14ac:dyDescent="0.3">
      <c r="F2433" s="271"/>
      <c r="G2433" s="271"/>
      <c r="H2433" s="271"/>
    </row>
    <row r="2434" spans="6:8" ht="15" customHeight="1" x14ac:dyDescent="0.3">
      <c r="F2434" s="271"/>
      <c r="G2434" s="271"/>
      <c r="H2434" s="271"/>
    </row>
    <row r="2435" spans="6:8" ht="15" customHeight="1" x14ac:dyDescent="0.3">
      <c r="F2435" s="271"/>
      <c r="G2435" s="271"/>
      <c r="H2435" s="271"/>
    </row>
    <row r="2436" spans="6:8" ht="15" customHeight="1" x14ac:dyDescent="0.3">
      <c r="F2436" s="272"/>
      <c r="G2436" s="272"/>
      <c r="H2436" s="272"/>
    </row>
    <row r="2437" spans="6:8" ht="15" customHeight="1" x14ac:dyDescent="0.3">
      <c r="F2437" s="271"/>
      <c r="G2437" s="271"/>
      <c r="H2437" s="271"/>
    </row>
    <row r="2438" spans="6:8" ht="15" customHeight="1" x14ac:dyDescent="0.3">
      <c r="F2438" s="271"/>
      <c r="G2438" s="271"/>
      <c r="H2438" s="271"/>
    </row>
    <row r="2439" spans="6:8" ht="15" customHeight="1" x14ac:dyDescent="0.3">
      <c r="F2439" s="271"/>
      <c r="G2439" s="271"/>
      <c r="H2439" s="271"/>
    </row>
    <row r="2440" spans="6:8" ht="15" customHeight="1" x14ac:dyDescent="0.3">
      <c r="F2440" s="271"/>
      <c r="G2440" s="271"/>
      <c r="H2440" s="271"/>
    </row>
    <row r="2441" spans="6:8" ht="15" customHeight="1" x14ac:dyDescent="0.3">
      <c r="F2441" s="271"/>
      <c r="G2441" s="271"/>
      <c r="H2441" s="271"/>
    </row>
    <row r="2442" spans="6:8" ht="15" customHeight="1" x14ac:dyDescent="0.3">
      <c r="F2442" s="272"/>
      <c r="G2442" s="272"/>
      <c r="H2442" s="272"/>
    </row>
    <row r="2443" spans="6:8" ht="15" customHeight="1" x14ac:dyDescent="0.3">
      <c r="F2443" s="271"/>
      <c r="G2443" s="271"/>
      <c r="H2443" s="271"/>
    </row>
    <row r="2444" spans="6:8" ht="15" customHeight="1" x14ac:dyDescent="0.3">
      <c r="F2444" s="272"/>
      <c r="G2444" s="272"/>
      <c r="H2444" s="272"/>
    </row>
    <row r="2445" spans="6:8" ht="15" customHeight="1" x14ac:dyDescent="0.3">
      <c r="F2445" s="272"/>
      <c r="G2445" s="272"/>
      <c r="H2445" s="272"/>
    </row>
    <row r="2446" spans="6:8" ht="15" customHeight="1" x14ac:dyDescent="0.3">
      <c r="F2446" s="271"/>
      <c r="G2446" s="271"/>
      <c r="H2446" s="271"/>
    </row>
    <row r="2447" spans="6:8" ht="15" customHeight="1" x14ac:dyDescent="0.3">
      <c r="F2447" s="271"/>
      <c r="G2447" s="271"/>
      <c r="H2447" s="271"/>
    </row>
    <row r="2448" spans="6:8" ht="15" customHeight="1" x14ac:dyDescent="0.3">
      <c r="F2448" s="272"/>
      <c r="G2448" s="272"/>
      <c r="H2448" s="272"/>
    </row>
    <row r="2449" spans="6:8" ht="15" customHeight="1" x14ac:dyDescent="0.3">
      <c r="F2449" s="271"/>
      <c r="G2449" s="271"/>
      <c r="H2449" s="271"/>
    </row>
    <row r="2450" spans="6:8" ht="15" customHeight="1" x14ac:dyDescent="0.3">
      <c r="F2450" s="271"/>
      <c r="G2450" s="271"/>
      <c r="H2450" s="271"/>
    </row>
    <row r="2451" spans="6:8" ht="15" customHeight="1" x14ac:dyDescent="0.3"/>
    <row r="2452" spans="6:8" ht="15" customHeight="1" x14ac:dyDescent="0.3">
      <c r="F2452" s="271"/>
      <c r="G2452" s="271"/>
      <c r="H2452" s="271"/>
    </row>
    <row r="2453" spans="6:8" ht="15" customHeight="1" x14ac:dyDescent="0.3">
      <c r="F2453" s="271"/>
      <c r="G2453" s="271"/>
      <c r="H2453" s="271"/>
    </row>
    <row r="2454" spans="6:8" ht="15" customHeight="1" x14ac:dyDescent="0.3">
      <c r="F2454" s="271"/>
      <c r="G2454" s="271"/>
      <c r="H2454" s="271"/>
    </row>
    <row r="2455" spans="6:8" ht="15" customHeight="1" x14ac:dyDescent="0.3">
      <c r="F2455" s="271"/>
      <c r="G2455" s="271"/>
      <c r="H2455" s="271"/>
    </row>
    <row r="2456" spans="6:8" ht="15" customHeight="1" x14ac:dyDescent="0.3">
      <c r="F2456" s="271"/>
      <c r="G2456" s="271"/>
      <c r="H2456" s="271"/>
    </row>
    <row r="2457" spans="6:8" ht="15" customHeight="1" x14ac:dyDescent="0.3">
      <c r="F2457" s="271"/>
      <c r="G2457" s="271"/>
      <c r="H2457" s="271"/>
    </row>
    <row r="2458" spans="6:8" ht="15" customHeight="1" x14ac:dyDescent="0.3">
      <c r="F2458" s="275"/>
      <c r="G2458" s="275"/>
      <c r="H2458" s="274"/>
    </row>
    <row r="2459" spans="6:8" ht="15" customHeight="1" x14ac:dyDescent="0.3">
      <c r="F2459" s="271"/>
      <c r="G2459" s="271"/>
      <c r="H2459" s="271"/>
    </row>
    <row r="2460" spans="6:8" ht="15" customHeight="1" x14ac:dyDescent="0.3">
      <c r="F2460" s="275"/>
      <c r="G2460" s="275"/>
      <c r="H2460" s="274"/>
    </row>
    <row r="2461" spans="6:8" ht="15" customHeight="1" x14ac:dyDescent="0.3">
      <c r="F2461" s="272"/>
      <c r="G2461" s="272"/>
      <c r="H2461" s="272"/>
    </row>
    <row r="2462" spans="6:8" ht="15" customHeight="1" x14ac:dyDescent="0.3">
      <c r="F2462" s="271"/>
      <c r="G2462" s="271"/>
      <c r="H2462" s="271"/>
    </row>
    <row r="2463" spans="6:8" ht="15" customHeight="1" x14ac:dyDescent="0.3">
      <c r="F2463" s="271"/>
      <c r="G2463" s="271"/>
      <c r="H2463" s="271"/>
    </row>
    <row r="2464" spans="6:8" ht="15" customHeight="1" x14ac:dyDescent="0.3">
      <c r="F2464" s="271"/>
      <c r="G2464" s="271"/>
      <c r="H2464" s="271"/>
    </row>
    <row r="2465" spans="6:8" ht="15" customHeight="1" x14ac:dyDescent="0.3"/>
    <row r="2466" spans="6:8" ht="15" customHeight="1" x14ac:dyDescent="0.3">
      <c r="F2466" s="272"/>
      <c r="G2466" s="272"/>
      <c r="H2466" s="272"/>
    </row>
    <row r="2467" spans="6:8" ht="15" customHeight="1" x14ac:dyDescent="0.3">
      <c r="F2467" s="271"/>
      <c r="G2467" s="271"/>
      <c r="H2467" s="271"/>
    </row>
    <row r="2468" spans="6:8" ht="15" customHeight="1" x14ac:dyDescent="0.3">
      <c r="F2468" s="271"/>
      <c r="G2468" s="271"/>
      <c r="H2468" s="271"/>
    </row>
    <row r="2469" spans="6:8" ht="15" customHeight="1" x14ac:dyDescent="0.3">
      <c r="F2469" s="271"/>
      <c r="G2469" s="271"/>
      <c r="H2469" s="271"/>
    </row>
    <row r="2470" spans="6:8" ht="15" customHeight="1" x14ac:dyDescent="0.3">
      <c r="F2470" s="271"/>
      <c r="G2470" s="271"/>
      <c r="H2470" s="271"/>
    </row>
    <row r="2471" spans="6:8" ht="15" customHeight="1" x14ac:dyDescent="0.3"/>
    <row r="2472" spans="6:8" ht="15" customHeight="1" x14ac:dyDescent="0.3">
      <c r="F2472" s="272"/>
      <c r="G2472" s="272"/>
      <c r="H2472" s="272"/>
    </row>
    <row r="2473" spans="6:8" ht="15" customHeight="1" x14ac:dyDescent="0.3">
      <c r="F2473" s="271"/>
      <c r="G2473" s="271"/>
      <c r="H2473" s="271"/>
    </row>
    <row r="2474" spans="6:8" ht="15" customHeight="1" x14ac:dyDescent="0.3">
      <c r="F2474" s="271"/>
      <c r="G2474" s="271"/>
      <c r="H2474" s="271"/>
    </row>
    <row r="2475" spans="6:8" ht="15" customHeight="1" x14ac:dyDescent="0.3">
      <c r="F2475" s="274"/>
      <c r="G2475" s="274"/>
      <c r="H2475" s="274"/>
    </row>
    <row r="2476" spans="6:8" ht="15" customHeight="1" x14ac:dyDescent="0.3">
      <c r="F2476" s="271"/>
      <c r="G2476" s="271"/>
      <c r="H2476" s="271"/>
    </row>
    <row r="2477" spans="6:8" ht="15" customHeight="1" x14ac:dyDescent="0.3">
      <c r="F2477" s="271"/>
      <c r="G2477" s="271"/>
      <c r="H2477" s="271"/>
    </row>
    <row r="2478" spans="6:8" ht="15" customHeight="1" x14ac:dyDescent="0.3">
      <c r="F2478" s="271"/>
      <c r="G2478" s="271"/>
      <c r="H2478" s="271"/>
    </row>
    <row r="2479" spans="6:8" ht="15" customHeight="1" x14ac:dyDescent="0.3">
      <c r="F2479" s="271"/>
      <c r="G2479" s="271"/>
      <c r="H2479" s="271"/>
    </row>
    <row r="2480" spans="6:8" ht="15" customHeight="1" x14ac:dyDescent="0.3">
      <c r="F2480" s="272"/>
      <c r="G2480" s="272"/>
      <c r="H2480" s="272"/>
    </row>
    <row r="2481" spans="6:8" ht="15" customHeight="1" x14ac:dyDescent="0.3">
      <c r="F2481" s="271"/>
      <c r="G2481" s="271"/>
      <c r="H2481" s="271"/>
    </row>
    <row r="2482" spans="6:8" ht="15" customHeight="1" x14ac:dyDescent="0.3">
      <c r="F2482" s="272"/>
      <c r="G2482" s="272"/>
      <c r="H2482" s="272"/>
    </row>
    <row r="2483" spans="6:8" ht="15" customHeight="1" x14ac:dyDescent="0.3">
      <c r="F2483" s="271"/>
      <c r="G2483" s="271"/>
      <c r="H2483" s="271"/>
    </row>
    <row r="2484" spans="6:8" ht="15" customHeight="1" x14ac:dyDescent="0.3">
      <c r="F2484" s="271"/>
      <c r="G2484" s="271"/>
      <c r="H2484" s="271"/>
    </row>
    <row r="2485" spans="6:8" ht="15" customHeight="1" x14ac:dyDescent="0.3">
      <c r="F2485" s="271"/>
      <c r="G2485" s="271"/>
      <c r="H2485" s="271"/>
    </row>
    <row r="2486" spans="6:8" ht="15" customHeight="1" x14ac:dyDescent="0.3"/>
    <row r="2487" spans="6:8" ht="15" customHeight="1" x14ac:dyDescent="0.3">
      <c r="F2487" s="271"/>
      <c r="G2487" s="271"/>
      <c r="H2487" s="271"/>
    </row>
    <row r="2488" spans="6:8" ht="15" customHeight="1" x14ac:dyDescent="0.3">
      <c r="F2488" s="271"/>
      <c r="G2488" s="271"/>
      <c r="H2488" s="271"/>
    </row>
    <row r="2489" spans="6:8" ht="15" customHeight="1" x14ac:dyDescent="0.3">
      <c r="F2489" s="272"/>
      <c r="G2489" s="272"/>
      <c r="H2489" s="272"/>
    </row>
    <row r="2490" spans="6:8" ht="15" customHeight="1" x14ac:dyDescent="0.3"/>
    <row r="2491" spans="6:8" ht="15" customHeight="1" x14ac:dyDescent="0.3">
      <c r="F2491" s="271"/>
      <c r="G2491" s="271"/>
      <c r="H2491" s="271"/>
    </row>
    <row r="2492" spans="6:8" ht="15" customHeight="1" x14ac:dyDescent="0.3">
      <c r="F2492" s="272"/>
      <c r="G2492" s="272"/>
      <c r="H2492" s="272"/>
    </row>
    <row r="2493" spans="6:8" ht="15" customHeight="1" x14ac:dyDescent="0.3"/>
    <row r="2494" spans="6:8" ht="15" customHeight="1" x14ac:dyDescent="0.3">
      <c r="F2494" s="271"/>
      <c r="G2494" s="271"/>
      <c r="H2494" s="271"/>
    </row>
    <row r="2495" spans="6:8" ht="15" customHeight="1" x14ac:dyDescent="0.3">
      <c r="F2495" s="272"/>
      <c r="G2495" s="272"/>
      <c r="H2495" s="272"/>
    </row>
    <row r="2496" spans="6:8" ht="15" customHeight="1" x14ac:dyDescent="0.3">
      <c r="F2496" s="272"/>
      <c r="G2496" s="272"/>
      <c r="H2496" s="272"/>
    </row>
    <row r="2497" spans="5:8" ht="15" customHeight="1" x14ac:dyDescent="0.3">
      <c r="F2497" s="271"/>
      <c r="G2497" s="271"/>
      <c r="H2497" s="271"/>
    </row>
    <row r="2498" spans="5:8" ht="15" customHeight="1" x14ac:dyDescent="0.3">
      <c r="F2498" s="271"/>
      <c r="G2498" s="271"/>
      <c r="H2498" s="271"/>
    </row>
    <row r="2499" spans="5:8" ht="15" customHeight="1" x14ac:dyDescent="0.3">
      <c r="F2499" s="271"/>
      <c r="G2499" s="271"/>
      <c r="H2499" s="271"/>
    </row>
    <row r="2500" spans="5:8" ht="15" customHeight="1" x14ac:dyDescent="0.3">
      <c r="F2500" s="271"/>
      <c r="G2500" s="271"/>
      <c r="H2500" s="271"/>
    </row>
    <row r="2501" spans="5:8" ht="15" customHeight="1" x14ac:dyDescent="0.3">
      <c r="F2501" s="272"/>
      <c r="G2501" s="272"/>
      <c r="H2501" s="272"/>
    </row>
    <row r="2502" spans="5:8" ht="15" customHeight="1" x14ac:dyDescent="0.3">
      <c r="F2502" s="272"/>
      <c r="G2502" s="272"/>
      <c r="H2502" s="272"/>
    </row>
    <row r="2503" spans="5:8" ht="15" customHeight="1" x14ac:dyDescent="0.3">
      <c r="F2503" s="271"/>
      <c r="G2503" s="271"/>
      <c r="H2503" s="271"/>
    </row>
    <row r="2504" spans="5:8" ht="15" customHeight="1" x14ac:dyDescent="0.3"/>
    <row r="2505" spans="5:8" ht="15" customHeight="1" x14ac:dyDescent="0.3">
      <c r="F2505" s="271"/>
      <c r="G2505" s="271"/>
      <c r="H2505" s="271"/>
    </row>
    <row r="2506" spans="5:8" ht="15" customHeight="1" x14ac:dyDescent="0.3">
      <c r="E2506" s="271"/>
      <c r="F2506" s="271"/>
      <c r="G2506" s="271"/>
      <c r="H2506" s="271"/>
    </row>
    <row r="2507" spans="5:8" ht="15" customHeight="1" x14ac:dyDescent="0.3">
      <c r="F2507" s="271"/>
      <c r="G2507" s="271"/>
      <c r="H2507" s="271"/>
    </row>
    <row r="2508" spans="5:8" ht="15" customHeight="1" x14ac:dyDescent="0.3">
      <c r="F2508" s="271"/>
      <c r="G2508" s="271"/>
      <c r="H2508" s="271"/>
    </row>
    <row r="2509" spans="5:8" ht="15" customHeight="1" x14ac:dyDescent="0.3">
      <c r="F2509" s="271"/>
      <c r="G2509" s="271"/>
      <c r="H2509" s="271"/>
    </row>
    <row r="2510" spans="5:8" ht="15" customHeight="1" x14ac:dyDescent="0.3">
      <c r="F2510" s="272"/>
      <c r="G2510" s="272"/>
      <c r="H2510" s="272"/>
    </row>
    <row r="2511" spans="5:8" ht="15" customHeight="1" x14ac:dyDescent="0.3">
      <c r="F2511" s="271"/>
      <c r="G2511" s="271"/>
      <c r="H2511" s="271"/>
    </row>
    <row r="2512" spans="5:8" ht="15" customHeight="1" x14ac:dyDescent="0.3">
      <c r="F2512" s="271"/>
      <c r="G2512" s="271"/>
      <c r="H2512" s="271"/>
    </row>
    <row r="2513" spans="6:8" ht="15" customHeight="1" x14ac:dyDescent="0.3"/>
    <row r="2514" spans="6:8" ht="15" customHeight="1" x14ac:dyDescent="0.3"/>
    <row r="2515" spans="6:8" ht="15" customHeight="1" x14ac:dyDescent="0.3">
      <c r="F2515" s="273"/>
      <c r="G2515" s="273"/>
      <c r="H2515" s="274"/>
    </row>
    <row r="2516" spans="6:8" ht="15" customHeight="1" x14ac:dyDescent="0.3">
      <c r="F2516" s="272"/>
      <c r="G2516" s="272"/>
      <c r="H2516" s="272"/>
    </row>
    <row r="2517" spans="6:8" ht="15" customHeight="1" x14ac:dyDescent="0.3">
      <c r="F2517" s="272"/>
      <c r="G2517" s="272"/>
      <c r="H2517" s="272"/>
    </row>
    <row r="2518" spans="6:8" ht="15" customHeight="1" x14ac:dyDescent="0.3"/>
    <row r="2519" spans="6:8" ht="15" customHeight="1" x14ac:dyDescent="0.3">
      <c r="F2519" s="272"/>
      <c r="G2519" s="272"/>
      <c r="H2519" s="272"/>
    </row>
    <row r="2520" spans="6:8" ht="15" customHeight="1" x14ac:dyDescent="0.3"/>
    <row r="2521" spans="6:8" ht="15" customHeight="1" x14ac:dyDescent="0.3">
      <c r="F2521" s="272"/>
      <c r="G2521" s="272"/>
      <c r="H2521" s="272"/>
    </row>
    <row r="2522" spans="6:8" ht="15" customHeight="1" x14ac:dyDescent="0.3">
      <c r="F2522" s="271"/>
      <c r="G2522" s="271"/>
      <c r="H2522" s="271"/>
    </row>
    <row r="2523" spans="6:8" ht="15" customHeight="1" x14ac:dyDescent="0.3">
      <c r="F2523" s="271"/>
      <c r="G2523" s="271"/>
      <c r="H2523" s="271"/>
    </row>
    <row r="2524" spans="6:8" ht="15" customHeight="1" x14ac:dyDescent="0.3">
      <c r="F2524" s="271"/>
      <c r="G2524" s="271"/>
      <c r="H2524" s="271"/>
    </row>
    <row r="2525" spans="6:8" ht="15" customHeight="1" x14ac:dyDescent="0.3">
      <c r="F2525" s="271"/>
      <c r="G2525" s="271"/>
      <c r="H2525" s="271"/>
    </row>
    <row r="2526" spans="6:8" ht="15" customHeight="1" x14ac:dyDescent="0.3">
      <c r="F2526" s="272"/>
      <c r="G2526" s="272"/>
      <c r="H2526" s="272"/>
    </row>
    <row r="2527" spans="6:8" ht="15" customHeight="1" x14ac:dyDescent="0.3"/>
    <row r="2528" spans="6:8" ht="15" customHeight="1" x14ac:dyDescent="0.3">
      <c r="F2528" s="271"/>
      <c r="G2528" s="271"/>
      <c r="H2528" s="271"/>
    </row>
    <row r="2529" spans="6:8" ht="15" customHeight="1" x14ac:dyDescent="0.3"/>
    <row r="2530" spans="6:8" ht="15" customHeight="1" x14ac:dyDescent="0.3">
      <c r="F2530" s="271"/>
      <c r="G2530" s="271"/>
      <c r="H2530" s="271"/>
    </row>
    <row r="2531" spans="6:8" ht="15" customHeight="1" x14ac:dyDescent="0.3">
      <c r="F2531" s="271"/>
      <c r="G2531" s="271"/>
      <c r="H2531" s="271"/>
    </row>
    <row r="2532" spans="6:8" ht="15" customHeight="1" x14ac:dyDescent="0.3">
      <c r="F2532" s="272"/>
      <c r="G2532" s="272"/>
      <c r="H2532" s="272"/>
    </row>
    <row r="2533" spans="6:8" ht="15" customHeight="1" x14ac:dyDescent="0.3">
      <c r="F2533" s="271"/>
      <c r="G2533" s="271"/>
      <c r="H2533" s="271"/>
    </row>
    <row r="2534" spans="6:8" ht="15" customHeight="1" x14ac:dyDescent="0.3">
      <c r="F2534" s="271"/>
      <c r="G2534" s="271"/>
      <c r="H2534" s="271"/>
    </row>
    <row r="2535" spans="6:8" ht="15" customHeight="1" x14ac:dyDescent="0.3">
      <c r="F2535" s="271"/>
      <c r="G2535" s="271"/>
      <c r="H2535" s="271"/>
    </row>
    <row r="2536" spans="6:8" ht="15" customHeight="1" x14ac:dyDescent="0.3"/>
    <row r="2537" spans="6:8" ht="15" customHeight="1" x14ac:dyDescent="0.3">
      <c r="F2537" s="271"/>
      <c r="G2537" s="271"/>
      <c r="H2537" s="271"/>
    </row>
    <row r="2538" spans="6:8" ht="15" customHeight="1" x14ac:dyDescent="0.3">
      <c r="F2538" s="272"/>
      <c r="G2538" s="272"/>
      <c r="H2538" s="272"/>
    </row>
    <row r="2539" spans="6:8" ht="15" customHeight="1" x14ac:dyDescent="0.3">
      <c r="F2539" s="271"/>
      <c r="G2539" s="271"/>
      <c r="H2539" s="271"/>
    </row>
    <row r="2540" spans="6:8" ht="15" customHeight="1" x14ac:dyDescent="0.3">
      <c r="F2540" s="271"/>
      <c r="G2540" s="271"/>
      <c r="H2540" s="271"/>
    </row>
    <row r="2541" spans="6:8" ht="15" customHeight="1" x14ac:dyDescent="0.3">
      <c r="F2541" s="271"/>
      <c r="G2541" s="271"/>
      <c r="H2541" s="271"/>
    </row>
    <row r="2542" spans="6:8" ht="15" customHeight="1" x14ac:dyDescent="0.3">
      <c r="F2542" s="272"/>
      <c r="G2542" s="272"/>
      <c r="H2542" s="272"/>
    </row>
    <row r="2543" spans="6:8" ht="15" customHeight="1" x14ac:dyDescent="0.3">
      <c r="F2543" s="271"/>
      <c r="G2543" s="271"/>
      <c r="H2543" s="271"/>
    </row>
    <row r="2544" spans="6:8" ht="15" customHeight="1" x14ac:dyDescent="0.3">
      <c r="F2544" s="271"/>
      <c r="G2544" s="271"/>
      <c r="H2544" s="271"/>
    </row>
    <row r="2545" spans="6:8" ht="15" customHeight="1" x14ac:dyDescent="0.3">
      <c r="F2545" s="271"/>
      <c r="G2545" s="271"/>
      <c r="H2545" s="271"/>
    </row>
    <row r="2546" spans="6:8" ht="15" customHeight="1" x14ac:dyDescent="0.3">
      <c r="F2546" s="271"/>
      <c r="G2546" s="271"/>
      <c r="H2546" s="271"/>
    </row>
    <row r="2547" spans="6:8" ht="15" customHeight="1" x14ac:dyDescent="0.3">
      <c r="F2547" s="272"/>
      <c r="G2547" s="272"/>
      <c r="H2547" s="272"/>
    </row>
    <row r="2548" spans="6:8" ht="15" customHeight="1" x14ac:dyDescent="0.3">
      <c r="F2548" s="271"/>
      <c r="G2548" s="271"/>
      <c r="H2548" s="271"/>
    </row>
    <row r="2549" spans="6:8" ht="15" customHeight="1" x14ac:dyDescent="0.3">
      <c r="F2549" s="272"/>
      <c r="G2549" s="272"/>
      <c r="H2549" s="272"/>
    </row>
    <row r="2550" spans="6:8" ht="15" customHeight="1" x14ac:dyDescent="0.3">
      <c r="F2550" s="272"/>
      <c r="G2550" s="272"/>
      <c r="H2550" s="272"/>
    </row>
    <row r="2551" spans="6:8" ht="15" customHeight="1" x14ac:dyDescent="0.3">
      <c r="F2551" s="272"/>
      <c r="G2551" s="272"/>
      <c r="H2551" s="272"/>
    </row>
    <row r="2552" spans="6:8" ht="15" customHeight="1" x14ac:dyDescent="0.3">
      <c r="F2552" s="273"/>
      <c r="G2552" s="273"/>
      <c r="H2552" s="274"/>
    </row>
    <row r="2553" spans="6:8" ht="15" customHeight="1" x14ac:dyDescent="0.3"/>
    <row r="2554" spans="6:8" ht="15" customHeight="1" x14ac:dyDescent="0.3">
      <c r="F2554" s="271"/>
      <c r="G2554" s="271"/>
      <c r="H2554" s="271"/>
    </row>
    <row r="2555" spans="6:8" ht="15" customHeight="1" x14ac:dyDescent="0.3">
      <c r="F2555" s="271"/>
      <c r="G2555" s="271"/>
      <c r="H2555" s="271"/>
    </row>
    <row r="2556" spans="6:8" ht="15" customHeight="1" x14ac:dyDescent="0.3">
      <c r="F2556" s="271"/>
      <c r="G2556" s="271"/>
      <c r="H2556" s="271"/>
    </row>
    <row r="2557" spans="6:8" ht="15" customHeight="1" x14ac:dyDescent="0.3">
      <c r="F2557" s="271"/>
      <c r="G2557" s="271"/>
      <c r="H2557" s="271"/>
    </row>
    <row r="2558" spans="6:8" ht="15" customHeight="1" x14ac:dyDescent="0.3">
      <c r="F2558" s="272"/>
      <c r="G2558" s="272"/>
      <c r="H2558" s="272"/>
    </row>
    <row r="2559" spans="6:8" ht="15" customHeight="1" x14ac:dyDescent="0.3">
      <c r="F2559" s="271"/>
      <c r="G2559" s="271"/>
      <c r="H2559" s="271"/>
    </row>
    <row r="2560" spans="6:8" ht="15" customHeight="1" x14ac:dyDescent="0.3">
      <c r="F2560" s="271"/>
      <c r="G2560" s="271"/>
      <c r="H2560" s="271"/>
    </row>
    <row r="2561" spans="6:8" ht="15" customHeight="1" x14ac:dyDescent="0.3">
      <c r="F2561" s="271"/>
      <c r="G2561" s="271"/>
      <c r="H2561" s="271"/>
    </row>
    <row r="2562" spans="6:8" ht="15" customHeight="1" x14ac:dyDescent="0.3">
      <c r="F2562" s="271"/>
      <c r="G2562" s="271"/>
      <c r="H2562" s="271"/>
    </row>
    <row r="2563" spans="6:8" ht="15" customHeight="1" x14ac:dyDescent="0.3">
      <c r="F2563" s="271"/>
      <c r="G2563" s="271"/>
      <c r="H2563" s="271"/>
    </row>
    <row r="2564" spans="6:8" ht="15" customHeight="1" x14ac:dyDescent="0.3">
      <c r="F2564" s="271"/>
      <c r="G2564" s="271"/>
      <c r="H2564" s="271"/>
    </row>
    <row r="2565" spans="6:8" ht="15" customHeight="1" x14ac:dyDescent="0.3">
      <c r="F2565" s="271"/>
      <c r="G2565" s="271"/>
      <c r="H2565" s="271"/>
    </row>
    <row r="2566" spans="6:8" ht="15" customHeight="1" x14ac:dyDescent="0.3">
      <c r="F2566" s="271"/>
      <c r="G2566" s="271"/>
      <c r="H2566" s="271"/>
    </row>
    <row r="2567" spans="6:8" ht="15" customHeight="1" x14ac:dyDescent="0.3">
      <c r="F2567" s="272"/>
      <c r="G2567" s="272"/>
      <c r="H2567" s="272"/>
    </row>
    <row r="2568" spans="6:8" ht="15" customHeight="1" x14ac:dyDescent="0.3">
      <c r="F2568" s="272"/>
      <c r="G2568" s="272"/>
      <c r="H2568" s="272"/>
    </row>
    <row r="2569" spans="6:8" ht="15" customHeight="1" x14ac:dyDescent="0.3">
      <c r="F2569" s="273"/>
      <c r="G2569" s="273"/>
      <c r="H2569" s="274"/>
    </row>
    <row r="2570" spans="6:8" ht="15" customHeight="1" x14ac:dyDescent="0.3">
      <c r="F2570" s="271"/>
      <c r="G2570" s="271"/>
      <c r="H2570" s="271"/>
    </row>
    <row r="2571" spans="6:8" ht="15" customHeight="1" x14ac:dyDescent="0.3">
      <c r="F2571" s="273"/>
      <c r="G2571" s="273"/>
      <c r="H2571" s="274"/>
    </row>
    <row r="2572" spans="6:8" ht="15" customHeight="1" x14ac:dyDescent="0.3"/>
    <row r="2573" spans="6:8" ht="15" customHeight="1" x14ac:dyDescent="0.3">
      <c r="F2573" s="272"/>
      <c r="G2573" s="272"/>
      <c r="H2573" s="272"/>
    </row>
    <row r="2574" spans="6:8" ht="15" customHeight="1" x14ac:dyDescent="0.3"/>
    <row r="2575" spans="6:8" ht="15" customHeight="1" x14ac:dyDescent="0.3">
      <c r="F2575" s="271"/>
      <c r="G2575" s="271"/>
      <c r="H2575" s="271"/>
    </row>
    <row r="2576" spans="6:8" ht="15" customHeight="1" x14ac:dyDescent="0.3">
      <c r="F2576" s="272"/>
      <c r="G2576" s="272"/>
      <c r="H2576" s="272"/>
    </row>
    <row r="2577" spans="6:8" ht="15" customHeight="1" x14ac:dyDescent="0.3">
      <c r="F2577" s="272"/>
      <c r="G2577" s="272"/>
      <c r="H2577" s="272"/>
    </row>
    <row r="2578" spans="6:8" ht="15" customHeight="1" x14ac:dyDescent="0.3">
      <c r="F2578" s="272"/>
      <c r="G2578" s="272"/>
      <c r="H2578" s="272"/>
    </row>
    <row r="2579" spans="6:8" ht="15" customHeight="1" x14ac:dyDescent="0.3">
      <c r="F2579" s="271"/>
      <c r="G2579" s="271"/>
      <c r="H2579" s="271"/>
    </row>
    <row r="2580" spans="6:8" ht="15" customHeight="1" x14ac:dyDescent="0.3">
      <c r="F2580" s="271"/>
      <c r="G2580" s="271"/>
      <c r="H2580" s="271"/>
    </row>
    <row r="2581" spans="6:8" ht="15" customHeight="1" x14ac:dyDescent="0.3">
      <c r="F2581" s="273"/>
      <c r="G2581" s="273"/>
      <c r="H2581" s="274"/>
    </row>
    <row r="2582" spans="6:8" ht="15" customHeight="1" x14ac:dyDescent="0.3">
      <c r="F2582" s="272"/>
      <c r="G2582" s="272"/>
      <c r="H2582" s="272"/>
    </row>
    <row r="2583" spans="6:8" ht="15" customHeight="1" x14ac:dyDescent="0.3">
      <c r="F2583" s="271"/>
      <c r="G2583" s="271"/>
      <c r="H2583" s="271"/>
    </row>
    <row r="2584" spans="6:8" ht="15" customHeight="1" x14ac:dyDescent="0.3">
      <c r="F2584" s="272"/>
      <c r="G2584" s="272"/>
      <c r="H2584" s="272"/>
    </row>
    <row r="2585" spans="6:8" ht="15" customHeight="1" x14ac:dyDescent="0.3">
      <c r="F2585" s="271"/>
      <c r="G2585" s="271"/>
      <c r="H2585" s="271"/>
    </row>
    <row r="2586" spans="6:8" ht="15" customHeight="1" x14ac:dyDescent="0.3">
      <c r="F2586" s="273"/>
      <c r="G2586" s="273"/>
      <c r="H2586" s="274"/>
    </row>
    <row r="2587" spans="6:8" ht="15" customHeight="1" x14ac:dyDescent="0.3">
      <c r="F2587" s="271"/>
      <c r="G2587" s="271"/>
      <c r="H2587" s="271"/>
    </row>
    <row r="2588" spans="6:8" ht="15" customHeight="1" x14ac:dyDescent="0.3"/>
    <row r="2589" spans="6:8" ht="15" customHeight="1" x14ac:dyDescent="0.3">
      <c r="F2589" s="272"/>
      <c r="G2589" s="272"/>
      <c r="H2589" s="272"/>
    </row>
    <row r="2590" spans="6:8" ht="15" customHeight="1" x14ac:dyDescent="0.3">
      <c r="F2590" s="272"/>
      <c r="G2590" s="272"/>
      <c r="H2590" s="272"/>
    </row>
    <row r="2591" spans="6:8" ht="15" customHeight="1" x14ac:dyDescent="0.3">
      <c r="F2591" s="271"/>
      <c r="G2591" s="271"/>
      <c r="H2591" s="271"/>
    </row>
    <row r="2592" spans="6:8" ht="15" customHeight="1" x14ac:dyDescent="0.3">
      <c r="F2592" s="272"/>
      <c r="G2592" s="272"/>
      <c r="H2592" s="272"/>
    </row>
    <row r="2593" spans="6:8" ht="15" customHeight="1" x14ac:dyDescent="0.3"/>
    <row r="2594" spans="6:8" ht="15" customHeight="1" x14ac:dyDescent="0.3">
      <c r="F2594" s="271"/>
      <c r="G2594" s="271"/>
      <c r="H2594" s="271"/>
    </row>
    <row r="2595" spans="6:8" ht="15" customHeight="1" x14ac:dyDescent="0.3">
      <c r="F2595" s="271"/>
      <c r="G2595" s="271"/>
      <c r="H2595" s="271"/>
    </row>
    <row r="2596" spans="6:8" ht="15" customHeight="1" x14ac:dyDescent="0.3">
      <c r="F2596" s="271"/>
      <c r="G2596" s="271"/>
      <c r="H2596" s="271"/>
    </row>
    <row r="2597" spans="6:8" ht="15" customHeight="1" x14ac:dyDescent="0.3">
      <c r="F2597" s="272"/>
      <c r="G2597" s="272"/>
      <c r="H2597" s="272"/>
    </row>
    <row r="2598" spans="6:8" ht="15" customHeight="1" x14ac:dyDescent="0.3">
      <c r="F2598" s="271"/>
      <c r="G2598" s="271"/>
      <c r="H2598" s="271"/>
    </row>
    <row r="2599" spans="6:8" ht="15" customHeight="1" x14ac:dyDescent="0.3"/>
    <row r="2600" spans="6:8" ht="15" customHeight="1" x14ac:dyDescent="0.3">
      <c r="F2600" s="273"/>
      <c r="G2600" s="273"/>
      <c r="H2600" s="274"/>
    </row>
    <row r="2601" spans="6:8" ht="15" customHeight="1" x14ac:dyDescent="0.3">
      <c r="F2601" s="271"/>
      <c r="G2601" s="271"/>
      <c r="H2601" s="271"/>
    </row>
    <row r="2602" spans="6:8" ht="15" customHeight="1" x14ac:dyDescent="0.3"/>
    <row r="2603" spans="6:8" ht="15" customHeight="1" x14ac:dyDescent="0.3"/>
    <row r="2604" spans="6:8" ht="15" customHeight="1" x14ac:dyDescent="0.3">
      <c r="F2604" s="272"/>
      <c r="G2604" s="272"/>
      <c r="H2604" s="272"/>
    </row>
    <row r="2605" spans="6:8" ht="15" customHeight="1" x14ac:dyDescent="0.3">
      <c r="F2605" s="271"/>
      <c r="G2605" s="271"/>
      <c r="H2605" s="271"/>
    </row>
    <row r="2606" spans="6:8" ht="15" customHeight="1" x14ac:dyDescent="0.3">
      <c r="F2606" s="272"/>
      <c r="G2606" s="272"/>
      <c r="H2606" s="272"/>
    </row>
    <row r="2607" spans="6:8" ht="15" customHeight="1" x14ac:dyDescent="0.3"/>
    <row r="2608" spans="6:8" ht="15" customHeight="1" x14ac:dyDescent="0.3">
      <c r="F2608" s="271"/>
      <c r="G2608" s="271"/>
      <c r="H2608" s="271"/>
    </row>
    <row r="2609" spans="6:8" ht="15" customHeight="1" x14ac:dyDescent="0.3">
      <c r="F2609" s="271"/>
      <c r="G2609" s="271"/>
      <c r="H2609" s="271"/>
    </row>
    <row r="2610" spans="6:8" ht="15" customHeight="1" x14ac:dyDescent="0.3">
      <c r="F2610" s="272"/>
      <c r="G2610" s="272"/>
      <c r="H2610" s="272"/>
    </row>
    <row r="2611" spans="6:8" ht="15" customHeight="1" x14ac:dyDescent="0.3">
      <c r="F2611" s="271"/>
      <c r="G2611" s="271"/>
      <c r="H2611" s="271"/>
    </row>
    <row r="2612" spans="6:8" ht="15" customHeight="1" x14ac:dyDescent="0.3">
      <c r="F2612" s="271"/>
      <c r="G2612" s="271"/>
      <c r="H2612" s="271"/>
    </row>
    <row r="2613" spans="6:8" ht="15" customHeight="1" x14ac:dyDescent="0.3">
      <c r="F2613" s="271"/>
      <c r="G2613" s="271"/>
      <c r="H2613" s="271"/>
    </row>
    <row r="2614" spans="6:8" ht="15" customHeight="1" x14ac:dyDescent="0.3">
      <c r="F2614" s="272"/>
      <c r="G2614" s="272"/>
      <c r="H2614" s="272"/>
    </row>
    <row r="2615" spans="6:8" ht="15" customHeight="1" x14ac:dyDescent="0.3">
      <c r="F2615" s="271"/>
      <c r="G2615" s="271"/>
      <c r="H2615" s="271"/>
    </row>
    <row r="2616" spans="6:8" ht="15" customHeight="1" x14ac:dyDescent="0.3">
      <c r="F2616" s="271"/>
      <c r="G2616" s="271"/>
      <c r="H2616" s="271"/>
    </row>
    <row r="2617" spans="6:8" ht="15" customHeight="1" x14ac:dyDescent="0.3">
      <c r="F2617" s="271"/>
      <c r="G2617" s="271"/>
      <c r="H2617" s="271"/>
    </row>
    <row r="2618" spans="6:8" ht="15" customHeight="1" x14ac:dyDescent="0.3">
      <c r="F2618" s="271"/>
      <c r="G2618" s="271"/>
      <c r="H2618" s="271"/>
    </row>
    <row r="2619" spans="6:8" ht="15" customHeight="1" x14ac:dyDescent="0.3">
      <c r="F2619" s="271"/>
      <c r="G2619" s="271"/>
      <c r="H2619" s="271"/>
    </row>
    <row r="2620" spans="6:8" ht="15" customHeight="1" x14ac:dyDescent="0.3">
      <c r="F2620" s="271"/>
      <c r="G2620" s="271"/>
      <c r="H2620" s="271"/>
    </row>
    <row r="2621" spans="6:8" ht="15" customHeight="1" x14ac:dyDescent="0.3">
      <c r="F2621" s="271"/>
      <c r="G2621" s="271"/>
      <c r="H2621" s="271"/>
    </row>
    <row r="2622" spans="6:8" ht="15" customHeight="1" x14ac:dyDescent="0.3">
      <c r="F2622" s="272"/>
      <c r="G2622" s="272"/>
      <c r="H2622" s="272"/>
    </row>
    <row r="2623" spans="6:8" ht="15" customHeight="1" x14ac:dyDescent="0.3">
      <c r="F2623" s="271"/>
      <c r="G2623" s="271"/>
      <c r="H2623" s="271"/>
    </row>
    <row r="2624" spans="6:8" ht="15" customHeight="1" x14ac:dyDescent="0.3">
      <c r="F2624" s="271"/>
      <c r="G2624" s="271"/>
      <c r="H2624" s="271"/>
    </row>
    <row r="2625" spans="5:31" ht="15" customHeight="1" x14ac:dyDescent="0.3">
      <c r="F2625" s="271"/>
      <c r="G2625" s="271"/>
      <c r="H2625" s="271"/>
    </row>
    <row r="2626" spans="5:31" ht="15" customHeight="1" x14ac:dyDescent="0.3">
      <c r="F2626" s="271"/>
      <c r="G2626" s="271"/>
      <c r="H2626" s="271"/>
    </row>
    <row r="2627" spans="5:31" ht="15" customHeight="1" x14ac:dyDescent="0.3">
      <c r="F2627" s="272"/>
      <c r="G2627" s="272"/>
      <c r="H2627" s="272"/>
    </row>
    <row r="2628" spans="5:31" ht="15" customHeight="1" x14ac:dyDescent="0.3">
      <c r="F2628" s="271"/>
      <c r="G2628" s="271"/>
      <c r="H2628" s="271"/>
    </row>
    <row r="2629" spans="5:31" ht="15" customHeight="1" x14ac:dyDescent="0.3">
      <c r="F2629" s="272"/>
      <c r="G2629" s="272"/>
      <c r="H2629" s="272"/>
    </row>
    <row r="2630" spans="5:31" ht="15" customHeight="1" x14ac:dyDescent="0.3">
      <c r="E2630" s="263"/>
      <c r="F2630" s="263"/>
      <c r="G2630" s="263"/>
      <c r="H2630" s="263"/>
      <c r="I2630" s="263"/>
      <c r="J2630" s="263"/>
      <c r="K2630" s="263"/>
      <c r="L2630" s="263"/>
      <c r="M2630" s="263"/>
      <c r="N2630" s="263"/>
      <c r="O2630" s="263"/>
      <c r="P2630" s="263"/>
      <c r="Q2630" s="263"/>
      <c r="R2630" s="263"/>
      <c r="S2630" s="263"/>
      <c r="T2630" s="263"/>
      <c r="V2630" s="263"/>
      <c r="W2630" s="263"/>
      <c r="X2630" s="263"/>
      <c r="Y2630" s="263"/>
      <c r="Z2630" s="263"/>
      <c r="AC2630" s="263"/>
      <c r="AD2630" s="263"/>
      <c r="AE2630" s="263"/>
    </row>
    <row r="2631" spans="5:31" ht="15" customHeight="1" x14ac:dyDescent="0.3">
      <c r="E2631" s="263"/>
      <c r="F2631" s="263"/>
      <c r="G2631" s="263"/>
      <c r="H2631" s="263"/>
      <c r="I2631" s="263"/>
      <c r="J2631" s="263"/>
      <c r="K2631" s="263"/>
      <c r="L2631" s="263"/>
      <c r="M2631" s="263"/>
      <c r="N2631" s="263"/>
      <c r="O2631" s="263"/>
      <c r="P2631" s="263"/>
      <c r="Q2631" s="263"/>
      <c r="R2631" s="263"/>
      <c r="S2631" s="263"/>
      <c r="T2631" s="263"/>
      <c r="V2631" s="263"/>
      <c r="W2631" s="263"/>
      <c r="X2631" s="263"/>
      <c r="Y2631" s="263"/>
      <c r="Z2631" s="263"/>
      <c r="AC2631" s="263"/>
      <c r="AD2631" s="263"/>
      <c r="AE2631" s="263"/>
    </row>
    <row r="2632" spans="5:31" ht="15" customHeight="1" x14ac:dyDescent="0.3">
      <c r="E2632" s="263"/>
      <c r="F2632" s="263"/>
      <c r="G2632" s="263"/>
      <c r="H2632" s="263"/>
      <c r="I2632" s="263"/>
      <c r="J2632" s="263"/>
      <c r="K2632" s="263"/>
      <c r="L2632" s="263"/>
      <c r="M2632" s="263"/>
      <c r="N2632" s="263"/>
      <c r="O2632" s="263"/>
      <c r="P2632" s="263"/>
      <c r="Q2632" s="263"/>
      <c r="R2632" s="263"/>
      <c r="S2632" s="263"/>
      <c r="T2632" s="263"/>
      <c r="V2632" s="263"/>
      <c r="W2632" s="263"/>
      <c r="X2632" s="263"/>
      <c r="Y2632" s="263"/>
      <c r="Z2632" s="263"/>
      <c r="AC2632" s="263"/>
      <c r="AD2632" s="263"/>
      <c r="AE2632" s="263"/>
    </row>
    <row r="2633" spans="5:31" ht="15" customHeight="1" x14ac:dyDescent="0.3">
      <c r="E2633" s="263"/>
      <c r="F2633" s="263"/>
      <c r="G2633" s="263"/>
      <c r="H2633" s="263"/>
      <c r="I2633" s="263"/>
      <c r="J2633" s="263"/>
      <c r="K2633" s="263"/>
      <c r="L2633" s="263"/>
      <c r="M2633" s="263"/>
      <c r="N2633" s="263"/>
      <c r="O2633" s="263"/>
      <c r="P2633" s="263"/>
      <c r="Q2633" s="263"/>
      <c r="R2633" s="263"/>
      <c r="S2633" s="263"/>
      <c r="T2633" s="263"/>
      <c r="V2633" s="263"/>
      <c r="W2633" s="263"/>
      <c r="X2633" s="263"/>
      <c r="Y2633" s="263"/>
      <c r="Z2633" s="263"/>
      <c r="AC2633" s="263"/>
      <c r="AD2633" s="263"/>
      <c r="AE2633" s="263"/>
    </row>
    <row r="2634" spans="5:31" ht="15" customHeight="1" x14ac:dyDescent="0.3">
      <c r="E2634" s="263"/>
      <c r="F2634" s="263"/>
      <c r="G2634" s="263"/>
      <c r="H2634" s="263"/>
      <c r="I2634" s="263"/>
      <c r="J2634" s="263"/>
      <c r="K2634" s="263"/>
      <c r="L2634" s="263"/>
      <c r="M2634" s="263"/>
      <c r="N2634" s="263"/>
      <c r="O2634" s="263"/>
      <c r="P2634" s="263"/>
      <c r="Q2634" s="263"/>
      <c r="R2634" s="263"/>
      <c r="S2634" s="263"/>
      <c r="T2634" s="263"/>
      <c r="V2634" s="263"/>
      <c r="W2634" s="263"/>
      <c r="X2634" s="263"/>
      <c r="Y2634" s="263"/>
      <c r="Z2634" s="263"/>
      <c r="AC2634" s="263"/>
      <c r="AD2634" s="263"/>
      <c r="AE2634" s="263"/>
    </row>
    <row r="2635" spans="5:31" ht="15" customHeight="1" x14ac:dyDescent="0.3">
      <c r="E2635" s="263"/>
      <c r="F2635" s="263"/>
      <c r="G2635" s="263"/>
      <c r="H2635" s="263"/>
      <c r="I2635" s="263"/>
      <c r="J2635" s="263"/>
      <c r="K2635" s="263"/>
      <c r="L2635" s="263"/>
      <c r="M2635" s="263"/>
      <c r="N2635" s="263"/>
      <c r="O2635" s="263"/>
      <c r="P2635" s="263"/>
      <c r="Q2635" s="263"/>
      <c r="R2635" s="263"/>
      <c r="S2635" s="263"/>
      <c r="T2635" s="263"/>
      <c r="V2635" s="263"/>
      <c r="W2635" s="263"/>
      <c r="X2635" s="263"/>
      <c r="Y2635" s="263"/>
      <c r="Z2635" s="263"/>
      <c r="AC2635" s="263"/>
      <c r="AD2635" s="263"/>
      <c r="AE2635" s="263"/>
    </row>
    <row r="2636" spans="5:31" ht="15" customHeight="1" x14ac:dyDescent="0.3">
      <c r="E2636" s="263"/>
      <c r="F2636" s="263"/>
      <c r="G2636" s="263"/>
      <c r="H2636" s="263"/>
      <c r="I2636" s="263"/>
      <c r="J2636" s="263"/>
      <c r="K2636" s="263"/>
      <c r="L2636" s="263"/>
      <c r="M2636" s="263"/>
      <c r="N2636" s="263"/>
      <c r="O2636" s="263"/>
      <c r="P2636" s="263"/>
      <c r="Q2636" s="263"/>
      <c r="R2636" s="263"/>
      <c r="S2636" s="263"/>
      <c r="T2636" s="263"/>
      <c r="V2636" s="263"/>
      <c r="W2636" s="263"/>
      <c r="X2636" s="263"/>
      <c r="Y2636" s="263"/>
      <c r="Z2636" s="263"/>
      <c r="AC2636" s="263"/>
      <c r="AD2636" s="263"/>
      <c r="AE2636" s="263"/>
    </row>
    <row r="2637" spans="5:31" ht="15" customHeight="1" x14ac:dyDescent="0.3">
      <c r="E2637" s="263"/>
      <c r="F2637" s="263"/>
      <c r="G2637" s="263"/>
      <c r="H2637" s="263"/>
      <c r="I2637" s="263"/>
      <c r="J2637" s="263"/>
      <c r="K2637" s="263"/>
      <c r="L2637" s="263"/>
      <c r="M2637" s="263"/>
      <c r="N2637" s="263"/>
      <c r="O2637" s="263"/>
      <c r="P2637" s="263"/>
      <c r="Q2637" s="263"/>
      <c r="R2637" s="263"/>
      <c r="S2637" s="263"/>
      <c r="T2637" s="263"/>
      <c r="V2637" s="263"/>
      <c r="W2637" s="263"/>
      <c r="X2637" s="263"/>
      <c r="Y2637" s="263"/>
      <c r="Z2637" s="263"/>
      <c r="AC2637" s="263"/>
      <c r="AD2637" s="263"/>
      <c r="AE2637" s="263"/>
    </row>
    <row r="2638" spans="5:31" ht="15" customHeight="1" x14ac:dyDescent="0.3">
      <c r="E2638" s="263"/>
      <c r="F2638" s="263"/>
      <c r="G2638" s="263"/>
      <c r="H2638" s="263"/>
      <c r="I2638" s="263"/>
      <c r="J2638" s="263"/>
      <c r="K2638" s="263"/>
      <c r="L2638" s="263"/>
      <c r="M2638" s="263"/>
      <c r="N2638" s="263"/>
      <c r="O2638" s="263"/>
      <c r="P2638" s="263"/>
      <c r="Q2638" s="263"/>
      <c r="R2638" s="263"/>
      <c r="S2638" s="263"/>
      <c r="T2638" s="263"/>
      <c r="V2638" s="263"/>
      <c r="W2638" s="263"/>
      <c r="X2638" s="263"/>
      <c r="Y2638" s="263"/>
      <c r="Z2638" s="263"/>
      <c r="AC2638" s="263"/>
      <c r="AD2638" s="263"/>
      <c r="AE2638" s="263"/>
    </row>
    <row r="2639" spans="5:31" ht="15" customHeight="1" x14ac:dyDescent="0.3">
      <c r="E2639" s="263"/>
      <c r="F2639" s="263"/>
      <c r="G2639" s="263"/>
      <c r="H2639" s="263"/>
      <c r="I2639" s="263"/>
      <c r="J2639" s="263"/>
      <c r="K2639" s="263"/>
      <c r="L2639" s="263"/>
      <c r="M2639" s="263"/>
      <c r="N2639" s="263"/>
      <c r="O2639" s="263"/>
      <c r="P2639" s="263"/>
      <c r="Q2639" s="263"/>
      <c r="R2639" s="263"/>
      <c r="S2639" s="263"/>
      <c r="T2639" s="263"/>
      <c r="V2639" s="263"/>
      <c r="W2639" s="263"/>
      <c r="X2639" s="263"/>
      <c r="Y2639" s="263"/>
      <c r="Z2639" s="263"/>
      <c r="AC2639" s="263"/>
      <c r="AD2639" s="263"/>
      <c r="AE2639" s="263"/>
    </row>
    <row r="2640" spans="5:31" ht="15" customHeight="1" x14ac:dyDescent="0.3">
      <c r="E2640" s="263"/>
      <c r="F2640" s="263"/>
      <c r="G2640" s="263"/>
      <c r="H2640" s="263"/>
      <c r="I2640" s="263"/>
      <c r="J2640" s="263"/>
      <c r="K2640" s="263"/>
      <c r="L2640" s="263"/>
      <c r="M2640" s="263"/>
      <c r="N2640" s="263"/>
      <c r="O2640" s="263"/>
      <c r="P2640" s="263"/>
      <c r="Q2640" s="263"/>
      <c r="R2640" s="263"/>
      <c r="S2640" s="263"/>
      <c r="T2640" s="263"/>
      <c r="V2640" s="263"/>
      <c r="W2640" s="263"/>
      <c r="X2640" s="263"/>
      <c r="Y2640" s="263"/>
      <c r="Z2640" s="263"/>
      <c r="AC2640" s="263"/>
      <c r="AD2640" s="263"/>
      <c r="AE2640" s="263"/>
    </row>
    <row r="2641" spans="5:31" ht="15" customHeight="1" x14ac:dyDescent="0.3">
      <c r="E2641" s="263"/>
      <c r="F2641" s="263"/>
      <c r="G2641" s="263"/>
      <c r="H2641" s="263"/>
      <c r="I2641" s="263"/>
      <c r="J2641" s="263"/>
      <c r="K2641" s="263"/>
      <c r="L2641" s="263"/>
      <c r="M2641" s="263"/>
      <c r="N2641" s="263"/>
      <c r="O2641" s="263"/>
      <c r="P2641" s="263"/>
      <c r="Q2641" s="263"/>
      <c r="R2641" s="263"/>
      <c r="S2641" s="263"/>
      <c r="T2641" s="263"/>
      <c r="V2641" s="263"/>
      <c r="W2641" s="263"/>
      <c r="X2641" s="263"/>
      <c r="Y2641" s="263"/>
      <c r="Z2641" s="263"/>
      <c r="AC2641" s="263"/>
      <c r="AD2641" s="263"/>
      <c r="AE2641" s="263"/>
    </row>
    <row r="2642" spans="5:31" ht="15" customHeight="1" x14ac:dyDescent="0.3">
      <c r="E2642" s="263"/>
      <c r="F2642" s="263"/>
      <c r="G2642" s="263"/>
      <c r="H2642" s="263"/>
      <c r="I2642" s="263"/>
      <c r="J2642" s="263"/>
      <c r="K2642" s="263"/>
      <c r="L2642" s="263"/>
      <c r="M2642" s="263"/>
      <c r="N2642" s="263"/>
      <c r="O2642" s="263"/>
      <c r="P2642" s="263"/>
      <c r="Q2642" s="263"/>
      <c r="R2642" s="263"/>
      <c r="S2642" s="263"/>
      <c r="T2642" s="263"/>
      <c r="V2642" s="263"/>
      <c r="W2642" s="263"/>
      <c r="X2642" s="263"/>
      <c r="Y2642" s="263"/>
      <c r="Z2642" s="263"/>
      <c r="AC2642" s="263"/>
      <c r="AD2642" s="263"/>
      <c r="AE2642" s="263"/>
    </row>
    <row r="2643" spans="5:31" ht="15" customHeight="1" x14ac:dyDescent="0.3">
      <c r="E2643" s="263"/>
      <c r="F2643" s="263"/>
      <c r="G2643" s="263"/>
      <c r="H2643" s="263"/>
      <c r="I2643" s="263"/>
      <c r="J2643" s="263"/>
      <c r="K2643" s="263"/>
      <c r="L2643" s="263"/>
      <c r="M2643" s="263"/>
      <c r="N2643" s="263"/>
      <c r="O2643" s="263"/>
      <c r="P2643" s="263"/>
      <c r="Q2643" s="263"/>
      <c r="R2643" s="263"/>
      <c r="S2643" s="263"/>
      <c r="T2643" s="263"/>
      <c r="V2643" s="263"/>
      <c r="W2643" s="263"/>
      <c r="X2643" s="263"/>
      <c r="Y2643" s="263"/>
      <c r="Z2643" s="263"/>
      <c r="AC2643" s="263"/>
      <c r="AD2643" s="263"/>
      <c r="AE2643" s="263"/>
    </row>
    <row r="2644" spans="5:31" ht="15" customHeight="1" x14ac:dyDescent="0.3">
      <c r="E2644" s="263"/>
      <c r="F2644" s="263"/>
      <c r="G2644" s="263"/>
      <c r="H2644" s="263"/>
      <c r="I2644" s="263"/>
      <c r="J2644" s="263"/>
      <c r="K2644" s="263"/>
      <c r="L2644" s="263"/>
      <c r="M2644" s="263"/>
      <c r="N2644" s="263"/>
      <c r="O2644" s="263"/>
      <c r="P2644" s="263"/>
      <c r="Q2644" s="263"/>
      <c r="R2644" s="263"/>
      <c r="S2644" s="263"/>
      <c r="T2644" s="263"/>
      <c r="V2644" s="263"/>
      <c r="W2644" s="263"/>
      <c r="X2644" s="263"/>
      <c r="Y2644" s="263"/>
      <c r="Z2644" s="263"/>
      <c r="AC2644" s="263"/>
      <c r="AD2644" s="263"/>
      <c r="AE2644" s="263"/>
    </row>
    <row r="2645" spans="5:31" ht="15" customHeight="1" x14ac:dyDescent="0.3">
      <c r="E2645" s="263"/>
      <c r="F2645" s="263"/>
      <c r="G2645" s="263"/>
      <c r="H2645" s="263"/>
      <c r="I2645" s="263"/>
      <c r="J2645" s="263"/>
      <c r="K2645" s="263"/>
      <c r="L2645" s="263"/>
      <c r="M2645" s="263"/>
      <c r="N2645" s="263"/>
      <c r="O2645" s="263"/>
      <c r="P2645" s="263"/>
      <c r="Q2645" s="263"/>
      <c r="R2645" s="263"/>
      <c r="S2645" s="263"/>
      <c r="T2645" s="263"/>
      <c r="V2645" s="263"/>
      <c r="W2645" s="263"/>
      <c r="X2645" s="263"/>
      <c r="Y2645" s="263"/>
      <c r="Z2645" s="263"/>
      <c r="AC2645" s="263"/>
      <c r="AD2645" s="263"/>
      <c r="AE2645" s="263"/>
    </row>
    <row r="2646" spans="5:31" ht="15" customHeight="1" x14ac:dyDescent="0.3">
      <c r="E2646" s="263"/>
      <c r="F2646" s="263"/>
      <c r="G2646" s="263"/>
      <c r="H2646" s="263"/>
      <c r="I2646" s="263"/>
      <c r="J2646" s="263"/>
      <c r="K2646" s="263"/>
      <c r="L2646" s="263"/>
      <c r="M2646" s="263"/>
      <c r="N2646" s="263"/>
      <c r="O2646" s="263"/>
      <c r="P2646" s="263"/>
      <c r="Q2646" s="263"/>
      <c r="R2646" s="263"/>
      <c r="S2646" s="263"/>
      <c r="T2646" s="263"/>
      <c r="V2646" s="263"/>
      <c r="W2646" s="263"/>
      <c r="X2646" s="263"/>
      <c r="Y2646" s="263"/>
      <c r="Z2646" s="263"/>
      <c r="AC2646" s="263"/>
      <c r="AD2646" s="263"/>
      <c r="AE2646" s="263"/>
    </row>
    <row r="2647" spans="5:31" ht="15" customHeight="1" x14ac:dyDescent="0.3">
      <c r="E2647" s="263"/>
      <c r="F2647" s="263"/>
      <c r="G2647" s="263"/>
      <c r="H2647" s="263"/>
      <c r="I2647" s="263"/>
      <c r="J2647" s="263"/>
      <c r="K2647" s="263"/>
      <c r="L2647" s="263"/>
      <c r="M2647" s="263"/>
      <c r="N2647" s="263"/>
      <c r="O2647" s="263"/>
      <c r="P2647" s="263"/>
      <c r="Q2647" s="263"/>
      <c r="R2647" s="263"/>
      <c r="S2647" s="263"/>
      <c r="T2647" s="263"/>
      <c r="V2647" s="263"/>
      <c r="W2647" s="263"/>
      <c r="X2647" s="263"/>
      <c r="Y2647" s="263"/>
      <c r="Z2647" s="263"/>
      <c r="AC2647" s="263"/>
      <c r="AD2647" s="263"/>
      <c r="AE2647" s="263"/>
    </row>
    <row r="2648" spans="5:31" ht="15" customHeight="1" x14ac:dyDescent="0.3">
      <c r="E2648" s="263"/>
      <c r="F2648" s="263"/>
      <c r="G2648" s="263"/>
      <c r="H2648" s="263"/>
      <c r="I2648" s="263"/>
      <c r="J2648" s="263"/>
      <c r="K2648" s="263"/>
      <c r="L2648" s="263"/>
      <c r="M2648" s="263"/>
      <c r="N2648" s="263"/>
      <c r="O2648" s="263"/>
      <c r="P2648" s="263"/>
      <c r="Q2648" s="263"/>
      <c r="R2648" s="263"/>
      <c r="S2648" s="263"/>
      <c r="T2648" s="263"/>
      <c r="V2648" s="263"/>
      <c r="W2648" s="263"/>
      <c r="X2648" s="263"/>
      <c r="Y2648" s="263"/>
      <c r="Z2648" s="263"/>
      <c r="AC2648" s="263"/>
      <c r="AD2648" s="263"/>
      <c r="AE2648" s="263"/>
    </row>
    <row r="2649" spans="5:31" ht="15" customHeight="1" x14ac:dyDescent="0.3">
      <c r="E2649" s="263"/>
      <c r="F2649" s="263"/>
      <c r="G2649" s="263"/>
      <c r="H2649" s="263"/>
      <c r="I2649" s="263"/>
      <c r="J2649" s="263"/>
      <c r="K2649" s="263"/>
      <c r="L2649" s="263"/>
      <c r="M2649" s="263"/>
      <c r="N2649" s="263"/>
      <c r="O2649" s="263"/>
      <c r="P2649" s="263"/>
      <c r="Q2649" s="263"/>
      <c r="R2649" s="263"/>
      <c r="S2649" s="263"/>
      <c r="T2649" s="263"/>
      <c r="V2649" s="263"/>
      <c r="W2649" s="263"/>
      <c r="X2649" s="263"/>
      <c r="Y2649" s="263"/>
      <c r="Z2649" s="263"/>
      <c r="AC2649" s="263"/>
      <c r="AD2649" s="263"/>
      <c r="AE2649" s="263"/>
    </row>
    <row r="2650" spans="5:31" ht="15" customHeight="1" x14ac:dyDescent="0.3">
      <c r="E2650" s="263"/>
      <c r="F2650" s="263"/>
      <c r="G2650" s="263"/>
      <c r="H2650" s="263"/>
      <c r="I2650" s="263"/>
      <c r="J2650" s="263"/>
      <c r="K2650" s="263"/>
      <c r="L2650" s="263"/>
      <c r="M2650" s="263"/>
      <c r="N2650" s="263"/>
      <c r="O2650" s="263"/>
      <c r="P2650" s="263"/>
      <c r="Q2650" s="263"/>
      <c r="R2650" s="263"/>
      <c r="S2650" s="263"/>
      <c r="T2650" s="263"/>
      <c r="V2650" s="263"/>
      <c r="W2650" s="263"/>
      <c r="X2650" s="263"/>
      <c r="Y2650" s="263"/>
      <c r="Z2650" s="263"/>
      <c r="AC2650" s="263"/>
      <c r="AD2650" s="263"/>
      <c r="AE2650" s="263"/>
    </row>
    <row r="2651" spans="5:31" ht="15" customHeight="1" x14ac:dyDescent="0.3">
      <c r="E2651" s="263"/>
      <c r="F2651" s="263"/>
      <c r="G2651" s="263"/>
      <c r="H2651" s="263"/>
      <c r="I2651" s="263"/>
      <c r="J2651" s="263"/>
      <c r="K2651" s="263"/>
      <c r="L2651" s="263"/>
      <c r="M2651" s="263"/>
      <c r="N2651" s="263"/>
      <c r="O2651" s="263"/>
      <c r="P2651" s="263"/>
      <c r="Q2651" s="263"/>
      <c r="R2651" s="263"/>
      <c r="S2651" s="263"/>
      <c r="T2651" s="263"/>
      <c r="V2651" s="263"/>
      <c r="W2651" s="263"/>
      <c r="X2651" s="263"/>
      <c r="Y2651" s="263"/>
      <c r="Z2651" s="263"/>
      <c r="AC2651" s="263"/>
      <c r="AD2651" s="263"/>
      <c r="AE2651" s="263"/>
    </row>
    <row r="2652" spans="5:31" ht="15" customHeight="1" x14ac:dyDescent="0.3">
      <c r="E2652" s="263"/>
      <c r="F2652" s="263"/>
      <c r="G2652" s="263"/>
      <c r="H2652" s="263"/>
      <c r="I2652" s="263"/>
      <c r="J2652" s="263"/>
      <c r="K2652" s="263"/>
      <c r="L2652" s="263"/>
      <c r="M2652" s="263"/>
      <c r="N2652" s="263"/>
      <c r="O2652" s="263"/>
      <c r="P2652" s="263"/>
      <c r="Q2652" s="263"/>
      <c r="R2652" s="263"/>
      <c r="S2652" s="263"/>
      <c r="T2652" s="263"/>
      <c r="V2652" s="263"/>
      <c r="W2652" s="263"/>
      <c r="X2652" s="263"/>
      <c r="Y2652" s="263"/>
      <c r="Z2652" s="263"/>
      <c r="AC2652" s="263"/>
      <c r="AD2652" s="263"/>
      <c r="AE2652" s="263"/>
    </row>
    <row r="2653" spans="5:31" ht="15" customHeight="1" x14ac:dyDescent="0.3">
      <c r="E2653" s="263"/>
      <c r="F2653" s="263"/>
      <c r="G2653" s="263"/>
      <c r="H2653" s="263"/>
      <c r="I2653" s="263"/>
      <c r="J2653" s="263"/>
      <c r="K2653" s="263"/>
      <c r="L2653" s="263"/>
      <c r="M2653" s="263"/>
      <c r="N2653" s="263"/>
      <c r="O2653" s="263"/>
      <c r="P2653" s="263"/>
      <c r="Q2653" s="263"/>
      <c r="R2653" s="263"/>
      <c r="S2653" s="263"/>
      <c r="T2653" s="263"/>
      <c r="V2653" s="263"/>
      <c r="W2653" s="263"/>
      <c r="X2653" s="263"/>
      <c r="Y2653" s="263"/>
      <c r="Z2653" s="263"/>
      <c r="AC2653" s="263"/>
      <c r="AD2653" s="263"/>
      <c r="AE2653" s="263"/>
    </row>
    <row r="2654" spans="5:31" ht="15" customHeight="1" x14ac:dyDescent="0.3">
      <c r="E2654" s="263"/>
      <c r="F2654" s="263"/>
      <c r="G2654" s="263"/>
      <c r="H2654" s="263"/>
      <c r="I2654" s="263"/>
      <c r="J2654" s="263"/>
      <c r="K2654" s="263"/>
      <c r="L2654" s="263"/>
      <c r="M2654" s="263"/>
      <c r="N2654" s="263"/>
      <c r="O2654" s="263"/>
      <c r="P2654" s="263"/>
      <c r="Q2654" s="263"/>
      <c r="R2654" s="263"/>
      <c r="S2654" s="263"/>
      <c r="T2654" s="263"/>
      <c r="V2654" s="263"/>
      <c r="W2654" s="263"/>
      <c r="X2654" s="263"/>
      <c r="Y2654" s="263"/>
      <c r="Z2654" s="263"/>
      <c r="AC2654" s="263"/>
      <c r="AD2654" s="263"/>
      <c r="AE2654" s="263"/>
    </row>
    <row r="2655" spans="5:31" ht="15" customHeight="1" x14ac:dyDescent="0.3">
      <c r="E2655" s="263"/>
      <c r="F2655" s="263"/>
      <c r="G2655" s="263"/>
      <c r="H2655" s="263"/>
      <c r="I2655" s="263"/>
      <c r="J2655" s="263"/>
      <c r="K2655" s="263"/>
      <c r="L2655" s="263"/>
      <c r="M2655" s="263"/>
      <c r="N2655" s="263"/>
      <c r="O2655" s="263"/>
      <c r="P2655" s="263"/>
      <c r="Q2655" s="263"/>
      <c r="R2655" s="263"/>
      <c r="S2655" s="263"/>
      <c r="T2655" s="263"/>
      <c r="V2655" s="263"/>
      <c r="W2655" s="263"/>
      <c r="X2655" s="263"/>
      <c r="Y2655" s="263"/>
      <c r="Z2655" s="263"/>
      <c r="AC2655" s="263"/>
      <c r="AD2655" s="263"/>
      <c r="AE2655" s="263"/>
    </row>
    <row r="2656" spans="5:31" ht="15" customHeight="1" x14ac:dyDescent="0.3">
      <c r="E2656" s="263"/>
      <c r="F2656" s="263"/>
      <c r="G2656" s="263"/>
      <c r="H2656" s="263"/>
      <c r="I2656" s="263"/>
      <c r="J2656" s="263"/>
      <c r="K2656" s="263"/>
      <c r="L2656" s="263"/>
      <c r="M2656" s="263"/>
      <c r="N2656" s="263"/>
      <c r="O2656" s="263"/>
      <c r="P2656" s="263"/>
      <c r="Q2656" s="263"/>
      <c r="R2656" s="263"/>
      <c r="S2656" s="263"/>
      <c r="T2656" s="263"/>
      <c r="V2656" s="263"/>
      <c r="W2656" s="263"/>
      <c r="X2656" s="263"/>
      <c r="Y2656" s="263"/>
      <c r="Z2656" s="263"/>
      <c r="AC2656" s="263"/>
      <c r="AD2656" s="263"/>
      <c r="AE2656" s="263"/>
    </row>
    <row r="2657" spans="5:31" ht="15" customHeight="1" x14ac:dyDescent="0.3">
      <c r="E2657" s="263"/>
      <c r="F2657" s="263"/>
      <c r="G2657" s="263"/>
      <c r="H2657" s="263"/>
      <c r="I2657" s="263"/>
      <c r="J2657" s="263"/>
      <c r="K2657" s="263"/>
      <c r="L2657" s="263"/>
      <c r="M2657" s="263"/>
      <c r="N2657" s="263"/>
      <c r="O2657" s="263"/>
      <c r="P2657" s="263"/>
      <c r="Q2657" s="263"/>
      <c r="R2657" s="263"/>
      <c r="S2657" s="263"/>
      <c r="T2657" s="263"/>
      <c r="V2657" s="263"/>
      <c r="W2657" s="263"/>
      <c r="X2657" s="263"/>
      <c r="Y2657" s="263"/>
      <c r="Z2657" s="263"/>
      <c r="AC2657" s="263"/>
      <c r="AD2657" s="263"/>
      <c r="AE2657" s="263"/>
    </row>
    <row r="2658" spans="5:31" ht="15" customHeight="1" x14ac:dyDescent="0.3">
      <c r="E2658" s="263"/>
      <c r="F2658" s="263"/>
      <c r="G2658" s="263"/>
      <c r="H2658" s="263"/>
      <c r="I2658" s="263"/>
      <c r="J2658" s="263"/>
      <c r="K2658" s="263"/>
      <c r="L2658" s="263"/>
      <c r="M2658" s="263"/>
      <c r="N2658" s="263"/>
      <c r="O2658" s="263"/>
      <c r="P2658" s="263"/>
      <c r="Q2658" s="263"/>
      <c r="R2658" s="263"/>
      <c r="S2658" s="263"/>
      <c r="T2658" s="263"/>
      <c r="V2658" s="263"/>
      <c r="W2658" s="263"/>
      <c r="X2658" s="263"/>
      <c r="Y2658" s="263"/>
      <c r="Z2658" s="263"/>
      <c r="AC2658" s="263"/>
      <c r="AD2658" s="263"/>
      <c r="AE2658" s="263"/>
    </row>
    <row r="2659" spans="5:31" ht="15" customHeight="1" x14ac:dyDescent="0.3">
      <c r="E2659" s="263"/>
      <c r="F2659" s="263"/>
      <c r="G2659" s="263"/>
      <c r="H2659" s="263"/>
      <c r="I2659" s="263"/>
      <c r="J2659" s="263"/>
      <c r="K2659" s="263"/>
      <c r="L2659" s="263"/>
      <c r="M2659" s="263"/>
      <c r="N2659" s="263"/>
      <c r="O2659" s="263"/>
      <c r="P2659" s="263"/>
      <c r="Q2659" s="263"/>
      <c r="R2659" s="263"/>
      <c r="S2659" s="263"/>
      <c r="T2659" s="263"/>
      <c r="V2659" s="263"/>
      <c r="W2659" s="263"/>
      <c r="X2659" s="263"/>
      <c r="Y2659" s="263"/>
      <c r="Z2659" s="263"/>
      <c r="AC2659" s="263"/>
      <c r="AD2659" s="263"/>
      <c r="AE2659" s="263"/>
    </row>
    <row r="2660" spans="5:31" ht="15" customHeight="1" x14ac:dyDescent="0.3">
      <c r="E2660" s="263"/>
      <c r="F2660" s="263"/>
      <c r="G2660" s="263"/>
      <c r="H2660" s="263"/>
      <c r="I2660" s="263"/>
      <c r="J2660" s="263"/>
      <c r="K2660" s="263"/>
      <c r="L2660" s="263"/>
      <c r="M2660" s="263"/>
      <c r="N2660" s="263"/>
      <c r="O2660" s="263"/>
      <c r="P2660" s="263"/>
      <c r="Q2660" s="263"/>
      <c r="R2660" s="263"/>
      <c r="S2660" s="263"/>
      <c r="T2660" s="263"/>
      <c r="V2660" s="263"/>
      <c r="W2660" s="263"/>
      <c r="X2660" s="263"/>
      <c r="Y2660" s="263"/>
      <c r="Z2660" s="263"/>
      <c r="AC2660" s="263"/>
      <c r="AD2660" s="263"/>
      <c r="AE2660" s="263"/>
    </row>
    <row r="2661" spans="5:31" ht="15" customHeight="1" x14ac:dyDescent="0.3">
      <c r="E2661" s="263"/>
      <c r="F2661" s="263"/>
      <c r="G2661" s="263"/>
      <c r="H2661" s="263"/>
      <c r="I2661" s="263"/>
      <c r="J2661" s="263"/>
      <c r="K2661" s="263"/>
      <c r="L2661" s="263"/>
      <c r="M2661" s="263"/>
      <c r="N2661" s="263"/>
      <c r="O2661" s="263"/>
      <c r="P2661" s="263"/>
      <c r="Q2661" s="263"/>
      <c r="R2661" s="263"/>
      <c r="S2661" s="263"/>
      <c r="T2661" s="263"/>
      <c r="V2661" s="263"/>
      <c r="W2661" s="263"/>
      <c r="X2661" s="263"/>
      <c r="Y2661" s="263"/>
      <c r="Z2661" s="263"/>
      <c r="AC2661" s="263"/>
      <c r="AD2661" s="263"/>
      <c r="AE2661" s="263"/>
    </row>
    <row r="2662" spans="5:31" ht="15" customHeight="1" x14ac:dyDescent="0.3">
      <c r="E2662" s="263"/>
      <c r="F2662" s="263"/>
      <c r="G2662" s="263"/>
      <c r="H2662" s="263"/>
      <c r="I2662" s="263"/>
      <c r="J2662" s="263"/>
      <c r="K2662" s="263"/>
      <c r="L2662" s="263"/>
      <c r="M2662" s="263"/>
      <c r="N2662" s="263"/>
      <c r="O2662" s="263"/>
      <c r="P2662" s="263"/>
      <c r="Q2662" s="263"/>
      <c r="R2662" s="263"/>
      <c r="S2662" s="263"/>
      <c r="T2662" s="263"/>
      <c r="V2662" s="263"/>
      <c r="W2662" s="263"/>
      <c r="X2662" s="263"/>
      <c r="Y2662" s="263"/>
      <c r="Z2662" s="263"/>
      <c r="AC2662" s="263"/>
      <c r="AD2662" s="263"/>
      <c r="AE2662" s="263"/>
    </row>
    <row r="2663" spans="5:31" ht="15" customHeight="1" x14ac:dyDescent="0.3">
      <c r="E2663" s="263"/>
      <c r="F2663" s="263"/>
      <c r="G2663" s="263"/>
      <c r="H2663" s="263"/>
      <c r="I2663" s="263"/>
      <c r="J2663" s="263"/>
      <c r="K2663" s="263"/>
      <c r="L2663" s="263"/>
      <c r="M2663" s="263"/>
      <c r="N2663" s="263"/>
      <c r="O2663" s="263"/>
      <c r="P2663" s="263"/>
      <c r="Q2663" s="263"/>
      <c r="R2663" s="263"/>
      <c r="S2663" s="263"/>
      <c r="T2663" s="263"/>
      <c r="V2663" s="263"/>
      <c r="W2663" s="263"/>
      <c r="X2663" s="263"/>
      <c r="Y2663" s="263"/>
      <c r="Z2663" s="263"/>
      <c r="AC2663" s="263"/>
      <c r="AD2663" s="263"/>
      <c r="AE2663" s="263"/>
    </row>
    <row r="2664" spans="5:31" ht="15" customHeight="1" x14ac:dyDescent="0.3">
      <c r="E2664" s="263"/>
      <c r="F2664" s="263"/>
      <c r="G2664" s="263"/>
      <c r="H2664" s="263"/>
      <c r="I2664" s="263"/>
      <c r="J2664" s="263"/>
      <c r="K2664" s="263"/>
      <c r="L2664" s="263"/>
      <c r="M2664" s="263"/>
      <c r="N2664" s="263"/>
      <c r="O2664" s="263"/>
      <c r="P2664" s="263"/>
      <c r="Q2664" s="263"/>
      <c r="R2664" s="263"/>
      <c r="S2664" s="263"/>
      <c r="T2664" s="263"/>
      <c r="V2664" s="263"/>
      <c r="W2664" s="263"/>
      <c r="X2664" s="263"/>
      <c r="Y2664" s="263"/>
      <c r="Z2664" s="263"/>
      <c r="AC2664" s="263"/>
      <c r="AD2664" s="263"/>
      <c r="AE2664" s="263"/>
    </row>
    <row r="2665" spans="5:31" ht="15" customHeight="1" x14ac:dyDescent="0.3">
      <c r="E2665" s="263"/>
      <c r="F2665" s="263"/>
      <c r="G2665" s="263"/>
      <c r="H2665" s="263"/>
      <c r="I2665" s="263"/>
      <c r="J2665" s="263"/>
      <c r="K2665" s="263"/>
      <c r="L2665" s="263"/>
      <c r="M2665" s="263"/>
      <c r="N2665" s="263"/>
      <c r="O2665" s="263"/>
      <c r="P2665" s="263"/>
      <c r="Q2665" s="263"/>
      <c r="R2665" s="263"/>
      <c r="S2665" s="263"/>
      <c r="T2665" s="263"/>
      <c r="V2665" s="263"/>
      <c r="W2665" s="263"/>
      <c r="X2665" s="263"/>
      <c r="Y2665" s="263"/>
      <c r="Z2665" s="263"/>
      <c r="AC2665" s="263"/>
      <c r="AD2665" s="263"/>
      <c r="AE2665" s="263"/>
    </row>
    <row r="2666" spans="5:31" ht="15" customHeight="1" x14ac:dyDescent="0.3">
      <c r="E2666" s="263"/>
      <c r="F2666" s="263"/>
      <c r="G2666" s="263"/>
      <c r="H2666" s="263"/>
      <c r="I2666" s="263"/>
      <c r="J2666" s="263"/>
      <c r="K2666" s="263"/>
      <c r="L2666" s="263"/>
      <c r="M2666" s="263"/>
      <c r="N2666" s="263"/>
      <c r="O2666" s="263"/>
      <c r="P2666" s="263"/>
      <c r="Q2666" s="263"/>
      <c r="R2666" s="263"/>
      <c r="S2666" s="263"/>
      <c r="T2666" s="263"/>
      <c r="V2666" s="263"/>
      <c r="W2666" s="263"/>
      <c r="X2666" s="263"/>
      <c r="Y2666" s="263"/>
      <c r="Z2666" s="263"/>
      <c r="AC2666" s="263"/>
      <c r="AD2666" s="263"/>
      <c r="AE2666" s="263"/>
    </row>
    <row r="2667" spans="5:31" ht="15" customHeight="1" x14ac:dyDescent="0.3">
      <c r="E2667" s="263"/>
      <c r="F2667" s="263"/>
      <c r="G2667" s="263"/>
      <c r="H2667" s="263"/>
      <c r="I2667" s="263"/>
      <c r="J2667" s="263"/>
      <c r="K2667" s="263"/>
      <c r="L2667" s="263"/>
      <c r="M2667" s="263"/>
      <c r="N2667" s="263"/>
      <c r="O2667" s="263"/>
      <c r="P2667" s="263"/>
      <c r="Q2667" s="263"/>
      <c r="R2667" s="263"/>
      <c r="S2667" s="263"/>
      <c r="T2667" s="263"/>
      <c r="V2667" s="263"/>
      <c r="W2667" s="263"/>
      <c r="X2667" s="263"/>
      <c r="Y2667" s="263"/>
      <c r="Z2667" s="263"/>
      <c r="AC2667" s="263"/>
      <c r="AD2667" s="263"/>
      <c r="AE2667" s="263"/>
    </row>
    <row r="2668" spans="5:31" ht="15" customHeight="1" x14ac:dyDescent="0.3">
      <c r="E2668" s="263"/>
      <c r="F2668" s="263"/>
      <c r="G2668" s="263"/>
      <c r="H2668" s="263"/>
      <c r="I2668" s="263"/>
      <c r="J2668" s="263"/>
      <c r="K2668" s="263"/>
      <c r="L2668" s="263"/>
      <c r="M2668" s="263"/>
      <c r="N2668" s="263"/>
      <c r="O2668" s="263"/>
      <c r="P2668" s="263"/>
      <c r="Q2668" s="263"/>
      <c r="R2668" s="263"/>
      <c r="S2668" s="263"/>
      <c r="T2668" s="263"/>
      <c r="V2668" s="263"/>
      <c r="W2668" s="263"/>
      <c r="X2668" s="263"/>
      <c r="Y2668" s="263"/>
      <c r="Z2668" s="263"/>
      <c r="AC2668" s="263"/>
      <c r="AD2668" s="263"/>
      <c r="AE2668" s="263"/>
    </row>
    <row r="2669" spans="5:31" ht="15" customHeight="1" x14ac:dyDescent="0.3">
      <c r="E2669" s="263"/>
      <c r="F2669" s="263"/>
      <c r="G2669" s="263"/>
      <c r="H2669" s="263"/>
      <c r="I2669" s="263"/>
      <c r="J2669" s="263"/>
      <c r="K2669" s="263"/>
      <c r="L2669" s="263"/>
      <c r="M2669" s="263"/>
      <c r="N2669" s="263"/>
      <c r="O2669" s="263"/>
      <c r="P2669" s="263"/>
      <c r="Q2669" s="263"/>
      <c r="R2669" s="263"/>
      <c r="S2669" s="263"/>
      <c r="T2669" s="263"/>
      <c r="V2669" s="263"/>
      <c r="W2669" s="263"/>
      <c r="X2669" s="263"/>
      <c r="Y2669" s="263"/>
      <c r="Z2669" s="263"/>
      <c r="AC2669" s="263"/>
      <c r="AD2669" s="263"/>
      <c r="AE2669" s="263"/>
    </row>
    <row r="2670" spans="5:31" ht="15" customHeight="1" x14ac:dyDescent="0.3">
      <c r="E2670" s="263"/>
      <c r="F2670" s="263"/>
      <c r="G2670" s="263"/>
      <c r="H2670" s="263"/>
      <c r="I2670" s="263"/>
      <c r="J2670" s="263"/>
      <c r="K2670" s="263"/>
      <c r="L2670" s="263"/>
      <c r="M2670" s="263"/>
      <c r="N2670" s="263"/>
      <c r="O2670" s="263"/>
      <c r="P2670" s="263"/>
      <c r="Q2670" s="263"/>
      <c r="R2670" s="263"/>
      <c r="S2670" s="263"/>
      <c r="T2670" s="263"/>
      <c r="V2670" s="263"/>
      <c r="W2670" s="263"/>
      <c r="X2670" s="263"/>
      <c r="Y2670" s="263"/>
      <c r="Z2670" s="263"/>
      <c r="AC2670" s="263"/>
      <c r="AD2670" s="263"/>
      <c r="AE2670" s="263"/>
    </row>
    <row r="2671" spans="5:31" ht="15" customHeight="1" x14ac:dyDescent="0.3">
      <c r="E2671" s="263"/>
      <c r="F2671" s="263"/>
      <c r="G2671" s="263"/>
      <c r="H2671" s="263"/>
      <c r="I2671" s="263"/>
      <c r="J2671" s="263"/>
      <c r="K2671" s="263"/>
      <c r="L2671" s="263"/>
      <c r="M2671" s="263"/>
      <c r="N2671" s="263"/>
      <c r="O2671" s="263"/>
      <c r="P2671" s="263"/>
      <c r="Q2671" s="263"/>
      <c r="R2671" s="263"/>
      <c r="S2671" s="263"/>
      <c r="T2671" s="263"/>
      <c r="V2671" s="263"/>
      <c r="W2671" s="263"/>
      <c r="X2671" s="263"/>
      <c r="Y2671" s="263"/>
      <c r="Z2671" s="263"/>
      <c r="AC2671" s="263"/>
      <c r="AD2671" s="263"/>
      <c r="AE2671" s="263"/>
    </row>
    <row r="2672" spans="5:31" ht="15" customHeight="1" x14ac:dyDescent="0.3">
      <c r="E2672" s="263"/>
      <c r="F2672" s="263"/>
      <c r="G2672" s="263"/>
      <c r="H2672" s="263"/>
      <c r="I2672" s="263"/>
      <c r="J2672" s="263"/>
      <c r="K2672" s="263"/>
      <c r="L2672" s="263"/>
      <c r="M2672" s="263"/>
      <c r="N2672" s="263"/>
      <c r="O2672" s="263"/>
      <c r="P2672" s="263"/>
      <c r="Q2672" s="263"/>
      <c r="R2672" s="263"/>
      <c r="S2672" s="263"/>
      <c r="T2672" s="263"/>
      <c r="V2672" s="263"/>
      <c r="W2672" s="263"/>
      <c r="X2672" s="263"/>
      <c r="Y2672" s="263"/>
      <c r="Z2672" s="263"/>
      <c r="AC2672" s="263"/>
      <c r="AD2672" s="263"/>
      <c r="AE2672" s="263"/>
    </row>
    <row r="2673" spans="5:31" ht="15" customHeight="1" x14ac:dyDescent="0.3">
      <c r="E2673" s="263"/>
      <c r="F2673" s="263"/>
      <c r="G2673" s="263"/>
      <c r="H2673" s="263"/>
      <c r="I2673" s="263"/>
      <c r="J2673" s="263"/>
      <c r="K2673" s="263"/>
      <c r="L2673" s="263"/>
      <c r="M2673" s="263"/>
      <c r="N2673" s="263"/>
      <c r="O2673" s="263"/>
      <c r="P2673" s="263"/>
      <c r="Q2673" s="263"/>
      <c r="R2673" s="263"/>
      <c r="S2673" s="263"/>
      <c r="T2673" s="263"/>
      <c r="V2673" s="263"/>
      <c r="W2673" s="263"/>
      <c r="X2673" s="263"/>
      <c r="Y2673" s="263"/>
      <c r="Z2673" s="263"/>
      <c r="AC2673" s="263"/>
      <c r="AD2673" s="263"/>
      <c r="AE2673" s="263"/>
    </row>
    <row r="2674" spans="5:31" ht="15" customHeight="1" x14ac:dyDescent="0.3">
      <c r="E2674" s="263"/>
      <c r="F2674" s="263"/>
      <c r="G2674" s="263"/>
      <c r="H2674" s="263"/>
      <c r="I2674" s="263"/>
      <c r="J2674" s="263"/>
      <c r="K2674" s="263"/>
      <c r="L2674" s="263"/>
      <c r="M2674" s="263"/>
      <c r="N2674" s="263"/>
      <c r="O2674" s="263"/>
      <c r="P2674" s="263"/>
      <c r="Q2674" s="263"/>
      <c r="R2674" s="263"/>
      <c r="S2674" s="263"/>
      <c r="T2674" s="263"/>
      <c r="V2674" s="263"/>
      <c r="W2674" s="263"/>
      <c r="X2674" s="263"/>
      <c r="Y2674" s="263"/>
      <c r="Z2674" s="263"/>
      <c r="AC2674" s="263"/>
      <c r="AD2674" s="263"/>
      <c r="AE2674" s="263"/>
    </row>
    <row r="2675" spans="5:31" ht="15" customHeight="1" x14ac:dyDescent="0.3">
      <c r="E2675" s="263"/>
      <c r="F2675" s="263"/>
      <c r="G2675" s="263"/>
      <c r="H2675" s="263"/>
      <c r="I2675" s="263"/>
      <c r="J2675" s="263"/>
      <c r="K2675" s="263"/>
      <c r="L2675" s="263"/>
      <c r="M2675" s="263"/>
      <c r="N2675" s="263"/>
      <c r="O2675" s="263"/>
      <c r="P2675" s="263"/>
      <c r="Q2675" s="263"/>
      <c r="R2675" s="263"/>
      <c r="S2675" s="263"/>
      <c r="T2675" s="263"/>
      <c r="V2675" s="263"/>
      <c r="W2675" s="263"/>
      <c r="X2675" s="263"/>
      <c r="Y2675" s="263"/>
      <c r="Z2675" s="263"/>
      <c r="AC2675" s="263"/>
      <c r="AD2675" s="263"/>
      <c r="AE2675" s="263"/>
    </row>
    <row r="2676" spans="5:31" ht="15" customHeight="1" x14ac:dyDescent="0.3">
      <c r="E2676" s="263"/>
      <c r="F2676" s="263"/>
      <c r="G2676" s="263"/>
      <c r="H2676" s="263"/>
      <c r="I2676" s="263"/>
      <c r="J2676" s="263"/>
      <c r="K2676" s="263"/>
      <c r="L2676" s="263"/>
      <c r="M2676" s="263"/>
      <c r="N2676" s="263"/>
      <c r="O2676" s="263"/>
      <c r="P2676" s="263"/>
      <c r="Q2676" s="263"/>
      <c r="R2676" s="263"/>
      <c r="S2676" s="263"/>
      <c r="T2676" s="263"/>
      <c r="V2676" s="263"/>
      <c r="W2676" s="263"/>
      <c r="X2676" s="263"/>
      <c r="Y2676" s="263"/>
      <c r="Z2676" s="263"/>
      <c r="AC2676" s="263"/>
      <c r="AD2676" s="263"/>
      <c r="AE2676" s="263"/>
    </row>
    <row r="2677" spans="5:31" ht="15" customHeight="1" x14ac:dyDescent="0.3">
      <c r="E2677" s="263"/>
      <c r="F2677" s="263"/>
      <c r="G2677" s="263"/>
      <c r="H2677" s="263"/>
      <c r="I2677" s="263"/>
      <c r="J2677" s="263"/>
      <c r="K2677" s="263"/>
      <c r="L2677" s="263"/>
      <c r="M2677" s="263"/>
      <c r="N2677" s="263"/>
      <c r="O2677" s="263"/>
      <c r="P2677" s="263"/>
      <c r="Q2677" s="263"/>
      <c r="R2677" s="263"/>
      <c r="S2677" s="263"/>
      <c r="T2677" s="263"/>
      <c r="V2677" s="263"/>
      <c r="W2677" s="263"/>
      <c r="X2677" s="263"/>
      <c r="Y2677" s="263"/>
      <c r="Z2677" s="263"/>
      <c r="AC2677" s="263"/>
      <c r="AD2677" s="263"/>
      <c r="AE2677" s="263"/>
    </row>
    <row r="2678" spans="5:31" ht="15" customHeight="1" x14ac:dyDescent="0.3">
      <c r="E2678" s="263"/>
      <c r="F2678" s="263"/>
      <c r="G2678" s="263"/>
      <c r="H2678" s="263"/>
      <c r="I2678" s="263"/>
      <c r="J2678" s="263"/>
      <c r="K2678" s="263"/>
      <c r="L2678" s="263"/>
      <c r="M2678" s="263"/>
      <c r="N2678" s="263"/>
      <c r="O2678" s="263"/>
      <c r="P2678" s="263"/>
      <c r="Q2678" s="263"/>
      <c r="R2678" s="263"/>
      <c r="S2678" s="263"/>
      <c r="T2678" s="263"/>
      <c r="V2678" s="263"/>
      <c r="W2678" s="263"/>
      <c r="X2678" s="263"/>
      <c r="Y2678" s="263"/>
      <c r="Z2678" s="263"/>
      <c r="AC2678" s="263"/>
      <c r="AD2678" s="263"/>
      <c r="AE2678" s="263"/>
    </row>
    <row r="2679" spans="5:31" ht="15" customHeight="1" x14ac:dyDescent="0.3">
      <c r="E2679" s="263"/>
      <c r="F2679" s="263"/>
      <c r="G2679" s="263"/>
      <c r="H2679" s="263"/>
      <c r="I2679" s="263"/>
      <c r="J2679" s="263"/>
      <c r="K2679" s="263"/>
      <c r="L2679" s="263"/>
      <c r="M2679" s="263"/>
      <c r="N2679" s="263"/>
      <c r="O2679" s="263"/>
      <c r="P2679" s="263"/>
      <c r="Q2679" s="263"/>
      <c r="R2679" s="263"/>
      <c r="S2679" s="263"/>
      <c r="T2679" s="263"/>
      <c r="V2679" s="263"/>
      <c r="W2679" s="263"/>
      <c r="X2679" s="263"/>
      <c r="Y2679" s="263"/>
      <c r="Z2679" s="263"/>
      <c r="AC2679" s="263"/>
      <c r="AD2679" s="263"/>
      <c r="AE2679" s="263"/>
    </row>
    <row r="2680" spans="5:31" ht="15" customHeight="1" x14ac:dyDescent="0.3">
      <c r="E2680" s="263"/>
      <c r="F2680" s="263"/>
      <c r="G2680" s="263"/>
      <c r="H2680" s="263"/>
      <c r="I2680" s="263"/>
      <c r="J2680" s="263"/>
      <c r="K2680" s="263"/>
      <c r="L2680" s="263"/>
      <c r="M2680" s="263"/>
      <c r="N2680" s="263"/>
      <c r="O2680" s="263"/>
      <c r="P2680" s="263"/>
      <c r="Q2680" s="263"/>
      <c r="R2680" s="263"/>
      <c r="S2680" s="263"/>
      <c r="T2680" s="263"/>
      <c r="U2680" s="263"/>
      <c r="V2680" s="263"/>
      <c r="W2680" s="263"/>
      <c r="X2680" s="263"/>
      <c r="Y2680" s="263"/>
      <c r="Z2680" s="263"/>
      <c r="AC2680" s="263"/>
      <c r="AD2680" s="263"/>
      <c r="AE2680" s="263"/>
    </row>
    <row r="2681" spans="5:31" ht="15" customHeight="1" x14ac:dyDescent="0.3">
      <c r="E2681" s="263"/>
      <c r="F2681" s="263"/>
      <c r="G2681" s="263"/>
      <c r="H2681" s="263"/>
      <c r="I2681" s="263"/>
      <c r="J2681" s="263"/>
      <c r="K2681" s="263"/>
      <c r="L2681" s="263"/>
      <c r="M2681" s="263"/>
      <c r="N2681" s="263"/>
      <c r="O2681" s="263"/>
      <c r="P2681" s="263"/>
      <c r="Q2681" s="263"/>
      <c r="R2681" s="263"/>
      <c r="S2681" s="263"/>
      <c r="T2681" s="263"/>
      <c r="U2681" s="263"/>
      <c r="V2681" s="263"/>
      <c r="W2681" s="263"/>
      <c r="X2681" s="263"/>
      <c r="Y2681" s="263"/>
      <c r="Z2681" s="263"/>
      <c r="AC2681" s="263"/>
      <c r="AD2681" s="263"/>
      <c r="AE2681" s="263"/>
    </row>
    <row r="2682" spans="5:31" ht="15" customHeight="1" x14ac:dyDescent="0.3">
      <c r="F2682" s="271"/>
      <c r="G2682" s="271"/>
      <c r="H2682" s="271"/>
    </row>
    <row r="2683" spans="5:31" ht="15" customHeight="1" x14ac:dyDescent="0.3">
      <c r="F2683" s="272"/>
      <c r="G2683" s="272"/>
      <c r="H2683" s="272"/>
    </row>
    <row r="2684" spans="5:31" ht="15" customHeight="1" x14ac:dyDescent="0.3">
      <c r="F2684" s="271"/>
      <c r="G2684" s="271"/>
      <c r="H2684" s="271"/>
    </row>
    <row r="2685" spans="5:31" ht="15" customHeight="1" x14ac:dyDescent="0.3">
      <c r="F2685" s="271"/>
      <c r="G2685" s="271"/>
      <c r="H2685" s="271"/>
    </row>
    <row r="2686" spans="5:31" ht="15" customHeight="1" x14ac:dyDescent="0.3">
      <c r="F2686" s="271"/>
      <c r="G2686" s="271"/>
      <c r="H2686" s="271"/>
    </row>
    <row r="2687" spans="5:31" ht="15" customHeight="1" x14ac:dyDescent="0.3">
      <c r="F2687" s="272"/>
      <c r="G2687" s="272"/>
      <c r="H2687" s="272"/>
    </row>
    <row r="2688" spans="5:31" ht="15" customHeight="1" x14ac:dyDescent="0.3">
      <c r="F2688" s="271"/>
      <c r="G2688" s="271"/>
      <c r="H2688" s="271"/>
    </row>
    <row r="2689" spans="5:8" ht="15" customHeight="1" x14ac:dyDescent="0.3">
      <c r="F2689" s="271"/>
      <c r="G2689" s="271"/>
      <c r="H2689" s="271"/>
    </row>
    <row r="2690" spans="5:8" ht="15" customHeight="1" x14ac:dyDescent="0.3">
      <c r="F2690" s="271"/>
      <c r="G2690" s="271"/>
      <c r="H2690" s="271"/>
    </row>
    <row r="2691" spans="5:8" ht="15" customHeight="1" x14ac:dyDescent="0.3">
      <c r="E2691" s="271"/>
      <c r="F2691" s="271"/>
      <c r="G2691" s="271"/>
      <c r="H2691" s="271"/>
    </row>
    <row r="2692" spans="5:8" ht="15" customHeight="1" x14ac:dyDescent="0.3">
      <c r="F2692" s="271"/>
      <c r="G2692" s="271"/>
      <c r="H2692" s="271"/>
    </row>
    <row r="2693" spans="5:8" ht="15" customHeight="1" x14ac:dyDescent="0.3">
      <c r="F2693" s="271"/>
      <c r="G2693" s="271"/>
      <c r="H2693" s="271"/>
    </row>
    <row r="2694" spans="5:8" ht="15" customHeight="1" x14ac:dyDescent="0.3">
      <c r="F2694" s="271"/>
      <c r="G2694" s="271"/>
      <c r="H2694" s="271"/>
    </row>
    <row r="2695" spans="5:8" ht="15" customHeight="1" x14ac:dyDescent="0.3">
      <c r="F2695" s="271"/>
      <c r="G2695" s="271"/>
      <c r="H2695" s="271"/>
    </row>
    <row r="2696" spans="5:8" ht="15" customHeight="1" x14ac:dyDescent="0.3">
      <c r="F2696" s="273"/>
      <c r="G2696" s="273"/>
      <c r="H2696" s="274"/>
    </row>
    <row r="2697" spans="5:8" ht="15" customHeight="1" x14ac:dyDescent="0.3">
      <c r="F2697" s="271"/>
      <c r="G2697" s="271"/>
      <c r="H2697" s="271"/>
    </row>
    <row r="2698" spans="5:8" ht="15" customHeight="1" x14ac:dyDescent="0.3">
      <c r="F2698" s="271"/>
      <c r="G2698" s="271"/>
      <c r="H2698" s="271"/>
    </row>
    <row r="2699" spans="5:8" ht="15" customHeight="1" x14ac:dyDescent="0.3">
      <c r="F2699" s="271"/>
      <c r="G2699" s="271"/>
      <c r="H2699" s="271"/>
    </row>
    <row r="2700" spans="5:8" ht="15" customHeight="1" x14ac:dyDescent="0.3">
      <c r="F2700" s="271"/>
      <c r="G2700" s="271"/>
      <c r="H2700" s="271"/>
    </row>
    <row r="2701" spans="5:8" ht="15" customHeight="1" x14ac:dyDescent="0.3">
      <c r="F2701" s="271"/>
      <c r="G2701" s="271"/>
      <c r="H2701" s="271"/>
    </row>
    <row r="2702" spans="5:8" ht="15" customHeight="1" x14ac:dyDescent="0.3">
      <c r="F2702" s="271"/>
      <c r="G2702" s="271"/>
      <c r="H2702" s="271"/>
    </row>
    <row r="2703" spans="5:8" ht="15" customHeight="1" x14ac:dyDescent="0.3">
      <c r="F2703" s="272"/>
      <c r="G2703" s="272"/>
      <c r="H2703" s="272"/>
    </row>
    <row r="2704" spans="5:8" ht="15" customHeight="1" x14ac:dyDescent="0.3">
      <c r="F2704" s="272"/>
      <c r="G2704" s="272"/>
      <c r="H2704" s="272"/>
    </row>
    <row r="2705" spans="6:8" ht="15" customHeight="1" x14ac:dyDescent="0.3">
      <c r="F2705" s="271"/>
      <c r="G2705" s="271"/>
      <c r="H2705" s="271"/>
    </row>
    <row r="2706" spans="6:8" ht="15" customHeight="1" x14ac:dyDescent="0.3">
      <c r="F2706" s="272"/>
      <c r="G2706" s="272"/>
      <c r="H2706" s="272"/>
    </row>
    <row r="2707" spans="6:8" ht="15" customHeight="1" x14ac:dyDescent="0.3">
      <c r="F2707" s="272"/>
      <c r="G2707" s="272"/>
      <c r="H2707" s="272"/>
    </row>
    <row r="2708" spans="6:8" ht="15" customHeight="1" x14ac:dyDescent="0.3">
      <c r="F2708" s="272"/>
      <c r="G2708" s="272"/>
      <c r="H2708" s="272"/>
    </row>
    <row r="2709" spans="6:8" ht="15" customHeight="1" x14ac:dyDescent="0.3">
      <c r="F2709" s="273"/>
      <c r="G2709" s="273"/>
      <c r="H2709" s="274"/>
    </row>
    <row r="2710" spans="6:8" ht="15" customHeight="1" x14ac:dyDescent="0.3">
      <c r="F2710" s="272"/>
      <c r="G2710" s="272"/>
      <c r="H2710" s="272"/>
    </row>
    <row r="2711" spans="6:8" ht="15" customHeight="1" x14ac:dyDescent="0.3">
      <c r="F2711" s="272"/>
      <c r="G2711" s="272"/>
      <c r="H2711" s="272"/>
    </row>
    <row r="2712" spans="6:8" ht="15" customHeight="1" x14ac:dyDescent="0.3">
      <c r="F2712" s="271"/>
      <c r="G2712" s="271"/>
      <c r="H2712" s="271"/>
    </row>
    <row r="2713" spans="6:8" ht="15" customHeight="1" x14ac:dyDescent="0.3">
      <c r="F2713" s="271"/>
      <c r="G2713" s="271"/>
      <c r="H2713" s="271"/>
    </row>
    <row r="2714" spans="6:8" ht="15" customHeight="1" x14ac:dyDescent="0.3">
      <c r="F2714" s="271"/>
      <c r="G2714" s="271"/>
      <c r="H2714" s="271"/>
    </row>
    <row r="2715" spans="6:8" ht="15" customHeight="1" x14ac:dyDescent="0.3">
      <c r="F2715" s="271"/>
      <c r="G2715" s="271"/>
      <c r="H2715" s="271"/>
    </row>
    <row r="2716" spans="6:8" ht="15" customHeight="1" x14ac:dyDescent="0.3">
      <c r="F2716" s="273"/>
      <c r="G2716" s="273"/>
      <c r="H2716" s="274"/>
    </row>
    <row r="2717" spans="6:8" ht="15" customHeight="1" x14ac:dyDescent="0.3">
      <c r="F2717" s="272"/>
      <c r="G2717" s="272"/>
      <c r="H2717" s="272"/>
    </row>
    <row r="2718" spans="6:8" ht="15" customHeight="1" x14ac:dyDescent="0.3">
      <c r="F2718" s="273"/>
      <c r="G2718" s="273"/>
      <c r="H2718" s="274"/>
    </row>
    <row r="2719" spans="6:8" ht="15" customHeight="1" x14ac:dyDescent="0.3">
      <c r="F2719" s="273"/>
      <c r="G2719" s="273"/>
      <c r="H2719" s="274"/>
    </row>
    <row r="2720" spans="6:8" ht="15" customHeight="1" x14ac:dyDescent="0.3">
      <c r="F2720" s="272"/>
      <c r="G2720" s="272"/>
      <c r="H2720" s="272"/>
    </row>
    <row r="2721" spans="5:31" ht="15" customHeight="1" x14ac:dyDescent="0.3">
      <c r="F2721" s="271"/>
      <c r="G2721" s="271"/>
      <c r="H2721" s="271"/>
    </row>
    <row r="2722" spans="5:31" ht="15" customHeight="1" x14ac:dyDescent="0.3">
      <c r="F2722" s="271"/>
      <c r="G2722" s="271"/>
      <c r="H2722" s="271"/>
    </row>
    <row r="2723" spans="5:31" ht="15" customHeight="1" x14ac:dyDescent="0.3">
      <c r="F2723" s="272"/>
      <c r="G2723" s="272"/>
      <c r="H2723" s="272"/>
    </row>
    <row r="2724" spans="5:31" ht="15" customHeight="1" x14ac:dyDescent="0.3">
      <c r="F2724" s="272"/>
      <c r="G2724" s="272"/>
      <c r="H2724" s="272"/>
    </row>
    <row r="2725" spans="5:31" ht="15" customHeight="1" x14ac:dyDescent="0.3">
      <c r="F2725" s="271"/>
      <c r="G2725" s="271"/>
      <c r="H2725" s="271"/>
    </row>
    <row r="2726" spans="5:31" ht="15" customHeight="1" x14ac:dyDescent="0.3">
      <c r="F2726" s="271"/>
      <c r="G2726" s="271"/>
      <c r="H2726" s="271"/>
    </row>
    <row r="2727" spans="5:31" ht="15" customHeight="1" x14ac:dyDescent="0.3">
      <c r="F2727" s="272"/>
      <c r="G2727" s="272"/>
      <c r="H2727" s="272"/>
    </row>
    <row r="2728" spans="5:31" ht="15" customHeight="1" x14ac:dyDescent="0.3">
      <c r="F2728" s="271"/>
      <c r="G2728" s="271"/>
      <c r="H2728" s="271"/>
    </row>
    <row r="2729" spans="5:31" ht="15" customHeight="1" x14ac:dyDescent="0.3">
      <c r="F2729" s="272"/>
      <c r="G2729" s="272"/>
      <c r="H2729" s="272"/>
    </row>
    <row r="2730" spans="5:31" ht="15" customHeight="1" x14ac:dyDescent="0.3">
      <c r="F2730" s="272"/>
      <c r="G2730" s="272"/>
      <c r="H2730" s="272"/>
    </row>
    <row r="2731" spans="5:31" ht="15" customHeight="1" x14ac:dyDescent="0.3">
      <c r="F2731" s="272"/>
      <c r="G2731" s="272"/>
      <c r="H2731" s="272"/>
    </row>
    <row r="2732" spans="5:31" ht="15" customHeight="1" x14ac:dyDescent="0.3">
      <c r="E2732" s="271"/>
      <c r="F2732" s="271"/>
      <c r="G2732" s="271"/>
      <c r="H2732" s="271"/>
    </row>
    <row r="2733" spans="5:31" ht="15" customHeight="1" x14ac:dyDescent="0.3">
      <c r="F2733" s="271"/>
      <c r="G2733" s="271"/>
      <c r="H2733" s="271"/>
    </row>
    <row r="2734" spans="5:31" ht="15" customHeight="1" x14ac:dyDescent="0.3">
      <c r="F2734" s="271"/>
      <c r="G2734" s="271"/>
      <c r="H2734" s="271"/>
    </row>
    <row r="2735" spans="5:31" ht="15" customHeight="1" x14ac:dyDescent="0.3">
      <c r="E2735" s="263"/>
      <c r="F2735" s="263"/>
      <c r="G2735" s="263"/>
      <c r="H2735" s="263"/>
      <c r="I2735" s="263"/>
      <c r="J2735" s="263"/>
      <c r="K2735" s="263"/>
      <c r="L2735" s="263"/>
      <c r="M2735" s="263"/>
      <c r="N2735" s="263"/>
      <c r="O2735" s="263"/>
      <c r="P2735" s="263"/>
      <c r="Q2735" s="263"/>
      <c r="R2735" s="263"/>
      <c r="S2735" s="263"/>
      <c r="T2735" s="263"/>
      <c r="V2735" s="263"/>
      <c r="W2735" s="263"/>
      <c r="X2735" s="263"/>
      <c r="Y2735" s="263"/>
      <c r="Z2735" s="263"/>
      <c r="AC2735" s="263"/>
      <c r="AD2735" s="263"/>
      <c r="AE2735" s="263"/>
    </row>
    <row r="2736" spans="5:31" ht="15" customHeight="1" x14ac:dyDescent="0.3">
      <c r="E2736" s="263"/>
      <c r="F2736" s="263"/>
      <c r="G2736" s="263"/>
      <c r="H2736" s="263"/>
      <c r="I2736" s="263"/>
      <c r="J2736" s="263"/>
      <c r="K2736" s="263"/>
      <c r="L2736" s="263"/>
      <c r="M2736" s="263"/>
      <c r="N2736" s="263"/>
      <c r="O2736" s="263"/>
      <c r="P2736" s="263"/>
      <c r="Q2736" s="263"/>
      <c r="R2736" s="263"/>
      <c r="S2736" s="263"/>
      <c r="T2736" s="263"/>
      <c r="V2736" s="263"/>
      <c r="W2736" s="263"/>
      <c r="X2736" s="263"/>
      <c r="Y2736" s="263"/>
      <c r="Z2736" s="263"/>
      <c r="AC2736" s="263"/>
      <c r="AD2736" s="263"/>
      <c r="AE2736" s="263"/>
    </row>
    <row r="2737" spans="5:31" ht="15" customHeight="1" x14ac:dyDescent="0.3">
      <c r="E2737" s="263"/>
      <c r="F2737" s="263"/>
      <c r="G2737" s="263"/>
      <c r="H2737" s="263"/>
      <c r="I2737" s="263"/>
      <c r="J2737" s="263"/>
      <c r="K2737" s="263"/>
      <c r="L2737" s="263"/>
      <c r="M2737" s="263"/>
      <c r="N2737" s="263"/>
      <c r="O2737" s="263"/>
      <c r="P2737" s="263"/>
      <c r="Q2737" s="263"/>
      <c r="R2737" s="263"/>
      <c r="S2737" s="263"/>
      <c r="T2737" s="263"/>
      <c r="V2737" s="263"/>
      <c r="W2737" s="263"/>
      <c r="X2737" s="263"/>
      <c r="Y2737" s="263"/>
      <c r="Z2737" s="263"/>
      <c r="AC2737" s="263"/>
      <c r="AD2737" s="263"/>
      <c r="AE2737" s="263"/>
    </row>
    <row r="2738" spans="5:31" ht="15" customHeight="1" x14ac:dyDescent="0.3">
      <c r="E2738" s="263"/>
      <c r="F2738" s="263"/>
      <c r="G2738" s="263"/>
      <c r="H2738" s="263"/>
      <c r="I2738" s="263"/>
      <c r="J2738" s="263"/>
      <c r="K2738" s="263"/>
      <c r="L2738" s="263"/>
      <c r="M2738" s="263"/>
      <c r="N2738" s="263"/>
      <c r="O2738" s="263"/>
      <c r="P2738" s="263"/>
      <c r="Q2738" s="263"/>
      <c r="R2738" s="263"/>
      <c r="S2738" s="263"/>
      <c r="T2738" s="263"/>
      <c r="V2738" s="263"/>
      <c r="W2738" s="263"/>
      <c r="X2738" s="263"/>
      <c r="Y2738" s="263"/>
      <c r="Z2738" s="263"/>
      <c r="AC2738" s="263"/>
      <c r="AD2738" s="263"/>
      <c r="AE2738" s="263"/>
    </row>
    <row r="2739" spans="5:31" ht="15" customHeight="1" x14ac:dyDescent="0.3">
      <c r="E2739" s="263"/>
      <c r="F2739" s="263"/>
      <c r="G2739" s="263"/>
      <c r="H2739" s="263"/>
      <c r="I2739" s="263"/>
      <c r="J2739" s="263"/>
      <c r="K2739" s="263"/>
      <c r="L2739" s="263"/>
      <c r="M2739" s="263"/>
      <c r="N2739" s="263"/>
      <c r="O2739" s="263"/>
      <c r="P2739" s="263"/>
      <c r="Q2739" s="263"/>
      <c r="R2739" s="263"/>
      <c r="S2739" s="263"/>
      <c r="T2739" s="263"/>
      <c r="V2739" s="263"/>
      <c r="W2739" s="263"/>
      <c r="X2739" s="263"/>
      <c r="Y2739" s="263"/>
      <c r="Z2739" s="263"/>
      <c r="AC2739" s="263"/>
      <c r="AD2739" s="263"/>
      <c r="AE2739" s="263"/>
    </row>
    <row r="2740" spans="5:31" ht="15" customHeight="1" x14ac:dyDescent="0.3">
      <c r="E2740" s="263"/>
      <c r="F2740" s="263"/>
      <c r="G2740" s="263"/>
      <c r="H2740" s="263"/>
      <c r="I2740" s="263"/>
      <c r="J2740" s="263"/>
      <c r="K2740" s="263"/>
      <c r="L2740" s="263"/>
      <c r="M2740" s="263"/>
      <c r="N2740" s="263"/>
      <c r="O2740" s="263"/>
      <c r="P2740" s="263"/>
      <c r="Q2740" s="263"/>
      <c r="R2740" s="263"/>
      <c r="S2740" s="263"/>
      <c r="T2740" s="263"/>
      <c r="V2740" s="263"/>
      <c r="W2740" s="263"/>
      <c r="X2740" s="263"/>
      <c r="Y2740" s="263"/>
      <c r="Z2740" s="263"/>
      <c r="AC2740" s="263"/>
      <c r="AD2740" s="263"/>
      <c r="AE2740" s="263"/>
    </row>
    <row r="2741" spans="5:31" ht="15" customHeight="1" x14ac:dyDescent="0.3">
      <c r="E2741" s="263"/>
      <c r="F2741" s="263"/>
      <c r="G2741" s="263"/>
      <c r="H2741" s="263"/>
      <c r="I2741" s="263"/>
      <c r="J2741" s="263"/>
      <c r="K2741" s="263"/>
      <c r="L2741" s="263"/>
      <c r="M2741" s="263"/>
      <c r="N2741" s="263"/>
      <c r="O2741" s="263"/>
      <c r="P2741" s="263"/>
      <c r="Q2741" s="263"/>
      <c r="R2741" s="263"/>
      <c r="S2741" s="263"/>
      <c r="T2741" s="263"/>
      <c r="V2741" s="263"/>
      <c r="W2741" s="263"/>
      <c r="X2741" s="263"/>
      <c r="Y2741" s="263"/>
      <c r="Z2741" s="263"/>
      <c r="AC2741" s="263"/>
      <c r="AD2741" s="263"/>
      <c r="AE2741" s="263"/>
    </row>
    <row r="2742" spans="5:31" ht="15" customHeight="1" x14ac:dyDescent="0.3">
      <c r="E2742" s="263"/>
      <c r="F2742" s="263"/>
      <c r="G2742" s="263"/>
      <c r="H2742" s="263"/>
      <c r="I2742" s="263"/>
      <c r="J2742" s="263"/>
      <c r="K2742" s="263"/>
      <c r="L2742" s="263"/>
      <c r="M2742" s="263"/>
      <c r="N2742" s="263"/>
      <c r="O2742" s="263"/>
      <c r="P2742" s="263"/>
      <c r="Q2742" s="263"/>
      <c r="R2742" s="263"/>
      <c r="S2742" s="263"/>
      <c r="T2742" s="263"/>
      <c r="V2742" s="263"/>
      <c r="W2742" s="263"/>
      <c r="X2742" s="263"/>
      <c r="Y2742" s="263"/>
      <c r="Z2742" s="263"/>
      <c r="AC2742" s="263"/>
      <c r="AD2742" s="263"/>
      <c r="AE2742" s="263"/>
    </row>
    <row r="2743" spans="5:31" ht="15" customHeight="1" x14ac:dyDescent="0.3">
      <c r="E2743" s="263"/>
      <c r="F2743" s="263"/>
      <c r="G2743" s="263"/>
      <c r="H2743" s="263"/>
      <c r="I2743" s="263"/>
      <c r="J2743" s="263"/>
      <c r="K2743" s="263"/>
      <c r="L2743" s="263"/>
      <c r="M2743" s="263"/>
      <c r="N2743" s="263"/>
      <c r="O2743" s="263"/>
      <c r="P2743" s="263"/>
      <c r="Q2743" s="263"/>
      <c r="R2743" s="263"/>
      <c r="S2743" s="263"/>
      <c r="T2743" s="263"/>
      <c r="V2743" s="263"/>
      <c r="W2743" s="263"/>
      <c r="X2743" s="263"/>
      <c r="Y2743" s="263"/>
      <c r="Z2743" s="263"/>
      <c r="AC2743" s="263"/>
      <c r="AD2743" s="263"/>
      <c r="AE2743" s="263"/>
    </row>
    <row r="2744" spans="5:31" ht="15" customHeight="1" x14ac:dyDescent="0.3">
      <c r="E2744" s="263"/>
      <c r="F2744" s="263"/>
      <c r="G2744" s="263"/>
      <c r="H2744" s="263"/>
      <c r="I2744" s="263"/>
      <c r="J2744" s="263"/>
      <c r="K2744" s="263"/>
      <c r="L2744" s="263"/>
      <c r="M2744" s="263"/>
      <c r="N2744" s="263"/>
      <c r="O2744" s="263"/>
      <c r="P2744" s="263"/>
      <c r="Q2744" s="263"/>
      <c r="R2744" s="263"/>
      <c r="S2744" s="263"/>
      <c r="T2744" s="263"/>
      <c r="V2744" s="263"/>
      <c r="W2744" s="263"/>
      <c r="X2744" s="263"/>
      <c r="Y2744" s="263"/>
      <c r="Z2744" s="263"/>
      <c r="AC2744" s="263"/>
      <c r="AD2744" s="263"/>
      <c r="AE2744" s="263"/>
    </row>
    <row r="2745" spans="5:31" ht="15" customHeight="1" x14ac:dyDescent="0.3">
      <c r="E2745" s="263"/>
      <c r="F2745" s="263"/>
      <c r="G2745" s="263"/>
      <c r="H2745" s="263"/>
      <c r="I2745" s="263"/>
      <c r="J2745" s="263"/>
      <c r="K2745" s="263"/>
      <c r="L2745" s="263"/>
      <c r="M2745" s="263"/>
      <c r="N2745" s="263"/>
      <c r="O2745" s="263"/>
      <c r="P2745" s="263"/>
      <c r="Q2745" s="263"/>
      <c r="R2745" s="263"/>
      <c r="S2745" s="263"/>
      <c r="T2745" s="263"/>
      <c r="V2745" s="263"/>
      <c r="W2745" s="263"/>
      <c r="X2745" s="263"/>
      <c r="Y2745" s="263"/>
      <c r="Z2745" s="263"/>
      <c r="AC2745" s="263"/>
      <c r="AD2745" s="263"/>
      <c r="AE2745" s="263"/>
    </row>
    <row r="2746" spans="5:31" ht="15" customHeight="1" x14ac:dyDescent="0.3">
      <c r="E2746" s="263"/>
      <c r="F2746" s="263"/>
      <c r="G2746" s="263"/>
      <c r="H2746" s="263"/>
      <c r="I2746" s="263"/>
      <c r="J2746" s="263"/>
      <c r="K2746" s="263"/>
      <c r="L2746" s="263"/>
      <c r="M2746" s="263"/>
      <c r="N2746" s="263"/>
      <c r="O2746" s="263"/>
      <c r="P2746" s="263"/>
      <c r="Q2746" s="263"/>
      <c r="R2746" s="263"/>
      <c r="S2746" s="263"/>
      <c r="T2746" s="263"/>
      <c r="V2746" s="263"/>
      <c r="W2746" s="263"/>
      <c r="X2746" s="263"/>
      <c r="Y2746" s="263"/>
      <c r="Z2746" s="263"/>
      <c r="AC2746" s="263"/>
      <c r="AD2746" s="263"/>
      <c r="AE2746" s="263"/>
    </row>
    <row r="2747" spans="5:31" ht="15" customHeight="1" x14ac:dyDescent="0.3">
      <c r="E2747" s="263"/>
      <c r="F2747" s="263"/>
      <c r="G2747" s="263"/>
      <c r="H2747" s="263"/>
      <c r="I2747" s="263"/>
      <c r="J2747" s="263"/>
      <c r="K2747" s="263"/>
      <c r="L2747" s="263"/>
      <c r="M2747" s="263"/>
      <c r="N2747" s="263"/>
      <c r="O2747" s="263"/>
      <c r="P2747" s="263"/>
      <c r="Q2747" s="263"/>
      <c r="R2747" s="263"/>
      <c r="S2747" s="263"/>
      <c r="T2747" s="263"/>
      <c r="V2747" s="263"/>
      <c r="W2747" s="263"/>
      <c r="X2747" s="263"/>
      <c r="Y2747" s="263"/>
      <c r="Z2747" s="263"/>
      <c r="AC2747" s="263"/>
      <c r="AD2747" s="263"/>
      <c r="AE2747" s="263"/>
    </row>
    <row r="2748" spans="5:31" ht="15" customHeight="1" x14ac:dyDescent="0.3">
      <c r="E2748" s="263"/>
      <c r="F2748" s="263"/>
      <c r="G2748" s="263"/>
      <c r="H2748" s="263"/>
      <c r="I2748" s="263"/>
      <c r="J2748" s="263"/>
      <c r="K2748" s="263"/>
      <c r="L2748" s="263"/>
      <c r="M2748" s="263"/>
      <c r="N2748" s="263"/>
      <c r="O2748" s="263"/>
      <c r="P2748" s="263"/>
      <c r="Q2748" s="263"/>
      <c r="R2748" s="263"/>
      <c r="S2748" s="263"/>
      <c r="T2748" s="263"/>
      <c r="V2748" s="263"/>
      <c r="W2748" s="263"/>
      <c r="X2748" s="263"/>
      <c r="Y2748" s="263"/>
      <c r="Z2748" s="263"/>
      <c r="AC2748" s="263"/>
      <c r="AD2748" s="263"/>
      <c r="AE2748" s="263"/>
    </row>
    <row r="2749" spans="5:31" ht="15" customHeight="1" x14ac:dyDescent="0.3">
      <c r="E2749" s="263"/>
      <c r="F2749" s="263"/>
      <c r="G2749" s="263"/>
      <c r="H2749" s="263"/>
      <c r="I2749" s="263"/>
      <c r="J2749" s="263"/>
      <c r="K2749" s="263"/>
      <c r="L2749" s="263"/>
      <c r="M2749" s="263"/>
      <c r="N2749" s="263"/>
      <c r="O2749" s="263"/>
      <c r="P2749" s="263"/>
      <c r="Q2749" s="263"/>
      <c r="R2749" s="263"/>
      <c r="S2749" s="263"/>
      <c r="T2749" s="263"/>
      <c r="V2749" s="263"/>
      <c r="W2749" s="263"/>
      <c r="X2749" s="263"/>
      <c r="Y2749" s="263"/>
      <c r="Z2749" s="263"/>
      <c r="AC2749" s="263"/>
      <c r="AD2749" s="263"/>
      <c r="AE2749" s="263"/>
    </row>
    <row r="2750" spans="5:31" ht="15" customHeight="1" x14ac:dyDescent="0.3">
      <c r="E2750" s="263"/>
      <c r="F2750" s="263"/>
      <c r="G2750" s="263"/>
      <c r="H2750" s="263"/>
      <c r="I2750" s="263"/>
      <c r="J2750" s="263"/>
      <c r="K2750" s="263"/>
      <c r="L2750" s="263"/>
      <c r="M2750" s="263"/>
      <c r="N2750" s="263"/>
      <c r="O2750" s="263"/>
      <c r="P2750" s="263"/>
      <c r="Q2750" s="263"/>
      <c r="R2750" s="263"/>
      <c r="S2750" s="263"/>
      <c r="T2750" s="263"/>
      <c r="V2750" s="263"/>
      <c r="W2750" s="263"/>
      <c r="X2750" s="263"/>
      <c r="Y2750" s="263"/>
      <c r="Z2750" s="263"/>
      <c r="AC2750" s="263"/>
      <c r="AD2750" s="263"/>
      <c r="AE2750" s="263"/>
    </row>
    <row r="2751" spans="5:31" ht="15" customHeight="1" x14ac:dyDescent="0.3">
      <c r="E2751" s="263"/>
      <c r="F2751" s="263"/>
      <c r="G2751" s="263"/>
      <c r="H2751" s="263"/>
      <c r="I2751" s="263"/>
      <c r="J2751" s="263"/>
      <c r="K2751" s="263"/>
      <c r="L2751" s="263"/>
      <c r="M2751" s="263"/>
      <c r="N2751" s="263"/>
      <c r="O2751" s="263"/>
      <c r="P2751" s="263"/>
      <c r="Q2751" s="263"/>
      <c r="R2751" s="263"/>
      <c r="S2751" s="263"/>
      <c r="T2751" s="263"/>
      <c r="V2751" s="263"/>
      <c r="W2751" s="263"/>
      <c r="X2751" s="263"/>
      <c r="Y2751" s="263"/>
      <c r="Z2751" s="263"/>
      <c r="AC2751" s="263"/>
      <c r="AD2751" s="263"/>
      <c r="AE2751" s="263"/>
    </row>
    <row r="2752" spans="5:31" ht="15" customHeight="1" x14ac:dyDescent="0.3">
      <c r="E2752" s="263"/>
      <c r="F2752" s="263"/>
      <c r="G2752" s="263"/>
      <c r="H2752" s="263"/>
      <c r="I2752" s="263"/>
      <c r="J2752" s="263"/>
      <c r="K2752" s="263"/>
      <c r="L2752" s="263"/>
      <c r="M2752" s="263"/>
      <c r="N2752" s="263"/>
      <c r="O2752" s="263"/>
      <c r="P2752" s="263"/>
      <c r="Q2752" s="263"/>
      <c r="R2752" s="263"/>
      <c r="S2752" s="263"/>
      <c r="T2752" s="263"/>
      <c r="V2752" s="263"/>
      <c r="W2752" s="263"/>
      <c r="X2752" s="263"/>
      <c r="Y2752" s="263"/>
      <c r="Z2752" s="263"/>
      <c r="AC2752" s="263"/>
      <c r="AD2752" s="263"/>
      <c r="AE2752" s="263"/>
    </row>
    <row r="2753" spans="5:31" ht="15" customHeight="1" x14ac:dyDescent="0.3">
      <c r="E2753" s="263"/>
      <c r="F2753" s="263"/>
      <c r="G2753" s="263"/>
      <c r="H2753" s="263"/>
      <c r="I2753" s="263"/>
      <c r="J2753" s="263"/>
      <c r="K2753" s="263"/>
      <c r="L2753" s="263"/>
      <c r="M2753" s="263"/>
      <c r="N2753" s="263"/>
      <c r="O2753" s="263"/>
      <c r="P2753" s="263"/>
      <c r="Q2753" s="263"/>
      <c r="R2753" s="263"/>
      <c r="S2753" s="263"/>
      <c r="T2753" s="263"/>
      <c r="V2753" s="263"/>
      <c r="W2753" s="263"/>
      <c r="X2753" s="263"/>
      <c r="Y2753" s="263"/>
      <c r="Z2753" s="263"/>
      <c r="AC2753" s="263"/>
      <c r="AD2753" s="263"/>
      <c r="AE2753" s="263"/>
    </row>
    <row r="2754" spans="5:31" ht="15" customHeight="1" x14ac:dyDescent="0.3">
      <c r="E2754" s="263"/>
      <c r="F2754" s="263"/>
      <c r="G2754" s="263"/>
      <c r="H2754" s="263"/>
      <c r="I2754" s="263"/>
      <c r="J2754" s="263"/>
      <c r="K2754" s="263"/>
      <c r="L2754" s="263"/>
      <c r="M2754" s="263"/>
      <c r="N2754" s="263"/>
      <c r="O2754" s="263"/>
      <c r="P2754" s="263"/>
      <c r="Q2754" s="263"/>
      <c r="R2754" s="263"/>
      <c r="S2754" s="263"/>
      <c r="T2754" s="263"/>
      <c r="V2754" s="263"/>
      <c r="W2754" s="263"/>
      <c r="X2754" s="263"/>
      <c r="Y2754" s="263"/>
      <c r="Z2754" s="263"/>
      <c r="AC2754" s="263"/>
      <c r="AD2754" s="263"/>
      <c r="AE2754" s="263"/>
    </row>
    <row r="2755" spans="5:31" ht="15" customHeight="1" x14ac:dyDescent="0.3">
      <c r="E2755" s="263"/>
      <c r="F2755" s="263"/>
      <c r="G2755" s="263"/>
      <c r="H2755" s="263"/>
      <c r="I2755" s="263"/>
      <c r="J2755" s="263"/>
      <c r="K2755" s="263"/>
      <c r="L2755" s="263"/>
      <c r="M2755" s="263"/>
      <c r="N2755" s="263"/>
      <c r="O2755" s="263"/>
      <c r="P2755" s="263"/>
      <c r="Q2755" s="263"/>
      <c r="R2755" s="263"/>
      <c r="S2755" s="263"/>
      <c r="T2755" s="263"/>
      <c r="V2755" s="263"/>
      <c r="W2755" s="263"/>
      <c r="X2755" s="263"/>
      <c r="Y2755" s="263"/>
      <c r="Z2755" s="263"/>
      <c r="AC2755" s="263"/>
      <c r="AD2755" s="263"/>
      <c r="AE2755" s="263"/>
    </row>
    <row r="2756" spans="5:31" ht="15" customHeight="1" x14ac:dyDescent="0.3">
      <c r="E2756" s="263"/>
      <c r="F2756" s="263"/>
      <c r="G2756" s="263"/>
      <c r="H2756" s="263"/>
      <c r="I2756" s="263"/>
      <c r="J2756" s="263"/>
      <c r="K2756" s="263"/>
      <c r="L2756" s="263"/>
      <c r="M2756" s="263"/>
      <c r="N2756" s="263"/>
      <c r="O2756" s="263"/>
      <c r="P2756" s="263"/>
      <c r="Q2756" s="263"/>
      <c r="R2756" s="263"/>
      <c r="S2756" s="263"/>
      <c r="T2756" s="263"/>
      <c r="V2756" s="263"/>
      <c r="W2756" s="263"/>
      <c r="X2756" s="263"/>
      <c r="Y2756" s="263"/>
      <c r="Z2756" s="263"/>
      <c r="AC2756" s="263"/>
      <c r="AD2756" s="263"/>
      <c r="AE2756" s="263"/>
    </row>
    <row r="2757" spans="5:31" ht="15" customHeight="1" x14ac:dyDescent="0.3">
      <c r="E2757" s="263"/>
      <c r="F2757" s="263"/>
      <c r="G2757" s="263"/>
      <c r="H2757" s="263"/>
      <c r="I2757" s="263"/>
      <c r="J2757" s="263"/>
      <c r="K2757" s="263"/>
      <c r="L2757" s="263"/>
      <c r="M2757" s="263"/>
      <c r="N2757" s="263"/>
      <c r="O2757" s="263"/>
      <c r="P2757" s="263"/>
      <c r="Q2757" s="263"/>
      <c r="R2757" s="263"/>
      <c r="S2757" s="263"/>
      <c r="T2757" s="263"/>
      <c r="V2757" s="263"/>
      <c r="W2757" s="263"/>
      <c r="X2757" s="263"/>
      <c r="Y2757" s="263"/>
      <c r="Z2757" s="263"/>
      <c r="AC2757" s="263"/>
      <c r="AD2757" s="263"/>
      <c r="AE2757" s="263"/>
    </row>
    <row r="2758" spans="5:31" ht="15" customHeight="1" x14ac:dyDescent="0.3">
      <c r="E2758" s="263"/>
      <c r="F2758" s="263"/>
      <c r="G2758" s="263"/>
      <c r="H2758" s="263"/>
      <c r="I2758" s="263"/>
      <c r="J2758" s="263"/>
      <c r="K2758" s="263"/>
      <c r="L2758" s="263"/>
      <c r="M2758" s="263"/>
      <c r="N2758" s="263"/>
      <c r="O2758" s="263"/>
      <c r="P2758" s="263"/>
      <c r="Q2758" s="263"/>
      <c r="R2758" s="263"/>
      <c r="S2758" s="263"/>
      <c r="T2758" s="263"/>
      <c r="V2758" s="263"/>
      <c r="W2758" s="263"/>
      <c r="X2758" s="263"/>
      <c r="Y2758" s="263"/>
      <c r="Z2758" s="263"/>
      <c r="AC2758" s="263"/>
      <c r="AD2758" s="263"/>
      <c r="AE2758" s="263"/>
    </row>
    <row r="2759" spans="5:31" ht="15" customHeight="1" x14ac:dyDescent="0.3">
      <c r="E2759" s="263"/>
      <c r="F2759" s="263"/>
      <c r="G2759" s="263"/>
      <c r="H2759" s="263"/>
      <c r="I2759" s="263"/>
      <c r="J2759" s="263"/>
      <c r="K2759" s="263"/>
      <c r="L2759" s="263"/>
      <c r="M2759" s="263"/>
      <c r="N2759" s="263"/>
      <c r="O2759" s="263"/>
      <c r="P2759" s="263"/>
      <c r="Q2759" s="263"/>
      <c r="R2759" s="263"/>
      <c r="S2759" s="263"/>
      <c r="T2759" s="263"/>
      <c r="V2759" s="263"/>
      <c r="W2759" s="263"/>
      <c r="X2759" s="263"/>
      <c r="Y2759" s="263"/>
      <c r="Z2759" s="263"/>
      <c r="AC2759" s="263"/>
      <c r="AD2759" s="263"/>
      <c r="AE2759" s="263"/>
    </row>
    <row r="2760" spans="5:31" ht="15" customHeight="1" x14ac:dyDescent="0.3">
      <c r="E2760" s="263"/>
      <c r="F2760" s="263"/>
      <c r="G2760" s="263"/>
      <c r="H2760" s="263"/>
      <c r="I2760" s="263"/>
      <c r="J2760" s="263"/>
      <c r="K2760" s="263"/>
      <c r="L2760" s="263"/>
      <c r="M2760" s="263"/>
      <c r="N2760" s="263"/>
      <c r="O2760" s="263"/>
      <c r="P2760" s="263"/>
      <c r="Q2760" s="263"/>
      <c r="R2760" s="263"/>
      <c r="S2760" s="263"/>
      <c r="T2760" s="263"/>
      <c r="V2760" s="263"/>
      <c r="W2760" s="263"/>
      <c r="X2760" s="263"/>
      <c r="Y2760" s="263"/>
      <c r="Z2760" s="263"/>
      <c r="AC2760" s="263"/>
      <c r="AD2760" s="263"/>
      <c r="AE2760" s="263"/>
    </row>
    <row r="2761" spans="5:31" ht="15" customHeight="1" x14ac:dyDescent="0.3">
      <c r="E2761" s="263"/>
      <c r="F2761" s="263"/>
      <c r="G2761" s="263"/>
      <c r="H2761" s="263"/>
      <c r="I2761" s="263"/>
      <c r="J2761" s="263"/>
      <c r="K2761" s="263"/>
      <c r="L2761" s="263"/>
      <c r="M2761" s="263"/>
      <c r="N2761" s="263"/>
      <c r="O2761" s="263"/>
      <c r="P2761" s="263"/>
      <c r="Q2761" s="263"/>
      <c r="R2761" s="263"/>
      <c r="S2761" s="263"/>
      <c r="T2761" s="263"/>
      <c r="V2761" s="263"/>
      <c r="W2761" s="263"/>
      <c r="X2761" s="263"/>
      <c r="Y2761" s="263"/>
      <c r="Z2761" s="263"/>
      <c r="AC2761" s="263"/>
      <c r="AD2761" s="263"/>
      <c r="AE2761" s="263"/>
    </row>
    <row r="2762" spans="5:31" ht="15" customHeight="1" x14ac:dyDescent="0.3">
      <c r="E2762" s="263"/>
      <c r="F2762" s="263"/>
      <c r="G2762" s="263"/>
      <c r="H2762" s="263"/>
      <c r="I2762" s="263"/>
      <c r="J2762" s="263"/>
      <c r="K2762" s="263"/>
      <c r="L2762" s="263"/>
      <c r="M2762" s="263"/>
      <c r="N2762" s="263"/>
      <c r="O2762" s="263"/>
      <c r="P2762" s="263"/>
      <c r="Q2762" s="263"/>
      <c r="R2762" s="263"/>
      <c r="S2762" s="263"/>
      <c r="T2762" s="263"/>
      <c r="V2762" s="263"/>
      <c r="W2762" s="263"/>
      <c r="X2762" s="263"/>
      <c r="Y2762" s="263"/>
      <c r="Z2762" s="263"/>
      <c r="AC2762" s="263"/>
      <c r="AD2762" s="263"/>
      <c r="AE2762" s="263"/>
    </row>
    <row r="2763" spans="5:31" ht="15" customHeight="1" x14ac:dyDescent="0.3">
      <c r="E2763" s="263"/>
      <c r="F2763" s="263"/>
      <c r="G2763" s="263"/>
      <c r="H2763" s="263"/>
      <c r="I2763" s="263"/>
      <c r="J2763" s="263"/>
      <c r="K2763" s="263"/>
      <c r="L2763" s="263"/>
      <c r="M2763" s="263"/>
      <c r="N2763" s="263"/>
      <c r="O2763" s="263"/>
      <c r="P2763" s="263"/>
      <c r="Q2763" s="263"/>
      <c r="R2763" s="263"/>
      <c r="S2763" s="263"/>
      <c r="T2763" s="263"/>
      <c r="V2763" s="263"/>
      <c r="W2763" s="263"/>
      <c r="X2763" s="263"/>
      <c r="Y2763" s="263"/>
      <c r="Z2763" s="263"/>
      <c r="AC2763" s="263"/>
      <c r="AD2763" s="263"/>
      <c r="AE2763" s="263"/>
    </row>
    <row r="2764" spans="5:31" ht="15" customHeight="1" x14ac:dyDescent="0.3">
      <c r="E2764" s="263"/>
      <c r="F2764" s="263"/>
      <c r="G2764" s="263"/>
      <c r="H2764" s="263"/>
      <c r="I2764" s="263"/>
      <c r="J2764" s="263"/>
      <c r="K2764" s="263"/>
      <c r="L2764" s="263"/>
      <c r="M2764" s="263"/>
      <c r="N2764" s="263"/>
      <c r="O2764" s="263"/>
      <c r="P2764" s="263"/>
      <c r="Q2764" s="263"/>
      <c r="R2764" s="263"/>
      <c r="S2764" s="263"/>
      <c r="T2764" s="263"/>
      <c r="V2764" s="263"/>
      <c r="W2764" s="263"/>
      <c r="X2764" s="263"/>
      <c r="Y2764" s="263"/>
      <c r="Z2764" s="263"/>
      <c r="AC2764" s="263"/>
      <c r="AD2764" s="263"/>
      <c r="AE2764" s="263"/>
    </row>
    <row r="2765" spans="5:31" ht="15" customHeight="1" x14ac:dyDescent="0.3">
      <c r="E2765" s="263"/>
      <c r="F2765" s="263"/>
      <c r="G2765" s="263"/>
      <c r="H2765" s="263"/>
      <c r="I2765" s="263"/>
      <c r="J2765" s="263"/>
      <c r="K2765" s="263"/>
      <c r="L2765" s="263"/>
      <c r="M2765" s="263"/>
      <c r="N2765" s="263"/>
      <c r="O2765" s="263"/>
      <c r="P2765" s="263"/>
      <c r="Q2765" s="263"/>
      <c r="R2765" s="263"/>
      <c r="S2765" s="263"/>
      <c r="T2765" s="263"/>
      <c r="V2765" s="263"/>
      <c r="W2765" s="263"/>
      <c r="X2765" s="263"/>
      <c r="Y2765" s="263"/>
      <c r="Z2765" s="263"/>
      <c r="AC2765" s="263"/>
      <c r="AD2765" s="263"/>
      <c r="AE2765" s="263"/>
    </row>
    <row r="2766" spans="5:31" ht="15" customHeight="1" x14ac:dyDescent="0.3">
      <c r="E2766" s="263"/>
      <c r="F2766" s="263"/>
      <c r="G2766" s="263"/>
      <c r="H2766" s="263"/>
      <c r="I2766" s="263"/>
      <c r="J2766" s="263"/>
      <c r="K2766" s="263"/>
      <c r="L2766" s="263"/>
      <c r="M2766" s="263"/>
      <c r="N2766" s="263"/>
      <c r="O2766" s="263"/>
      <c r="P2766" s="263"/>
      <c r="Q2766" s="263"/>
      <c r="R2766" s="263"/>
      <c r="S2766" s="263"/>
      <c r="T2766" s="263"/>
      <c r="V2766" s="263"/>
      <c r="W2766" s="263"/>
      <c r="X2766" s="263"/>
      <c r="Y2766" s="263"/>
      <c r="Z2766" s="263"/>
      <c r="AC2766" s="263"/>
      <c r="AD2766" s="263"/>
      <c r="AE2766" s="263"/>
    </row>
    <row r="2767" spans="5:31" ht="15" customHeight="1" x14ac:dyDescent="0.3">
      <c r="E2767" s="263"/>
      <c r="F2767" s="263"/>
      <c r="G2767" s="263"/>
      <c r="H2767" s="263"/>
      <c r="I2767" s="263"/>
      <c r="J2767" s="263"/>
      <c r="K2767" s="263"/>
      <c r="L2767" s="263"/>
      <c r="M2767" s="263"/>
      <c r="N2767" s="263"/>
      <c r="O2767" s="263"/>
      <c r="P2767" s="263"/>
      <c r="Q2767" s="263"/>
      <c r="R2767" s="263"/>
      <c r="S2767" s="263"/>
      <c r="T2767" s="263"/>
      <c r="V2767" s="263"/>
      <c r="W2767" s="263"/>
      <c r="X2767" s="263"/>
      <c r="Y2767" s="263"/>
      <c r="Z2767" s="263"/>
      <c r="AC2767" s="263"/>
      <c r="AD2767" s="263"/>
      <c r="AE2767" s="263"/>
    </row>
    <row r="2768" spans="5:31" ht="15" customHeight="1" x14ac:dyDescent="0.3">
      <c r="E2768" s="263"/>
      <c r="F2768" s="263"/>
      <c r="G2768" s="263"/>
      <c r="H2768" s="263"/>
      <c r="I2768" s="263"/>
      <c r="J2768" s="263"/>
      <c r="K2768" s="263"/>
      <c r="L2768" s="263"/>
      <c r="M2768" s="263"/>
      <c r="N2768" s="263"/>
      <c r="O2768" s="263"/>
      <c r="P2768" s="263"/>
      <c r="Q2768" s="263"/>
      <c r="R2768" s="263"/>
      <c r="S2768" s="263"/>
      <c r="T2768" s="263"/>
      <c r="V2768" s="263"/>
      <c r="W2768" s="263"/>
      <c r="X2768" s="263"/>
      <c r="Y2768" s="263"/>
      <c r="Z2768" s="263"/>
      <c r="AC2768" s="263"/>
      <c r="AD2768" s="263"/>
      <c r="AE2768" s="263"/>
    </row>
    <row r="2769" spans="5:31" ht="15" customHeight="1" x14ac:dyDescent="0.3">
      <c r="E2769" s="263"/>
      <c r="F2769" s="263"/>
      <c r="G2769" s="263"/>
      <c r="H2769" s="263"/>
      <c r="I2769" s="263"/>
      <c r="J2769" s="263"/>
      <c r="K2769" s="263"/>
      <c r="L2769" s="263"/>
      <c r="M2769" s="263"/>
      <c r="N2769" s="263"/>
      <c r="O2769" s="263"/>
      <c r="P2769" s="263"/>
      <c r="Q2769" s="263"/>
      <c r="R2769" s="263"/>
      <c r="S2769" s="263"/>
      <c r="T2769" s="263"/>
      <c r="V2769" s="263"/>
      <c r="W2769" s="263"/>
      <c r="X2769" s="263"/>
      <c r="Y2769" s="263"/>
      <c r="Z2769" s="263"/>
      <c r="AC2769" s="263"/>
      <c r="AD2769" s="263"/>
      <c r="AE2769" s="263"/>
    </row>
    <row r="2770" spans="5:31" ht="15" customHeight="1" x14ac:dyDescent="0.3">
      <c r="E2770" s="263"/>
      <c r="F2770" s="263"/>
      <c r="G2770" s="263"/>
      <c r="H2770" s="263"/>
      <c r="I2770" s="263"/>
      <c r="J2770" s="263"/>
      <c r="K2770" s="263"/>
      <c r="L2770" s="263"/>
      <c r="M2770" s="263"/>
      <c r="N2770" s="263"/>
      <c r="O2770" s="263"/>
      <c r="P2770" s="263"/>
      <c r="Q2770" s="263"/>
      <c r="R2770" s="263"/>
      <c r="S2770" s="263"/>
      <c r="T2770" s="263"/>
      <c r="V2770" s="263"/>
      <c r="W2770" s="263"/>
      <c r="X2770" s="263"/>
      <c r="Y2770" s="263"/>
      <c r="Z2770" s="263"/>
      <c r="AC2770" s="263"/>
      <c r="AD2770" s="263"/>
      <c r="AE2770" s="263"/>
    </row>
    <row r="2771" spans="5:31" ht="15" customHeight="1" x14ac:dyDescent="0.3">
      <c r="E2771" s="263"/>
      <c r="F2771" s="263"/>
      <c r="G2771" s="263"/>
      <c r="H2771" s="263"/>
      <c r="I2771" s="263"/>
      <c r="J2771" s="263"/>
      <c r="K2771" s="263"/>
      <c r="L2771" s="263"/>
      <c r="M2771" s="263"/>
      <c r="N2771" s="263"/>
      <c r="O2771" s="263"/>
      <c r="P2771" s="263"/>
      <c r="Q2771" s="263"/>
      <c r="R2771" s="263"/>
      <c r="S2771" s="263"/>
      <c r="T2771" s="263"/>
      <c r="V2771" s="263"/>
      <c r="W2771" s="263"/>
      <c r="X2771" s="263"/>
      <c r="Y2771" s="263"/>
      <c r="Z2771" s="263"/>
      <c r="AC2771" s="263"/>
      <c r="AD2771" s="263"/>
      <c r="AE2771" s="263"/>
    </row>
    <row r="2772" spans="5:31" ht="15" customHeight="1" x14ac:dyDescent="0.3">
      <c r="E2772" s="263"/>
      <c r="F2772" s="263"/>
      <c r="G2772" s="263"/>
      <c r="H2772" s="263"/>
      <c r="I2772" s="263"/>
      <c r="J2772" s="263"/>
      <c r="K2772" s="263"/>
      <c r="L2772" s="263"/>
      <c r="M2772" s="263"/>
      <c r="N2772" s="263"/>
      <c r="O2772" s="263"/>
      <c r="P2772" s="263"/>
      <c r="Q2772" s="263"/>
      <c r="R2772" s="263"/>
      <c r="S2772" s="263"/>
      <c r="T2772" s="263"/>
      <c r="V2772" s="263"/>
      <c r="W2772" s="263"/>
      <c r="X2772" s="263"/>
      <c r="Y2772" s="263"/>
      <c r="Z2772" s="263"/>
      <c r="AC2772" s="263"/>
      <c r="AD2772" s="263"/>
      <c r="AE2772" s="263"/>
    </row>
    <row r="2773" spans="5:31" ht="15" customHeight="1" x14ac:dyDescent="0.3">
      <c r="E2773" s="263"/>
      <c r="F2773" s="263"/>
      <c r="G2773" s="263"/>
      <c r="H2773" s="263"/>
      <c r="I2773" s="263"/>
      <c r="J2773" s="263"/>
      <c r="K2773" s="263"/>
      <c r="L2773" s="263"/>
      <c r="M2773" s="263"/>
      <c r="N2773" s="263"/>
      <c r="O2773" s="263"/>
      <c r="P2773" s="263"/>
      <c r="Q2773" s="263"/>
      <c r="R2773" s="263"/>
      <c r="S2773" s="263"/>
      <c r="T2773" s="263"/>
      <c r="V2773" s="263"/>
      <c r="W2773" s="263"/>
      <c r="X2773" s="263"/>
      <c r="Y2773" s="263"/>
      <c r="Z2773" s="263"/>
      <c r="AC2773" s="263"/>
      <c r="AD2773" s="263"/>
      <c r="AE2773" s="263"/>
    </row>
    <row r="2774" spans="5:31" ht="15" customHeight="1" x14ac:dyDescent="0.3">
      <c r="E2774" s="263"/>
      <c r="F2774" s="263"/>
      <c r="G2774" s="263"/>
      <c r="H2774" s="263"/>
      <c r="I2774" s="263"/>
      <c r="J2774" s="263"/>
      <c r="K2774" s="263"/>
      <c r="L2774" s="263"/>
      <c r="M2774" s="263"/>
      <c r="N2774" s="263"/>
      <c r="O2774" s="263"/>
      <c r="P2774" s="263"/>
      <c r="Q2774" s="263"/>
      <c r="R2774" s="263"/>
      <c r="S2774" s="263"/>
      <c r="T2774" s="263"/>
      <c r="V2774" s="263"/>
      <c r="W2774" s="263"/>
      <c r="X2774" s="263"/>
      <c r="Y2774" s="263"/>
      <c r="Z2774" s="263"/>
      <c r="AC2774" s="263"/>
      <c r="AD2774" s="263"/>
      <c r="AE2774" s="263"/>
    </row>
    <row r="2775" spans="5:31" ht="15" customHeight="1" x14ac:dyDescent="0.3">
      <c r="E2775" s="263"/>
      <c r="F2775" s="263"/>
      <c r="G2775" s="263"/>
      <c r="H2775" s="263"/>
      <c r="I2775" s="263"/>
      <c r="J2775" s="263"/>
      <c r="K2775" s="263"/>
      <c r="L2775" s="263"/>
      <c r="M2775" s="263"/>
      <c r="N2775" s="263"/>
      <c r="O2775" s="263"/>
      <c r="P2775" s="263"/>
      <c r="Q2775" s="263"/>
      <c r="R2775" s="263"/>
      <c r="S2775" s="263"/>
      <c r="T2775" s="263"/>
      <c r="V2775" s="263"/>
      <c r="W2775" s="263"/>
      <c r="X2775" s="263"/>
      <c r="Y2775" s="263"/>
      <c r="Z2775" s="263"/>
      <c r="AC2775" s="263"/>
      <c r="AD2775" s="263"/>
      <c r="AE2775" s="263"/>
    </row>
    <row r="2776" spans="5:31" ht="15" customHeight="1" x14ac:dyDescent="0.3">
      <c r="E2776" s="263"/>
      <c r="F2776" s="263"/>
      <c r="G2776" s="263"/>
      <c r="H2776" s="263"/>
      <c r="I2776" s="263"/>
      <c r="J2776" s="263"/>
      <c r="K2776" s="263"/>
      <c r="L2776" s="263"/>
      <c r="M2776" s="263"/>
      <c r="N2776" s="263"/>
      <c r="O2776" s="263"/>
      <c r="P2776" s="263"/>
      <c r="Q2776" s="263"/>
      <c r="R2776" s="263"/>
      <c r="S2776" s="263"/>
      <c r="T2776" s="263"/>
      <c r="V2776" s="263"/>
      <c r="W2776" s="263"/>
      <c r="X2776" s="263"/>
      <c r="Y2776" s="263"/>
      <c r="Z2776" s="263"/>
      <c r="AC2776" s="263"/>
      <c r="AD2776" s="263"/>
      <c r="AE2776" s="263"/>
    </row>
    <row r="2777" spans="5:31" ht="15" customHeight="1" x14ac:dyDescent="0.3">
      <c r="E2777" s="263"/>
      <c r="F2777" s="263"/>
      <c r="G2777" s="263"/>
      <c r="H2777" s="263"/>
      <c r="I2777" s="263"/>
      <c r="J2777" s="263"/>
      <c r="K2777" s="263"/>
      <c r="L2777" s="263"/>
      <c r="M2777" s="263"/>
      <c r="N2777" s="263"/>
      <c r="O2777" s="263"/>
      <c r="P2777" s="263"/>
      <c r="Q2777" s="263"/>
      <c r="R2777" s="263"/>
      <c r="S2777" s="263"/>
      <c r="T2777" s="263"/>
      <c r="V2777" s="263"/>
      <c r="W2777" s="263"/>
      <c r="X2777" s="263"/>
      <c r="Y2777" s="263"/>
      <c r="Z2777" s="263"/>
      <c r="AC2777" s="263"/>
      <c r="AD2777" s="263"/>
      <c r="AE2777" s="263"/>
    </row>
    <row r="2778" spans="5:31" ht="15" customHeight="1" x14ac:dyDescent="0.3">
      <c r="E2778" s="263"/>
      <c r="F2778" s="263"/>
      <c r="G2778" s="263"/>
      <c r="H2778" s="263"/>
      <c r="I2778" s="263"/>
      <c r="J2778" s="263"/>
      <c r="K2778" s="263"/>
      <c r="L2778" s="263"/>
      <c r="M2778" s="263"/>
      <c r="N2778" s="263"/>
      <c r="O2778" s="263"/>
      <c r="P2778" s="263"/>
      <c r="Q2778" s="263"/>
      <c r="R2778" s="263"/>
      <c r="S2778" s="263"/>
      <c r="T2778" s="263"/>
      <c r="V2778" s="263"/>
      <c r="W2778" s="263"/>
      <c r="X2778" s="263"/>
      <c r="Y2778" s="263"/>
      <c r="Z2778" s="263"/>
      <c r="AC2778" s="263"/>
      <c r="AD2778" s="263"/>
      <c r="AE2778" s="263"/>
    </row>
    <row r="2779" spans="5:31" ht="15" customHeight="1" x14ac:dyDescent="0.3">
      <c r="E2779" s="263"/>
      <c r="F2779" s="263"/>
      <c r="G2779" s="263"/>
      <c r="H2779" s="263"/>
      <c r="I2779" s="263"/>
      <c r="J2779" s="263"/>
      <c r="K2779" s="263"/>
      <c r="L2779" s="263"/>
      <c r="M2779" s="263"/>
      <c r="N2779" s="263"/>
      <c r="O2779" s="263"/>
      <c r="P2779" s="263"/>
      <c r="Q2779" s="263"/>
      <c r="R2779" s="263"/>
      <c r="S2779" s="263"/>
      <c r="T2779" s="263"/>
      <c r="V2779" s="263"/>
      <c r="W2779" s="263"/>
      <c r="X2779" s="263"/>
      <c r="Y2779" s="263"/>
      <c r="Z2779" s="263"/>
      <c r="AC2779" s="263"/>
      <c r="AD2779" s="263"/>
      <c r="AE2779" s="263"/>
    </row>
    <row r="2780" spans="5:31" ht="15" customHeight="1" x14ac:dyDescent="0.3">
      <c r="E2780" s="263"/>
      <c r="F2780" s="263"/>
      <c r="G2780" s="263"/>
      <c r="H2780" s="263"/>
      <c r="I2780" s="263"/>
      <c r="J2780" s="263"/>
      <c r="K2780" s="263"/>
      <c r="L2780" s="263"/>
      <c r="M2780" s="263"/>
      <c r="N2780" s="263"/>
      <c r="O2780" s="263"/>
      <c r="P2780" s="263"/>
      <c r="Q2780" s="263"/>
      <c r="R2780" s="263"/>
      <c r="S2780" s="263"/>
      <c r="T2780" s="263"/>
      <c r="V2780" s="263"/>
      <c r="W2780" s="263"/>
      <c r="X2780" s="263"/>
      <c r="Y2780" s="263"/>
      <c r="Z2780" s="263"/>
      <c r="AC2780" s="263"/>
      <c r="AD2780" s="263"/>
      <c r="AE2780" s="263"/>
    </row>
    <row r="2781" spans="5:31" ht="15" customHeight="1" x14ac:dyDescent="0.3">
      <c r="E2781" s="263"/>
      <c r="F2781" s="263"/>
      <c r="G2781" s="263"/>
      <c r="H2781" s="263"/>
      <c r="I2781" s="263"/>
      <c r="J2781" s="263"/>
      <c r="K2781" s="263"/>
      <c r="L2781" s="263"/>
      <c r="M2781" s="263"/>
      <c r="N2781" s="263"/>
      <c r="O2781" s="263"/>
      <c r="P2781" s="263"/>
      <c r="Q2781" s="263"/>
      <c r="R2781" s="263"/>
      <c r="S2781" s="263"/>
      <c r="T2781" s="263"/>
      <c r="V2781" s="263"/>
      <c r="W2781" s="263"/>
      <c r="X2781" s="263"/>
      <c r="Y2781" s="263"/>
      <c r="Z2781" s="263"/>
      <c r="AC2781" s="263"/>
      <c r="AD2781" s="263"/>
      <c r="AE2781" s="263"/>
    </row>
    <row r="2782" spans="5:31" ht="15" customHeight="1" x14ac:dyDescent="0.3">
      <c r="E2782" s="263"/>
      <c r="F2782" s="263"/>
      <c r="G2782" s="263"/>
      <c r="H2782" s="263"/>
      <c r="I2782" s="263"/>
      <c r="J2782" s="263"/>
      <c r="K2782" s="263"/>
      <c r="L2782" s="263"/>
      <c r="M2782" s="263"/>
      <c r="N2782" s="263"/>
      <c r="O2782" s="263"/>
      <c r="P2782" s="263"/>
      <c r="Q2782" s="263"/>
      <c r="R2782" s="263"/>
      <c r="S2782" s="263"/>
      <c r="T2782" s="263"/>
      <c r="V2782" s="263"/>
      <c r="W2782" s="263"/>
      <c r="X2782" s="263"/>
      <c r="Y2782" s="263"/>
      <c r="Z2782" s="263"/>
      <c r="AC2782" s="263"/>
      <c r="AD2782" s="263"/>
      <c r="AE2782" s="263"/>
    </row>
    <row r="2783" spans="5:31" ht="15" customHeight="1" x14ac:dyDescent="0.3">
      <c r="E2783" s="263"/>
      <c r="F2783" s="263"/>
      <c r="G2783" s="263"/>
      <c r="H2783" s="263"/>
      <c r="I2783" s="263"/>
      <c r="J2783" s="263"/>
      <c r="K2783" s="263"/>
      <c r="L2783" s="263"/>
      <c r="M2783" s="263"/>
      <c r="N2783" s="263"/>
      <c r="O2783" s="263"/>
      <c r="P2783" s="263"/>
      <c r="Q2783" s="263"/>
      <c r="R2783" s="263"/>
      <c r="S2783" s="263"/>
      <c r="T2783" s="263"/>
      <c r="V2783" s="263"/>
      <c r="W2783" s="263"/>
      <c r="X2783" s="263"/>
      <c r="Y2783" s="263"/>
      <c r="Z2783" s="263"/>
      <c r="AC2783" s="263"/>
      <c r="AD2783" s="263"/>
      <c r="AE2783" s="263"/>
    </row>
    <row r="2784" spans="5:31" ht="15" customHeight="1" x14ac:dyDescent="0.3">
      <c r="E2784" s="263"/>
      <c r="F2784" s="263"/>
      <c r="G2784" s="263"/>
      <c r="H2784" s="263"/>
      <c r="I2784" s="263"/>
      <c r="J2784" s="263"/>
      <c r="K2784" s="263"/>
      <c r="L2784" s="263"/>
      <c r="M2784" s="263"/>
      <c r="N2784" s="263"/>
      <c r="O2784" s="263"/>
      <c r="P2784" s="263"/>
      <c r="Q2784" s="263"/>
      <c r="R2784" s="263"/>
      <c r="S2784" s="263"/>
      <c r="T2784" s="263"/>
      <c r="V2784" s="263"/>
      <c r="W2784" s="263"/>
      <c r="X2784" s="263"/>
      <c r="Y2784" s="263"/>
      <c r="Z2784" s="263"/>
      <c r="AC2784" s="263"/>
      <c r="AD2784" s="263"/>
      <c r="AE2784" s="263"/>
    </row>
    <row r="2785" spans="5:31" ht="15" customHeight="1" x14ac:dyDescent="0.3">
      <c r="E2785" s="263"/>
      <c r="F2785" s="263"/>
      <c r="G2785" s="263"/>
      <c r="H2785" s="263"/>
      <c r="I2785" s="263"/>
      <c r="J2785" s="263"/>
      <c r="K2785" s="263"/>
      <c r="L2785" s="263"/>
      <c r="M2785" s="263"/>
      <c r="N2785" s="263"/>
      <c r="O2785" s="263"/>
      <c r="P2785" s="263"/>
      <c r="Q2785" s="263"/>
      <c r="R2785" s="263"/>
      <c r="S2785" s="263"/>
      <c r="T2785" s="263"/>
      <c r="V2785" s="263"/>
      <c r="W2785" s="263"/>
      <c r="X2785" s="263"/>
      <c r="Y2785" s="263"/>
      <c r="Z2785" s="263"/>
      <c r="AC2785" s="263"/>
      <c r="AD2785" s="263"/>
      <c r="AE2785" s="263"/>
    </row>
    <row r="2786" spans="5:31" ht="15" customHeight="1" x14ac:dyDescent="0.3">
      <c r="E2786" s="263"/>
      <c r="F2786" s="263"/>
      <c r="G2786" s="263"/>
      <c r="H2786" s="263"/>
      <c r="I2786" s="263"/>
      <c r="J2786" s="263"/>
      <c r="K2786" s="263"/>
      <c r="L2786" s="263"/>
      <c r="M2786" s="263"/>
      <c r="N2786" s="263"/>
      <c r="O2786" s="263"/>
      <c r="P2786" s="263"/>
      <c r="Q2786" s="263"/>
      <c r="R2786" s="263"/>
      <c r="S2786" s="263"/>
      <c r="T2786" s="263"/>
      <c r="V2786" s="263"/>
      <c r="W2786" s="263"/>
      <c r="X2786" s="263"/>
      <c r="Y2786" s="263"/>
      <c r="Z2786" s="263"/>
      <c r="AC2786" s="263"/>
      <c r="AD2786" s="263"/>
      <c r="AE2786" s="263"/>
    </row>
    <row r="2787" spans="5:31" ht="15" customHeight="1" x14ac:dyDescent="0.3">
      <c r="E2787" s="263"/>
      <c r="F2787" s="263"/>
      <c r="G2787" s="263"/>
      <c r="H2787" s="263"/>
      <c r="I2787" s="263"/>
      <c r="J2787" s="263"/>
      <c r="K2787" s="263"/>
      <c r="L2787" s="263"/>
      <c r="M2787" s="263"/>
      <c r="N2787" s="263"/>
      <c r="O2787" s="263"/>
      <c r="P2787" s="263"/>
      <c r="Q2787" s="263"/>
      <c r="R2787" s="263"/>
      <c r="S2787" s="263"/>
      <c r="T2787" s="263"/>
      <c r="V2787" s="263"/>
      <c r="W2787" s="263"/>
      <c r="X2787" s="263"/>
      <c r="Y2787" s="263"/>
      <c r="Z2787" s="263"/>
      <c r="AC2787" s="263"/>
      <c r="AD2787" s="263"/>
      <c r="AE2787" s="263"/>
    </row>
    <row r="2788" spans="5:31" ht="15" customHeight="1" x14ac:dyDescent="0.3">
      <c r="E2788" s="263"/>
      <c r="F2788" s="263"/>
      <c r="G2788" s="263"/>
      <c r="H2788" s="263"/>
      <c r="I2788" s="263"/>
      <c r="J2788" s="263"/>
      <c r="K2788" s="263"/>
      <c r="L2788" s="263"/>
      <c r="M2788" s="263"/>
      <c r="N2788" s="263"/>
      <c r="O2788" s="263"/>
      <c r="P2788" s="263"/>
      <c r="Q2788" s="263"/>
      <c r="R2788" s="263"/>
      <c r="S2788" s="263"/>
      <c r="T2788" s="263"/>
      <c r="V2788" s="263"/>
      <c r="W2788" s="263"/>
      <c r="X2788" s="263"/>
      <c r="Y2788" s="263"/>
      <c r="Z2788" s="263"/>
      <c r="AC2788" s="263"/>
      <c r="AD2788" s="263"/>
      <c r="AE2788" s="263"/>
    </row>
    <row r="2789" spans="5:31" ht="15" customHeight="1" x14ac:dyDescent="0.3">
      <c r="E2789" s="263"/>
      <c r="F2789" s="263"/>
      <c r="G2789" s="263"/>
      <c r="H2789" s="263"/>
      <c r="I2789" s="263"/>
      <c r="J2789" s="263"/>
      <c r="K2789" s="263"/>
      <c r="L2789" s="263"/>
      <c r="M2789" s="263"/>
      <c r="N2789" s="263"/>
      <c r="O2789" s="263"/>
      <c r="P2789" s="263"/>
      <c r="Q2789" s="263"/>
      <c r="R2789" s="263"/>
      <c r="S2789" s="263"/>
      <c r="T2789" s="263"/>
      <c r="V2789" s="263"/>
      <c r="W2789" s="263"/>
      <c r="X2789" s="263"/>
      <c r="Y2789" s="263"/>
      <c r="Z2789" s="263"/>
      <c r="AC2789" s="263"/>
      <c r="AD2789" s="263"/>
      <c r="AE2789" s="263"/>
    </row>
    <row r="2790" spans="5:31" ht="15" customHeight="1" x14ac:dyDescent="0.3">
      <c r="E2790" s="263"/>
      <c r="F2790" s="263"/>
      <c r="G2790" s="263"/>
      <c r="H2790" s="263"/>
      <c r="I2790" s="263"/>
      <c r="J2790" s="263"/>
      <c r="K2790" s="263"/>
      <c r="L2790" s="263"/>
      <c r="M2790" s="263"/>
      <c r="N2790" s="263"/>
      <c r="O2790" s="263"/>
      <c r="P2790" s="263"/>
      <c r="Q2790" s="263"/>
      <c r="R2790" s="263"/>
      <c r="S2790" s="263"/>
      <c r="T2790" s="263"/>
      <c r="V2790" s="263"/>
      <c r="W2790" s="263"/>
      <c r="X2790" s="263"/>
      <c r="Y2790" s="263"/>
      <c r="Z2790" s="263"/>
      <c r="AC2790" s="263"/>
      <c r="AD2790" s="263"/>
      <c r="AE2790" s="263"/>
    </row>
    <row r="2791" spans="5:31" ht="15" customHeight="1" x14ac:dyDescent="0.3">
      <c r="E2791" s="263"/>
      <c r="F2791" s="263"/>
      <c r="G2791" s="263"/>
      <c r="H2791" s="263"/>
      <c r="I2791" s="263"/>
      <c r="J2791" s="263"/>
      <c r="K2791" s="263"/>
      <c r="L2791" s="263"/>
      <c r="M2791" s="263"/>
      <c r="N2791" s="263"/>
      <c r="O2791" s="263"/>
      <c r="P2791" s="263"/>
      <c r="Q2791" s="263"/>
      <c r="R2791" s="263"/>
      <c r="S2791" s="263"/>
      <c r="T2791" s="263"/>
      <c r="V2791" s="263"/>
      <c r="W2791" s="263"/>
      <c r="X2791" s="263"/>
      <c r="Y2791" s="263"/>
      <c r="Z2791" s="263"/>
      <c r="AC2791" s="263"/>
      <c r="AD2791" s="263"/>
      <c r="AE2791" s="263"/>
    </row>
    <row r="2792" spans="5:31" ht="15" customHeight="1" x14ac:dyDescent="0.3">
      <c r="E2792" s="263"/>
      <c r="F2792" s="263"/>
      <c r="G2792" s="263"/>
      <c r="H2792" s="263"/>
      <c r="I2792" s="263"/>
      <c r="J2792" s="263"/>
      <c r="K2792" s="263"/>
      <c r="L2792" s="263"/>
      <c r="M2792" s="263"/>
      <c r="N2792" s="263"/>
      <c r="O2792" s="263"/>
      <c r="P2792" s="263"/>
      <c r="Q2792" s="263"/>
      <c r="R2792" s="263"/>
      <c r="S2792" s="263"/>
      <c r="T2792" s="263"/>
      <c r="V2792" s="263"/>
      <c r="W2792" s="263"/>
      <c r="X2792" s="263"/>
      <c r="Y2792" s="263"/>
      <c r="Z2792" s="263"/>
      <c r="AC2792" s="263"/>
      <c r="AD2792" s="263"/>
      <c r="AE2792" s="263"/>
    </row>
    <row r="2793" spans="5:31" ht="15" customHeight="1" x14ac:dyDescent="0.3">
      <c r="E2793" s="263"/>
      <c r="F2793" s="263"/>
      <c r="G2793" s="263"/>
      <c r="H2793" s="263"/>
      <c r="I2793" s="263"/>
      <c r="J2793" s="263"/>
      <c r="K2793" s="263"/>
      <c r="L2793" s="263"/>
      <c r="M2793" s="263"/>
      <c r="N2793" s="263"/>
      <c r="O2793" s="263"/>
      <c r="P2793" s="263"/>
      <c r="Q2793" s="263"/>
      <c r="R2793" s="263"/>
      <c r="S2793" s="263"/>
      <c r="T2793" s="263"/>
      <c r="V2793" s="263"/>
      <c r="W2793" s="263"/>
      <c r="X2793" s="263"/>
      <c r="Y2793" s="263"/>
      <c r="Z2793" s="263"/>
      <c r="AC2793" s="263"/>
      <c r="AD2793" s="263"/>
      <c r="AE2793" s="263"/>
    </row>
    <row r="2794" spans="5:31" ht="15" customHeight="1" x14ac:dyDescent="0.3">
      <c r="E2794" s="263"/>
      <c r="F2794" s="263"/>
      <c r="G2794" s="263"/>
      <c r="H2794" s="263"/>
      <c r="I2794" s="263"/>
      <c r="J2794" s="263"/>
      <c r="K2794" s="263"/>
      <c r="L2794" s="263"/>
      <c r="M2794" s="263"/>
      <c r="N2794" s="263"/>
      <c r="O2794" s="263"/>
      <c r="P2794" s="263"/>
      <c r="Q2794" s="263"/>
      <c r="R2794" s="263"/>
      <c r="S2794" s="263"/>
      <c r="T2794" s="263"/>
      <c r="V2794" s="263"/>
      <c r="W2794" s="263"/>
      <c r="X2794" s="263"/>
      <c r="Y2794" s="263"/>
      <c r="Z2794" s="263"/>
      <c r="AC2794" s="263"/>
      <c r="AD2794" s="263"/>
      <c r="AE2794" s="263"/>
    </row>
    <row r="2795" spans="5:31" ht="15" customHeight="1" x14ac:dyDescent="0.3">
      <c r="E2795" s="263"/>
      <c r="F2795" s="263"/>
      <c r="G2795" s="263"/>
      <c r="H2795" s="263"/>
      <c r="I2795" s="263"/>
      <c r="J2795" s="263"/>
      <c r="K2795" s="263"/>
      <c r="L2795" s="263"/>
      <c r="M2795" s="263"/>
      <c r="N2795" s="263"/>
      <c r="O2795" s="263"/>
      <c r="P2795" s="263"/>
      <c r="Q2795" s="263"/>
      <c r="R2795" s="263"/>
      <c r="S2795" s="263"/>
      <c r="T2795" s="263"/>
      <c r="V2795" s="263"/>
      <c r="W2795" s="263"/>
      <c r="X2795" s="263"/>
      <c r="Y2795" s="263"/>
      <c r="Z2795" s="263"/>
      <c r="AC2795" s="263"/>
      <c r="AD2795" s="263"/>
      <c r="AE2795" s="263"/>
    </row>
    <row r="2796" spans="5:31" ht="15" customHeight="1" x14ac:dyDescent="0.3">
      <c r="E2796" s="263"/>
      <c r="F2796" s="263"/>
      <c r="G2796" s="263"/>
      <c r="H2796" s="263"/>
      <c r="I2796" s="263"/>
      <c r="J2796" s="263"/>
      <c r="K2796" s="263"/>
      <c r="L2796" s="263"/>
      <c r="M2796" s="263"/>
      <c r="N2796" s="263"/>
      <c r="O2796" s="263"/>
      <c r="P2796" s="263"/>
      <c r="Q2796" s="263"/>
      <c r="R2796" s="263"/>
      <c r="S2796" s="263"/>
      <c r="T2796" s="263"/>
      <c r="V2796" s="263"/>
      <c r="W2796" s="263"/>
      <c r="X2796" s="263"/>
      <c r="Y2796" s="263"/>
      <c r="Z2796" s="263"/>
      <c r="AC2796" s="263"/>
      <c r="AD2796" s="263"/>
      <c r="AE2796" s="263"/>
    </row>
    <row r="2797" spans="5:31" ht="15" customHeight="1" x14ac:dyDescent="0.3">
      <c r="E2797" s="263"/>
      <c r="F2797" s="263"/>
      <c r="G2797" s="263"/>
      <c r="H2797" s="263"/>
      <c r="I2797" s="263"/>
      <c r="J2797" s="263"/>
      <c r="K2797" s="263"/>
      <c r="L2797" s="263"/>
      <c r="M2797" s="263"/>
      <c r="N2797" s="263"/>
      <c r="O2797" s="263"/>
      <c r="P2797" s="263"/>
      <c r="Q2797" s="263"/>
      <c r="R2797" s="263"/>
      <c r="S2797" s="263"/>
      <c r="T2797" s="263"/>
      <c r="V2797" s="263"/>
      <c r="W2797" s="263"/>
      <c r="X2797" s="263"/>
      <c r="Y2797" s="263"/>
      <c r="Z2797" s="263"/>
      <c r="AC2797" s="263"/>
      <c r="AD2797" s="263"/>
      <c r="AE2797" s="263"/>
    </row>
    <row r="2798" spans="5:31" ht="15" customHeight="1" x14ac:dyDescent="0.3">
      <c r="E2798" s="263"/>
      <c r="F2798" s="263"/>
      <c r="G2798" s="263"/>
      <c r="H2798" s="263"/>
      <c r="I2798" s="263"/>
      <c r="J2798" s="263"/>
      <c r="K2798" s="263"/>
      <c r="L2798" s="263"/>
      <c r="M2798" s="263"/>
      <c r="N2798" s="263"/>
      <c r="O2798" s="263"/>
      <c r="P2798" s="263"/>
      <c r="Q2798" s="263"/>
      <c r="R2798" s="263"/>
      <c r="S2798" s="263"/>
      <c r="T2798" s="263"/>
      <c r="V2798" s="263"/>
      <c r="W2798" s="263"/>
      <c r="X2798" s="263"/>
      <c r="Y2798" s="263"/>
      <c r="Z2798" s="263"/>
      <c r="AC2798" s="263"/>
      <c r="AD2798" s="263"/>
      <c r="AE2798" s="263"/>
    </row>
    <row r="2799" spans="5:31" ht="15" customHeight="1" x14ac:dyDescent="0.3">
      <c r="E2799" s="263"/>
      <c r="F2799" s="263"/>
      <c r="G2799" s="263"/>
      <c r="H2799" s="263"/>
      <c r="I2799" s="263"/>
      <c r="J2799" s="263"/>
      <c r="K2799" s="263"/>
      <c r="L2799" s="263"/>
      <c r="M2799" s="263"/>
      <c r="N2799" s="263"/>
      <c r="O2799" s="263"/>
      <c r="P2799" s="263"/>
      <c r="Q2799" s="263"/>
      <c r="R2799" s="263"/>
      <c r="S2799" s="263"/>
      <c r="T2799" s="263"/>
      <c r="V2799" s="263"/>
      <c r="W2799" s="263"/>
      <c r="X2799" s="263"/>
      <c r="Y2799" s="263"/>
      <c r="Z2799" s="263"/>
      <c r="AC2799" s="263"/>
      <c r="AD2799" s="263"/>
      <c r="AE2799" s="263"/>
    </row>
    <row r="2800" spans="5:31" ht="15" customHeight="1" x14ac:dyDescent="0.3">
      <c r="E2800" s="263"/>
      <c r="F2800" s="263"/>
      <c r="G2800" s="263"/>
      <c r="H2800" s="263"/>
      <c r="I2800" s="263"/>
      <c r="J2800" s="263"/>
      <c r="K2800" s="263"/>
      <c r="L2800" s="263"/>
      <c r="M2800" s="263"/>
      <c r="N2800" s="263"/>
      <c r="O2800" s="263"/>
      <c r="P2800" s="263"/>
      <c r="Q2800" s="263"/>
      <c r="R2800" s="263"/>
      <c r="S2800" s="263"/>
      <c r="T2800" s="263"/>
      <c r="V2800" s="263"/>
      <c r="W2800" s="263"/>
      <c r="X2800" s="263"/>
      <c r="Y2800" s="263"/>
      <c r="Z2800" s="263"/>
      <c r="AC2800" s="263"/>
      <c r="AD2800" s="263"/>
      <c r="AE2800" s="263"/>
    </row>
    <row r="2801" spans="5:31" ht="15" customHeight="1" x14ac:dyDescent="0.3">
      <c r="E2801" s="263"/>
      <c r="F2801" s="263"/>
      <c r="G2801" s="263"/>
      <c r="H2801" s="263"/>
      <c r="I2801" s="263"/>
      <c r="J2801" s="263"/>
      <c r="K2801" s="263"/>
      <c r="L2801" s="263"/>
      <c r="M2801" s="263"/>
      <c r="N2801" s="263"/>
      <c r="O2801" s="263"/>
      <c r="P2801" s="263"/>
      <c r="Q2801" s="263"/>
      <c r="R2801" s="263"/>
      <c r="S2801" s="263"/>
      <c r="T2801" s="263"/>
      <c r="V2801" s="263"/>
      <c r="W2801" s="263"/>
      <c r="X2801" s="263"/>
      <c r="Y2801" s="263"/>
      <c r="Z2801" s="263"/>
      <c r="AC2801" s="263"/>
      <c r="AD2801" s="263"/>
      <c r="AE2801" s="263"/>
    </row>
    <row r="2802" spans="5:31" ht="15" customHeight="1" x14ac:dyDescent="0.3">
      <c r="E2802" s="263"/>
      <c r="F2802" s="263"/>
      <c r="G2802" s="263"/>
      <c r="H2802" s="263"/>
      <c r="I2802" s="263"/>
      <c r="J2802" s="263"/>
      <c r="K2802" s="263"/>
      <c r="L2802" s="263"/>
      <c r="M2802" s="263"/>
      <c r="N2802" s="263"/>
      <c r="O2802" s="263"/>
      <c r="P2802" s="263"/>
      <c r="Q2802" s="263"/>
      <c r="R2802" s="263"/>
      <c r="S2802" s="263"/>
      <c r="T2802" s="263"/>
      <c r="V2802" s="263"/>
      <c r="W2802" s="263"/>
      <c r="X2802" s="263"/>
      <c r="Y2802" s="263"/>
      <c r="Z2802" s="263"/>
      <c r="AC2802" s="263"/>
      <c r="AD2802" s="263"/>
      <c r="AE2802" s="263"/>
    </row>
    <row r="2803" spans="5:31" ht="15" customHeight="1" x14ac:dyDescent="0.3">
      <c r="E2803" s="263"/>
      <c r="F2803" s="263"/>
      <c r="G2803" s="263"/>
      <c r="H2803" s="263"/>
      <c r="I2803" s="263"/>
      <c r="J2803" s="263"/>
      <c r="K2803" s="263"/>
      <c r="L2803" s="263"/>
      <c r="M2803" s="263"/>
      <c r="N2803" s="263"/>
      <c r="O2803" s="263"/>
      <c r="P2803" s="263"/>
      <c r="Q2803" s="263"/>
      <c r="R2803" s="263"/>
      <c r="S2803" s="263"/>
      <c r="T2803" s="263"/>
      <c r="V2803" s="263"/>
      <c r="W2803" s="263"/>
      <c r="X2803" s="263"/>
      <c r="Y2803" s="263"/>
      <c r="Z2803" s="263"/>
      <c r="AC2803" s="263"/>
      <c r="AD2803" s="263"/>
      <c r="AE2803" s="263"/>
    </row>
    <row r="2804" spans="5:31" ht="15" customHeight="1" x14ac:dyDescent="0.3">
      <c r="E2804" s="263"/>
      <c r="F2804" s="263"/>
      <c r="G2804" s="263"/>
      <c r="H2804" s="263"/>
      <c r="I2804" s="263"/>
      <c r="J2804" s="263"/>
      <c r="K2804" s="263"/>
      <c r="L2804" s="263"/>
      <c r="M2804" s="263"/>
      <c r="N2804" s="263"/>
      <c r="O2804" s="263"/>
      <c r="P2804" s="263"/>
      <c r="Q2804" s="263"/>
      <c r="R2804" s="263"/>
      <c r="S2804" s="263"/>
      <c r="T2804" s="263"/>
      <c r="V2804" s="263"/>
      <c r="W2804" s="263"/>
      <c r="X2804" s="263"/>
      <c r="Y2804" s="263"/>
      <c r="Z2804" s="263"/>
      <c r="AC2804" s="263"/>
      <c r="AD2804" s="263"/>
      <c r="AE2804" s="263"/>
    </row>
    <row r="2805" spans="5:31" ht="15" customHeight="1" x14ac:dyDescent="0.3">
      <c r="E2805" s="263"/>
      <c r="F2805" s="263"/>
      <c r="G2805" s="263"/>
      <c r="H2805" s="263"/>
      <c r="I2805" s="263"/>
      <c r="J2805" s="263"/>
      <c r="K2805" s="263"/>
      <c r="L2805" s="263"/>
      <c r="M2805" s="263"/>
      <c r="N2805" s="263"/>
      <c r="O2805" s="263"/>
      <c r="P2805" s="263"/>
      <c r="Q2805" s="263"/>
      <c r="R2805" s="263"/>
      <c r="S2805" s="263"/>
      <c r="T2805" s="263"/>
      <c r="V2805" s="263"/>
      <c r="W2805" s="263"/>
      <c r="X2805" s="263"/>
      <c r="Y2805" s="263"/>
      <c r="Z2805" s="263"/>
      <c r="AC2805" s="263"/>
      <c r="AD2805" s="263"/>
      <c r="AE2805" s="263"/>
    </row>
    <row r="2806" spans="5:31" ht="15" customHeight="1" x14ac:dyDescent="0.3">
      <c r="E2806" s="263"/>
      <c r="F2806" s="263"/>
      <c r="G2806" s="263"/>
      <c r="H2806" s="263"/>
      <c r="I2806" s="263"/>
      <c r="J2806" s="263"/>
      <c r="K2806" s="263"/>
      <c r="L2806" s="263"/>
      <c r="M2806" s="263"/>
      <c r="N2806" s="263"/>
      <c r="O2806" s="263"/>
      <c r="P2806" s="263"/>
      <c r="Q2806" s="263"/>
      <c r="R2806" s="263"/>
      <c r="S2806" s="263"/>
      <c r="T2806" s="263"/>
      <c r="V2806" s="263"/>
      <c r="W2806" s="263"/>
      <c r="X2806" s="263"/>
      <c r="Y2806" s="263"/>
      <c r="Z2806" s="263"/>
      <c r="AC2806" s="263"/>
      <c r="AD2806" s="263"/>
      <c r="AE2806" s="263"/>
    </row>
    <row r="2807" spans="5:31" ht="15" customHeight="1" x14ac:dyDescent="0.3">
      <c r="E2807" s="263"/>
      <c r="F2807" s="263"/>
      <c r="G2807" s="263"/>
      <c r="H2807" s="263"/>
      <c r="I2807" s="263"/>
      <c r="J2807" s="263"/>
      <c r="K2807" s="263"/>
      <c r="L2807" s="263"/>
      <c r="M2807" s="263"/>
      <c r="N2807" s="263"/>
      <c r="O2807" s="263"/>
      <c r="P2807" s="263"/>
      <c r="Q2807" s="263"/>
      <c r="R2807" s="263"/>
      <c r="S2807" s="263"/>
      <c r="T2807" s="263"/>
      <c r="V2807" s="263"/>
      <c r="W2807" s="263"/>
      <c r="X2807" s="263"/>
      <c r="Y2807" s="263"/>
      <c r="Z2807" s="263"/>
      <c r="AC2807" s="263"/>
      <c r="AD2807" s="263"/>
      <c r="AE2807" s="263"/>
    </row>
    <row r="2808" spans="5:31" ht="15" customHeight="1" x14ac:dyDescent="0.3">
      <c r="E2808" s="263"/>
      <c r="F2808" s="263"/>
      <c r="G2808" s="263"/>
      <c r="H2808" s="263"/>
      <c r="I2808" s="263"/>
      <c r="J2808" s="263"/>
      <c r="K2808" s="263"/>
      <c r="L2808" s="263"/>
      <c r="M2808" s="263"/>
      <c r="N2808" s="263"/>
      <c r="O2808" s="263"/>
      <c r="P2808" s="263"/>
      <c r="Q2808" s="263"/>
      <c r="R2808" s="263"/>
      <c r="S2808" s="263"/>
      <c r="T2808" s="263"/>
      <c r="V2808" s="263"/>
      <c r="W2808" s="263"/>
      <c r="X2808" s="263"/>
      <c r="Y2808" s="263"/>
      <c r="Z2808" s="263"/>
      <c r="AC2808" s="263"/>
      <c r="AD2808" s="263"/>
      <c r="AE2808" s="263"/>
    </row>
    <row r="2809" spans="5:31" ht="15" customHeight="1" x14ac:dyDescent="0.3">
      <c r="E2809" s="263"/>
      <c r="F2809" s="263"/>
      <c r="G2809" s="263"/>
      <c r="H2809" s="263"/>
      <c r="I2809" s="263"/>
      <c r="J2809" s="263"/>
      <c r="K2809" s="263"/>
      <c r="L2809" s="263"/>
      <c r="M2809" s="263"/>
      <c r="N2809" s="263"/>
      <c r="O2809" s="263"/>
      <c r="P2809" s="263"/>
      <c r="Q2809" s="263"/>
      <c r="R2809" s="263"/>
      <c r="S2809" s="263"/>
      <c r="T2809" s="263"/>
      <c r="V2809" s="263"/>
      <c r="W2809" s="263"/>
      <c r="X2809" s="263"/>
      <c r="Y2809" s="263"/>
      <c r="Z2809" s="263"/>
      <c r="AC2809" s="263"/>
      <c r="AD2809" s="263"/>
      <c r="AE2809" s="263"/>
    </row>
    <row r="2810" spans="5:31" ht="15" customHeight="1" x14ac:dyDescent="0.3">
      <c r="E2810" s="263"/>
      <c r="F2810" s="263"/>
      <c r="G2810" s="263"/>
      <c r="H2810" s="263"/>
      <c r="I2810" s="263"/>
      <c r="J2810" s="263"/>
      <c r="K2810" s="263"/>
      <c r="L2810" s="263"/>
      <c r="M2810" s="263"/>
      <c r="N2810" s="263"/>
      <c r="O2810" s="263"/>
      <c r="P2810" s="263"/>
      <c r="Q2810" s="263"/>
      <c r="R2810" s="263"/>
      <c r="S2810" s="263"/>
      <c r="T2810" s="263"/>
      <c r="V2810" s="263"/>
      <c r="W2810" s="263"/>
      <c r="X2810" s="263"/>
      <c r="Y2810" s="263"/>
      <c r="Z2810" s="263"/>
      <c r="AC2810" s="263"/>
      <c r="AD2810" s="263"/>
      <c r="AE2810" s="263"/>
    </row>
    <row r="2811" spans="5:31" ht="15" customHeight="1" x14ac:dyDescent="0.3">
      <c r="E2811" s="263"/>
      <c r="F2811" s="263"/>
      <c r="G2811" s="263"/>
      <c r="H2811" s="263"/>
      <c r="I2811" s="263"/>
      <c r="J2811" s="263"/>
      <c r="K2811" s="263"/>
      <c r="L2811" s="263"/>
      <c r="M2811" s="263"/>
      <c r="N2811" s="263"/>
      <c r="O2811" s="263"/>
      <c r="P2811" s="263"/>
      <c r="Q2811" s="263"/>
      <c r="R2811" s="263"/>
      <c r="S2811" s="263"/>
      <c r="T2811" s="263"/>
      <c r="V2811" s="263"/>
      <c r="W2811" s="263"/>
      <c r="X2811" s="263"/>
      <c r="Y2811" s="263"/>
      <c r="Z2811" s="263"/>
      <c r="AC2811" s="263"/>
      <c r="AD2811" s="263"/>
      <c r="AE2811" s="263"/>
    </row>
    <row r="2812" spans="5:31" ht="15" customHeight="1" x14ac:dyDescent="0.3">
      <c r="E2812" s="263"/>
      <c r="F2812" s="263"/>
      <c r="G2812" s="263"/>
      <c r="H2812" s="263"/>
      <c r="I2812" s="263"/>
      <c r="J2812" s="263"/>
      <c r="K2812" s="263"/>
      <c r="L2812" s="263"/>
      <c r="M2812" s="263"/>
      <c r="N2812" s="263"/>
      <c r="O2812" s="263"/>
      <c r="P2812" s="263"/>
      <c r="Q2812" s="263"/>
      <c r="R2812" s="263"/>
      <c r="S2812" s="263"/>
      <c r="T2812" s="263"/>
      <c r="V2812" s="263"/>
      <c r="W2812" s="263"/>
      <c r="X2812" s="263"/>
      <c r="Y2812" s="263"/>
      <c r="Z2812" s="263"/>
      <c r="AC2812" s="263"/>
      <c r="AD2812" s="263"/>
      <c r="AE2812" s="263"/>
    </row>
    <row r="2813" spans="5:31" ht="15" customHeight="1" x14ac:dyDescent="0.3">
      <c r="E2813" s="263"/>
      <c r="F2813" s="263"/>
      <c r="G2813" s="263"/>
      <c r="H2813" s="263"/>
      <c r="I2813" s="263"/>
      <c r="J2813" s="263"/>
      <c r="K2813" s="263"/>
      <c r="L2813" s="263"/>
      <c r="M2813" s="263"/>
      <c r="N2813" s="263"/>
      <c r="O2813" s="263"/>
      <c r="P2813" s="263"/>
      <c r="Q2813" s="263"/>
      <c r="R2813" s="263"/>
      <c r="S2813" s="263"/>
      <c r="T2813" s="263"/>
      <c r="V2813" s="263"/>
      <c r="W2813" s="263"/>
      <c r="X2813" s="263"/>
      <c r="Y2813" s="263"/>
      <c r="Z2813" s="263"/>
      <c r="AC2813" s="263"/>
      <c r="AD2813" s="263"/>
      <c r="AE2813" s="263"/>
    </row>
    <row r="2814" spans="5:31" ht="15" customHeight="1" x14ac:dyDescent="0.3">
      <c r="E2814" s="263"/>
      <c r="F2814" s="263"/>
      <c r="G2814" s="263"/>
      <c r="H2814" s="263"/>
      <c r="I2814" s="263"/>
      <c r="J2814" s="263"/>
      <c r="K2814" s="263"/>
      <c r="L2814" s="263"/>
      <c r="M2814" s="263"/>
      <c r="N2814" s="263"/>
      <c r="O2814" s="263"/>
      <c r="P2814" s="263"/>
      <c r="Q2814" s="263"/>
      <c r="R2814" s="263"/>
      <c r="S2814" s="263"/>
      <c r="T2814" s="263"/>
      <c r="V2814" s="263"/>
      <c r="W2814" s="263"/>
      <c r="X2814" s="263"/>
      <c r="Y2814" s="263"/>
      <c r="Z2814" s="263"/>
      <c r="AC2814" s="263"/>
      <c r="AD2814" s="263"/>
      <c r="AE2814" s="263"/>
    </row>
    <row r="2815" spans="5:31" ht="15" customHeight="1" x14ac:dyDescent="0.3">
      <c r="E2815" s="263"/>
      <c r="F2815" s="263"/>
      <c r="G2815" s="263"/>
      <c r="H2815" s="263"/>
      <c r="I2815" s="263"/>
      <c r="J2815" s="263"/>
      <c r="K2815" s="263"/>
      <c r="L2815" s="263"/>
      <c r="M2815" s="263"/>
      <c r="N2815" s="263"/>
      <c r="O2815" s="263"/>
      <c r="P2815" s="263"/>
      <c r="Q2815" s="263"/>
      <c r="R2815" s="263"/>
      <c r="S2815" s="263"/>
      <c r="T2815" s="263"/>
      <c r="V2815" s="263"/>
      <c r="W2815" s="263"/>
      <c r="X2815" s="263"/>
      <c r="Y2815" s="263"/>
      <c r="Z2815" s="263"/>
      <c r="AC2815" s="263"/>
      <c r="AD2815" s="263"/>
      <c r="AE2815" s="263"/>
    </row>
    <row r="2816" spans="5:31" ht="15" customHeight="1" x14ac:dyDescent="0.3">
      <c r="E2816" s="263"/>
      <c r="F2816" s="263"/>
      <c r="G2816" s="263"/>
      <c r="H2816" s="263"/>
      <c r="I2816" s="263"/>
      <c r="J2816" s="263"/>
      <c r="K2816" s="263"/>
      <c r="L2816" s="263"/>
      <c r="M2816" s="263"/>
      <c r="N2816" s="263"/>
      <c r="O2816" s="263"/>
      <c r="P2816" s="263"/>
      <c r="Q2816" s="263"/>
      <c r="R2816" s="263"/>
      <c r="S2816" s="263"/>
      <c r="T2816" s="263"/>
      <c r="V2816" s="263"/>
      <c r="W2816" s="263"/>
      <c r="X2816" s="263"/>
      <c r="Y2816" s="263"/>
      <c r="Z2816" s="263"/>
      <c r="AC2816" s="263"/>
      <c r="AD2816" s="263"/>
      <c r="AE2816" s="263"/>
    </row>
    <row r="2817" spans="5:31" ht="15" customHeight="1" x14ac:dyDescent="0.3">
      <c r="E2817" s="263"/>
      <c r="F2817" s="263"/>
      <c r="G2817" s="263"/>
      <c r="H2817" s="263"/>
      <c r="I2817" s="263"/>
      <c r="J2817" s="263"/>
      <c r="K2817" s="263"/>
      <c r="L2817" s="263"/>
      <c r="M2817" s="263"/>
      <c r="N2817" s="263"/>
      <c r="O2817" s="263"/>
      <c r="P2817" s="263"/>
      <c r="Q2817" s="263"/>
      <c r="R2817" s="263"/>
      <c r="S2817" s="263"/>
      <c r="T2817" s="263"/>
      <c r="V2817" s="263"/>
      <c r="W2817" s="263"/>
      <c r="X2817" s="263"/>
      <c r="Y2817" s="263"/>
      <c r="Z2817" s="263"/>
      <c r="AC2817" s="263"/>
      <c r="AD2817" s="263"/>
      <c r="AE2817" s="263"/>
    </row>
    <row r="2818" spans="5:31" ht="15" customHeight="1" x14ac:dyDescent="0.3">
      <c r="E2818" s="263"/>
      <c r="F2818" s="263"/>
      <c r="G2818" s="263"/>
      <c r="H2818" s="263"/>
      <c r="I2818" s="263"/>
      <c r="J2818" s="263"/>
      <c r="K2818" s="263"/>
      <c r="L2818" s="263"/>
      <c r="M2818" s="263"/>
      <c r="N2818" s="263"/>
      <c r="O2818" s="263"/>
      <c r="P2818" s="263"/>
      <c r="Q2818" s="263"/>
      <c r="R2818" s="263"/>
      <c r="S2818" s="263"/>
      <c r="T2818" s="263"/>
      <c r="V2818" s="263"/>
      <c r="W2818" s="263"/>
      <c r="X2818" s="263"/>
      <c r="Y2818" s="263"/>
      <c r="Z2818" s="263"/>
      <c r="AC2818" s="263"/>
      <c r="AD2818" s="263"/>
      <c r="AE2818" s="263"/>
    </row>
    <row r="2819" spans="5:31" ht="15" customHeight="1" x14ac:dyDescent="0.3">
      <c r="E2819" s="263"/>
      <c r="F2819" s="263"/>
      <c r="G2819" s="263"/>
      <c r="H2819" s="263"/>
      <c r="I2819" s="263"/>
      <c r="J2819" s="263"/>
      <c r="K2819" s="263"/>
      <c r="L2819" s="263"/>
      <c r="M2819" s="263"/>
      <c r="N2819" s="263"/>
      <c r="O2819" s="263"/>
      <c r="P2819" s="263"/>
      <c r="Q2819" s="263"/>
      <c r="R2819" s="263"/>
      <c r="S2819" s="263"/>
      <c r="T2819" s="263"/>
      <c r="V2819" s="263"/>
      <c r="W2819" s="263"/>
      <c r="X2819" s="263"/>
      <c r="Y2819" s="263"/>
      <c r="Z2819" s="263"/>
      <c r="AC2819" s="263"/>
      <c r="AD2819" s="263"/>
      <c r="AE2819" s="263"/>
    </row>
    <row r="2820" spans="5:31" ht="15" customHeight="1" x14ac:dyDescent="0.3">
      <c r="E2820" s="263"/>
      <c r="F2820" s="263"/>
      <c r="G2820" s="263"/>
      <c r="H2820" s="263"/>
      <c r="I2820" s="263"/>
      <c r="J2820" s="263"/>
      <c r="K2820" s="263"/>
      <c r="L2820" s="263"/>
      <c r="M2820" s="263"/>
      <c r="N2820" s="263"/>
      <c r="O2820" s="263"/>
      <c r="P2820" s="263"/>
      <c r="Q2820" s="263"/>
      <c r="R2820" s="263"/>
      <c r="S2820" s="263"/>
      <c r="T2820" s="263"/>
      <c r="V2820" s="263"/>
      <c r="W2820" s="263"/>
      <c r="X2820" s="263"/>
      <c r="Y2820" s="263"/>
      <c r="Z2820" s="263"/>
      <c r="AC2820" s="263"/>
      <c r="AD2820" s="263"/>
      <c r="AE2820" s="263"/>
    </row>
    <row r="2821" spans="5:31" ht="15" customHeight="1" x14ac:dyDescent="0.3">
      <c r="E2821" s="263"/>
      <c r="F2821" s="263"/>
      <c r="G2821" s="263"/>
      <c r="H2821" s="263"/>
      <c r="I2821" s="263"/>
      <c r="J2821" s="263"/>
      <c r="K2821" s="263"/>
      <c r="L2821" s="263"/>
      <c r="M2821" s="263"/>
      <c r="N2821" s="263"/>
      <c r="O2821" s="263"/>
      <c r="P2821" s="263"/>
      <c r="Q2821" s="263"/>
      <c r="R2821" s="263"/>
      <c r="S2821" s="263"/>
      <c r="T2821" s="263"/>
      <c r="V2821" s="263"/>
      <c r="W2821" s="263"/>
      <c r="X2821" s="263"/>
      <c r="Y2821" s="263"/>
      <c r="Z2821" s="263"/>
      <c r="AC2821" s="263"/>
      <c r="AD2821" s="263"/>
      <c r="AE2821" s="263"/>
    </row>
    <row r="2822" spans="5:31" ht="15" customHeight="1" x14ac:dyDescent="0.3">
      <c r="E2822" s="263"/>
      <c r="F2822" s="263"/>
      <c r="G2822" s="263"/>
      <c r="H2822" s="263"/>
      <c r="I2822" s="263"/>
      <c r="J2822" s="263"/>
      <c r="K2822" s="263"/>
      <c r="L2822" s="263"/>
      <c r="M2822" s="263"/>
      <c r="N2822" s="263"/>
      <c r="O2822" s="263"/>
      <c r="P2822" s="263"/>
      <c r="Q2822" s="263"/>
      <c r="R2822" s="263"/>
      <c r="S2822" s="263"/>
      <c r="T2822" s="263"/>
      <c r="V2822" s="263"/>
      <c r="W2822" s="263"/>
      <c r="X2822" s="263"/>
      <c r="Y2822" s="263"/>
      <c r="Z2822" s="263"/>
      <c r="AC2822" s="263"/>
      <c r="AD2822" s="263"/>
      <c r="AE2822" s="263"/>
    </row>
    <row r="2823" spans="5:31" ht="15" customHeight="1" x14ac:dyDescent="0.3">
      <c r="E2823" s="263"/>
      <c r="F2823" s="263"/>
      <c r="G2823" s="263"/>
      <c r="H2823" s="263"/>
      <c r="I2823" s="263"/>
      <c r="J2823" s="263"/>
      <c r="K2823" s="263"/>
      <c r="L2823" s="263"/>
      <c r="M2823" s="263"/>
      <c r="N2823" s="263"/>
      <c r="O2823" s="263"/>
      <c r="P2823" s="263"/>
      <c r="Q2823" s="263"/>
      <c r="R2823" s="263"/>
      <c r="S2823" s="263"/>
      <c r="T2823" s="263"/>
      <c r="V2823" s="263"/>
      <c r="W2823" s="263"/>
      <c r="X2823" s="263"/>
      <c r="Y2823" s="263"/>
      <c r="Z2823" s="263"/>
      <c r="AC2823" s="263"/>
      <c r="AD2823" s="263"/>
      <c r="AE2823" s="263"/>
    </row>
    <row r="2824" spans="5:31" ht="15" customHeight="1" x14ac:dyDescent="0.3">
      <c r="E2824" s="263"/>
      <c r="F2824" s="263"/>
      <c r="G2824" s="263"/>
      <c r="H2824" s="263"/>
      <c r="I2824" s="263"/>
      <c r="J2824" s="263"/>
      <c r="K2824" s="263"/>
      <c r="L2824" s="263"/>
      <c r="M2824" s="263"/>
      <c r="N2824" s="263"/>
      <c r="O2824" s="263"/>
      <c r="P2824" s="263"/>
      <c r="Q2824" s="263"/>
      <c r="R2824" s="263"/>
      <c r="S2824" s="263"/>
      <c r="T2824" s="263"/>
      <c r="V2824" s="263"/>
      <c r="W2824" s="263"/>
      <c r="X2824" s="263"/>
      <c r="Y2824" s="263"/>
      <c r="Z2824" s="263"/>
      <c r="AC2824" s="263"/>
      <c r="AD2824" s="263"/>
      <c r="AE2824" s="263"/>
    </row>
    <row r="2825" spans="5:31" ht="15" customHeight="1" x14ac:dyDescent="0.3">
      <c r="E2825" s="263"/>
      <c r="F2825" s="263"/>
      <c r="G2825" s="263"/>
      <c r="H2825" s="263"/>
      <c r="I2825" s="263"/>
      <c r="J2825" s="263"/>
      <c r="K2825" s="263"/>
      <c r="L2825" s="263"/>
      <c r="M2825" s="263"/>
      <c r="N2825" s="263"/>
      <c r="O2825" s="263"/>
      <c r="P2825" s="263"/>
      <c r="Q2825" s="263"/>
      <c r="R2825" s="263"/>
      <c r="S2825" s="263"/>
      <c r="T2825" s="263"/>
      <c r="V2825" s="263"/>
      <c r="W2825" s="263"/>
      <c r="X2825" s="263"/>
      <c r="Y2825" s="263"/>
      <c r="Z2825" s="263"/>
      <c r="AC2825" s="263"/>
      <c r="AD2825" s="263"/>
      <c r="AE2825" s="263"/>
    </row>
    <row r="2826" spans="5:31" ht="15" customHeight="1" x14ac:dyDescent="0.3">
      <c r="E2826" s="263"/>
      <c r="F2826" s="263"/>
      <c r="G2826" s="263"/>
      <c r="H2826" s="263"/>
      <c r="I2826" s="263"/>
      <c r="J2826" s="263"/>
      <c r="K2826" s="263"/>
      <c r="L2826" s="263"/>
      <c r="M2826" s="263"/>
      <c r="N2826" s="263"/>
      <c r="O2826" s="263"/>
      <c r="P2826" s="263"/>
      <c r="Q2826" s="263"/>
      <c r="R2826" s="263"/>
      <c r="S2826" s="263"/>
      <c r="T2826" s="263"/>
      <c r="V2826" s="263"/>
      <c r="W2826" s="263"/>
      <c r="X2826" s="263"/>
      <c r="Y2826" s="263"/>
      <c r="Z2826" s="263"/>
      <c r="AC2826" s="263"/>
      <c r="AD2826" s="263"/>
      <c r="AE2826" s="263"/>
    </row>
    <row r="2827" spans="5:31" ht="15" customHeight="1" x14ac:dyDescent="0.3">
      <c r="E2827" s="263"/>
      <c r="F2827" s="263"/>
      <c r="G2827" s="263"/>
      <c r="H2827" s="263"/>
      <c r="I2827" s="263"/>
      <c r="J2827" s="263"/>
      <c r="K2827" s="263"/>
      <c r="L2827" s="263"/>
      <c r="M2827" s="263"/>
      <c r="N2827" s="263"/>
      <c r="O2827" s="263"/>
      <c r="P2827" s="263"/>
      <c r="Q2827" s="263"/>
      <c r="R2827" s="263"/>
      <c r="S2827" s="263"/>
      <c r="T2827" s="263"/>
      <c r="V2827" s="263"/>
      <c r="W2827" s="263"/>
      <c r="X2827" s="263"/>
      <c r="Y2827" s="263"/>
      <c r="Z2827" s="263"/>
      <c r="AC2827" s="263"/>
      <c r="AD2827" s="263"/>
      <c r="AE2827" s="263"/>
    </row>
    <row r="2828" spans="5:31" ht="15" customHeight="1" x14ac:dyDescent="0.3">
      <c r="E2828" s="263"/>
      <c r="F2828" s="263"/>
      <c r="G2828" s="263"/>
      <c r="H2828" s="263"/>
      <c r="I2828" s="263"/>
      <c r="J2828" s="263"/>
      <c r="K2828" s="263"/>
      <c r="L2828" s="263"/>
      <c r="M2828" s="263"/>
      <c r="N2828" s="263"/>
      <c r="O2828" s="263"/>
      <c r="P2828" s="263"/>
      <c r="Q2828" s="263"/>
      <c r="R2828" s="263"/>
      <c r="S2828" s="263"/>
      <c r="T2828" s="263"/>
      <c r="V2828" s="263"/>
      <c r="W2828" s="263"/>
      <c r="X2828" s="263"/>
      <c r="Y2828" s="263"/>
      <c r="Z2828" s="263"/>
      <c r="AC2828" s="263"/>
      <c r="AD2828" s="263"/>
      <c r="AE2828" s="263"/>
    </row>
    <row r="2829" spans="5:31" ht="15" customHeight="1" x14ac:dyDescent="0.3">
      <c r="E2829" s="263"/>
      <c r="F2829" s="263"/>
      <c r="G2829" s="263"/>
      <c r="H2829" s="263"/>
      <c r="I2829" s="263"/>
      <c r="J2829" s="263"/>
      <c r="K2829" s="263"/>
      <c r="L2829" s="263"/>
      <c r="M2829" s="263"/>
      <c r="N2829" s="263"/>
      <c r="O2829" s="263"/>
      <c r="P2829" s="263"/>
      <c r="Q2829" s="263"/>
      <c r="R2829" s="263"/>
      <c r="S2829" s="263"/>
      <c r="T2829" s="263"/>
      <c r="V2829" s="263"/>
      <c r="W2829" s="263"/>
      <c r="X2829" s="263"/>
      <c r="Y2829" s="263"/>
      <c r="Z2829" s="263"/>
      <c r="AC2829" s="263"/>
      <c r="AD2829" s="263"/>
      <c r="AE2829" s="263"/>
    </row>
    <row r="2830" spans="5:31" ht="15" customHeight="1" x14ac:dyDescent="0.3">
      <c r="E2830" s="263"/>
      <c r="F2830" s="263"/>
      <c r="G2830" s="263"/>
      <c r="H2830" s="263"/>
      <c r="I2830" s="263"/>
      <c r="J2830" s="263"/>
      <c r="K2830" s="263"/>
      <c r="L2830" s="263"/>
      <c r="M2830" s="263"/>
      <c r="N2830" s="263"/>
      <c r="O2830" s="263"/>
      <c r="P2830" s="263"/>
      <c r="Q2830" s="263"/>
      <c r="R2830" s="263"/>
      <c r="S2830" s="263"/>
      <c r="T2830" s="263"/>
      <c r="V2830" s="263"/>
      <c r="W2830" s="263"/>
      <c r="X2830" s="263"/>
      <c r="Y2830" s="263"/>
      <c r="Z2830" s="263"/>
      <c r="AC2830" s="263"/>
      <c r="AD2830" s="263"/>
      <c r="AE2830" s="263"/>
    </row>
    <row r="2831" spans="5:31" ht="15" customHeight="1" x14ac:dyDescent="0.3">
      <c r="E2831" s="263"/>
      <c r="F2831" s="263"/>
      <c r="G2831" s="263"/>
      <c r="H2831" s="263"/>
      <c r="I2831" s="263"/>
      <c r="J2831" s="263"/>
      <c r="K2831" s="263"/>
      <c r="L2831" s="263"/>
      <c r="M2831" s="263"/>
      <c r="N2831" s="263"/>
      <c r="O2831" s="263"/>
      <c r="P2831" s="263"/>
      <c r="Q2831" s="263"/>
      <c r="R2831" s="263"/>
      <c r="S2831" s="263"/>
      <c r="T2831" s="263"/>
      <c r="V2831" s="263"/>
      <c r="W2831" s="263"/>
      <c r="X2831" s="263"/>
      <c r="Y2831" s="263"/>
      <c r="Z2831" s="263"/>
      <c r="AC2831" s="263"/>
      <c r="AD2831" s="263"/>
      <c r="AE2831" s="263"/>
    </row>
    <row r="2832" spans="5:31" ht="15" customHeight="1" x14ac:dyDescent="0.3">
      <c r="E2832" s="263"/>
      <c r="F2832" s="263"/>
      <c r="G2832" s="263"/>
      <c r="H2832" s="263"/>
      <c r="I2832" s="263"/>
      <c r="J2832" s="263"/>
      <c r="K2832" s="263"/>
      <c r="L2832" s="263"/>
      <c r="M2832" s="263"/>
      <c r="N2832" s="263"/>
      <c r="O2832" s="263"/>
      <c r="P2832" s="263"/>
      <c r="Q2832" s="263"/>
      <c r="R2832" s="263"/>
      <c r="S2832" s="263"/>
      <c r="T2832" s="263"/>
      <c r="V2832" s="263"/>
      <c r="W2832" s="263"/>
      <c r="X2832" s="263"/>
      <c r="Y2832" s="263"/>
      <c r="Z2832" s="263"/>
      <c r="AC2832" s="263"/>
      <c r="AD2832" s="263"/>
      <c r="AE2832" s="263"/>
    </row>
    <row r="2833" spans="5:31" ht="15" customHeight="1" x14ac:dyDescent="0.3">
      <c r="E2833" s="263"/>
      <c r="F2833" s="263"/>
      <c r="G2833" s="263"/>
      <c r="H2833" s="263"/>
      <c r="I2833" s="263"/>
      <c r="J2833" s="263"/>
      <c r="K2833" s="263"/>
      <c r="L2833" s="263"/>
      <c r="M2833" s="263"/>
      <c r="N2833" s="263"/>
      <c r="O2833" s="263"/>
      <c r="P2833" s="263"/>
      <c r="Q2833" s="263"/>
      <c r="R2833" s="263"/>
      <c r="S2833" s="263"/>
      <c r="T2833" s="263"/>
      <c r="V2833" s="263"/>
      <c r="W2833" s="263"/>
      <c r="X2833" s="263"/>
      <c r="Y2833" s="263"/>
      <c r="Z2833" s="263"/>
      <c r="AC2833" s="263"/>
      <c r="AD2833" s="263"/>
      <c r="AE2833" s="263"/>
    </row>
    <row r="2834" spans="5:31" ht="15" customHeight="1" x14ac:dyDescent="0.3">
      <c r="E2834" s="263"/>
      <c r="F2834" s="263"/>
      <c r="G2834" s="263"/>
      <c r="H2834" s="263"/>
      <c r="I2834" s="263"/>
      <c r="J2834" s="263"/>
      <c r="K2834" s="263"/>
      <c r="L2834" s="263"/>
      <c r="M2834" s="263"/>
      <c r="N2834" s="263"/>
      <c r="O2834" s="263"/>
      <c r="P2834" s="263"/>
      <c r="Q2834" s="263"/>
      <c r="R2834" s="263"/>
      <c r="S2834" s="263"/>
      <c r="T2834" s="263"/>
      <c r="V2834" s="263"/>
      <c r="W2834" s="263"/>
      <c r="X2834" s="263"/>
      <c r="Y2834" s="263"/>
      <c r="Z2834" s="263"/>
      <c r="AC2834" s="263"/>
      <c r="AD2834" s="263"/>
      <c r="AE2834" s="263"/>
    </row>
    <row r="2835" spans="5:31" ht="15" customHeight="1" x14ac:dyDescent="0.3">
      <c r="E2835" s="263"/>
      <c r="F2835" s="263"/>
      <c r="G2835" s="263"/>
      <c r="H2835" s="263"/>
      <c r="I2835" s="263"/>
      <c r="J2835" s="263"/>
      <c r="K2835" s="263"/>
      <c r="L2835" s="263"/>
      <c r="M2835" s="263"/>
      <c r="N2835" s="263"/>
      <c r="O2835" s="263"/>
      <c r="P2835" s="263"/>
      <c r="Q2835" s="263"/>
      <c r="R2835" s="263"/>
      <c r="S2835" s="263"/>
      <c r="T2835" s="263"/>
      <c r="V2835" s="263"/>
      <c r="W2835" s="263"/>
      <c r="X2835" s="263"/>
      <c r="Y2835" s="263"/>
      <c r="Z2835" s="263"/>
      <c r="AC2835" s="263"/>
      <c r="AD2835" s="263"/>
      <c r="AE2835" s="263"/>
    </row>
    <row r="2836" spans="5:31" ht="15" customHeight="1" x14ac:dyDescent="0.3">
      <c r="E2836" s="263"/>
      <c r="F2836" s="263"/>
      <c r="G2836" s="263"/>
      <c r="H2836" s="263"/>
      <c r="I2836" s="263"/>
      <c r="J2836" s="263"/>
      <c r="K2836" s="263"/>
      <c r="L2836" s="263"/>
      <c r="M2836" s="263"/>
      <c r="N2836" s="263"/>
      <c r="O2836" s="263"/>
      <c r="P2836" s="263"/>
      <c r="Q2836" s="263"/>
      <c r="R2836" s="263"/>
      <c r="S2836" s="263"/>
      <c r="T2836" s="263"/>
      <c r="V2836" s="263"/>
      <c r="W2836" s="263"/>
      <c r="X2836" s="263"/>
      <c r="Y2836" s="263"/>
      <c r="Z2836" s="263"/>
      <c r="AC2836" s="263"/>
      <c r="AD2836" s="263"/>
      <c r="AE2836" s="263"/>
    </row>
    <row r="2837" spans="5:31" ht="15" customHeight="1" x14ac:dyDescent="0.3">
      <c r="E2837" s="263"/>
      <c r="F2837" s="263"/>
      <c r="G2837" s="263"/>
      <c r="H2837" s="263"/>
      <c r="I2837" s="263"/>
      <c r="J2837" s="263"/>
      <c r="K2837" s="263"/>
      <c r="L2837" s="263"/>
      <c r="M2837" s="263"/>
      <c r="N2837" s="263"/>
      <c r="O2837" s="263"/>
      <c r="P2837" s="263"/>
      <c r="Q2837" s="263"/>
      <c r="R2837" s="263"/>
      <c r="S2837" s="263"/>
      <c r="T2837" s="263"/>
      <c r="V2837" s="263"/>
      <c r="W2837" s="263"/>
      <c r="X2837" s="263"/>
      <c r="Y2837" s="263"/>
      <c r="Z2837" s="263"/>
      <c r="AC2837" s="263"/>
      <c r="AD2837" s="263"/>
      <c r="AE2837" s="263"/>
    </row>
    <row r="2838" spans="5:31" ht="15" customHeight="1" x14ac:dyDescent="0.3">
      <c r="E2838" s="263"/>
      <c r="F2838" s="263"/>
      <c r="G2838" s="263"/>
      <c r="H2838" s="263"/>
      <c r="I2838" s="263"/>
      <c r="J2838" s="263"/>
      <c r="K2838" s="263"/>
      <c r="L2838" s="263"/>
      <c r="M2838" s="263"/>
      <c r="N2838" s="263"/>
      <c r="O2838" s="263"/>
      <c r="P2838" s="263"/>
      <c r="Q2838" s="263"/>
      <c r="R2838" s="263"/>
      <c r="S2838" s="263"/>
      <c r="T2838" s="263"/>
      <c r="V2838" s="263"/>
      <c r="W2838" s="263"/>
      <c r="X2838" s="263"/>
      <c r="Y2838" s="263"/>
      <c r="Z2838" s="263"/>
      <c r="AC2838" s="263"/>
      <c r="AD2838" s="263"/>
      <c r="AE2838" s="263"/>
    </row>
    <row r="2839" spans="5:31" ht="15" customHeight="1" x14ac:dyDescent="0.3">
      <c r="E2839" s="263"/>
      <c r="F2839" s="263"/>
      <c r="G2839" s="263"/>
      <c r="H2839" s="263"/>
      <c r="I2839" s="263"/>
      <c r="J2839" s="263"/>
      <c r="K2839" s="263"/>
      <c r="L2839" s="263"/>
      <c r="M2839" s="263"/>
      <c r="N2839" s="263"/>
      <c r="O2839" s="263"/>
      <c r="P2839" s="263"/>
      <c r="Q2839" s="263"/>
      <c r="R2839" s="263"/>
      <c r="S2839" s="263"/>
      <c r="T2839" s="263"/>
      <c r="V2839" s="263"/>
      <c r="W2839" s="263"/>
      <c r="X2839" s="263"/>
      <c r="Y2839" s="263"/>
      <c r="Z2839" s="263"/>
      <c r="AC2839" s="263"/>
      <c r="AD2839" s="263"/>
      <c r="AE2839" s="263"/>
    </row>
    <row r="2840" spans="5:31" ht="15" customHeight="1" x14ac:dyDescent="0.3">
      <c r="E2840" s="263"/>
      <c r="F2840" s="263"/>
      <c r="G2840" s="263"/>
      <c r="H2840" s="263"/>
      <c r="I2840" s="263"/>
      <c r="J2840" s="263"/>
      <c r="K2840" s="263"/>
      <c r="L2840" s="263"/>
      <c r="M2840" s="263"/>
      <c r="N2840" s="263"/>
      <c r="O2840" s="263"/>
      <c r="P2840" s="263"/>
      <c r="Q2840" s="263"/>
      <c r="R2840" s="263"/>
      <c r="S2840" s="263"/>
      <c r="T2840" s="263"/>
      <c r="V2840" s="263"/>
      <c r="W2840" s="263"/>
      <c r="X2840" s="263"/>
      <c r="Y2840" s="263"/>
      <c r="Z2840" s="263"/>
      <c r="AC2840" s="263"/>
      <c r="AD2840" s="263"/>
      <c r="AE2840" s="263"/>
    </row>
    <row r="2841" spans="5:31" ht="15" customHeight="1" x14ac:dyDescent="0.3">
      <c r="E2841" s="263"/>
      <c r="F2841" s="263"/>
      <c r="G2841" s="263"/>
      <c r="H2841" s="263"/>
      <c r="I2841" s="263"/>
      <c r="J2841" s="263"/>
      <c r="K2841" s="263"/>
      <c r="L2841" s="263"/>
      <c r="M2841" s="263"/>
      <c r="N2841" s="263"/>
      <c r="O2841" s="263"/>
      <c r="P2841" s="263"/>
      <c r="Q2841" s="263"/>
      <c r="R2841" s="263"/>
      <c r="S2841" s="263"/>
      <c r="T2841" s="263"/>
      <c r="V2841" s="263"/>
      <c r="W2841" s="263"/>
      <c r="X2841" s="263"/>
      <c r="Y2841" s="263"/>
      <c r="Z2841" s="263"/>
      <c r="AC2841" s="263"/>
      <c r="AD2841" s="263"/>
      <c r="AE2841" s="263"/>
    </row>
    <row r="2842" spans="5:31" ht="15" customHeight="1" x14ac:dyDescent="0.3">
      <c r="E2842" s="263"/>
      <c r="F2842" s="263"/>
      <c r="G2842" s="263"/>
      <c r="H2842" s="263"/>
      <c r="I2842" s="263"/>
      <c r="J2842" s="263"/>
      <c r="K2842" s="263"/>
      <c r="L2842" s="263"/>
      <c r="M2842" s="263"/>
      <c r="N2842" s="263"/>
      <c r="O2842" s="263"/>
      <c r="P2842" s="263"/>
      <c r="Q2842" s="263"/>
      <c r="R2842" s="263"/>
      <c r="S2842" s="263"/>
      <c r="T2842" s="263"/>
      <c r="V2842" s="263"/>
      <c r="W2842" s="263"/>
      <c r="X2842" s="263"/>
      <c r="Y2842" s="263"/>
      <c r="Z2842" s="263"/>
      <c r="AC2842" s="263"/>
      <c r="AD2842" s="263"/>
      <c r="AE2842" s="263"/>
    </row>
    <row r="2843" spans="5:31" ht="15" customHeight="1" x14ac:dyDescent="0.3">
      <c r="E2843" s="263"/>
      <c r="F2843" s="263"/>
      <c r="G2843" s="263"/>
      <c r="H2843" s="263"/>
      <c r="I2843" s="263"/>
      <c r="J2843" s="263"/>
      <c r="K2843" s="263"/>
      <c r="L2843" s="263"/>
      <c r="M2843" s="263"/>
      <c r="N2843" s="263"/>
      <c r="O2843" s="263"/>
      <c r="P2843" s="263"/>
      <c r="Q2843" s="263"/>
      <c r="R2843" s="263"/>
      <c r="S2843" s="263"/>
      <c r="T2843" s="263"/>
      <c r="V2843" s="263"/>
      <c r="W2843" s="263"/>
      <c r="X2843" s="263"/>
      <c r="Y2843" s="263"/>
      <c r="Z2843" s="263"/>
      <c r="AC2843" s="263"/>
      <c r="AD2843" s="263"/>
      <c r="AE2843" s="263"/>
    </row>
    <row r="2844" spans="5:31" ht="15" customHeight="1" x14ac:dyDescent="0.3">
      <c r="E2844" s="263"/>
      <c r="F2844" s="263"/>
      <c r="G2844" s="263"/>
      <c r="H2844" s="263"/>
      <c r="I2844" s="263"/>
      <c r="J2844" s="263"/>
      <c r="K2844" s="263"/>
      <c r="L2844" s="263"/>
      <c r="M2844" s="263"/>
      <c r="N2844" s="263"/>
      <c r="O2844" s="263"/>
      <c r="P2844" s="263"/>
      <c r="Q2844" s="263"/>
      <c r="R2844" s="263"/>
      <c r="S2844" s="263"/>
      <c r="T2844" s="263"/>
      <c r="V2844" s="263"/>
      <c r="W2844" s="263"/>
      <c r="X2844" s="263"/>
      <c r="Y2844" s="263"/>
      <c r="Z2844" s="263"/>
      <c r="AC2844" s="263"/>
      <c r="AD2844" s="263"/>
      <c r="AE2844" s="263"/>
    </row>
    <row r="2845" spans="5:31" ht="15" customHeight="1" x14ac:dyDescent="0.3">
      <c r="E2845" s="263"/>
      <c r="F2845" s="263"/>
      <c r="G2845" s="263"/>
      <c r="H2845" s="263"/>
      <c r="I2845" s="263"/>
      <c r="J2845" s="263"/>
      <c r="K2845" s="263"/>
      <c r="L2845" s="263"/>
      <c r="M2845" s="263"/>
      <c r="N2845" s="263"/>
      <c r="O2845" s="263"/>
      <c r="P2845" s="263"/>
      <c r="Q2845" s="263"/>
      <c r="R2845" s="263"/>
      <c r="S2845" s="263"/>
      <c r="T2845" s="263"/>
      <c r="V2845" s="263"/>
      <c r="W2845" s="263"/>
      <c r="X2845" s="263"/>
      <c r="Y2845" s="263"/>
      <c r="Z2845" s="263"/>
      <c r="AC2845" s="263"/>
      <c r="AD2845" s="263"/>
      <c r="AE2845" s="263"/>
    </row>
    <row r="2846" spans="5:31" ht="15" customHeight="1" x14ac:dyDescent="0.3">
      <c r="E2846" s="263"/>
      <c r="F2846" s="263"/>
      <c r="G2846" s="263"/>
      <c r="H2846" s="263"/>
      <c r="I2846" s="263"/>
      <c r="J2846" s="263"/>
      <c r="K2846" s="263"/>
      <c r="L2846" s="263"/>
      <c r="M2846" s="263"/>
      <c r="N2846" s="263"/>
      <c r="O2846" s="263"/>
      <c r="P2846" s="263"/>
      <c r="Q2846" s="263"/>
      <c r="R2846" s="263"/>
      <c r="S2846" s="263"/>
      <c r="T2846" s="263"/>
      <c r="V2846" s="263"/>
      <c r="W2846" s="263"/>
      <c r="X2846" s="263"/>
      <c r="Y2846" s="263"/>
      <c r="Z2846" s="263"/>
      <c r="AC2846" s="263"/>
      <c r="AD2846" s="263"/>
      <c r="AE2846" s="263"/>
    </row>
    <row r="2847" spans="5:31" ht="15" customHeight="1" x14ac:dyDescent="0.3">
      <c r="E2847" s="263"/>
      <c r="F2847" s="263"/>
      <c r="G2847" s="263"/>
      <c r="H2847" s="263"/>
      <c r="I2847" s="263"/>
      <c r="J2847" s="263"/>
      <c r="K2847" s="263"/>
      <c r="L2847" s="263"/>
      <c r="M2847" s="263"/>
      <c r="N2847" s="263"/>
      <c r="O2847" s="263"/>
      <c r="P2847" s="263"/>
      <c r="Q2847" s="263"/>
      <c r="R2847" s="263"/>
      <c r="S2847" s="263"/>
      <c r="T2847" s="263"/>
      <c r="V2847" s="263"/>
      <c r="W2847" s="263"/>
      <c r="X2847" s="263"/>
      <c r="Y2847" s="263"/>
      <c r="Z2847" s="263"/>
      <c r="AC2847" s="263"/>
      <c r="AD2847" s="263"/>
      <c r="AE2847" s="263"/>
    </row>
    <row r="2848" spans="5:31" ht="15" customHeight="1" x14ac:dyDescent="0.3">
      <c r="E2848" s="263"/>
      <c r="F2848" s="263"/>
      <c r="G2848" s="263"/>
      <c r="H2848" s="263"/>
      <c r="I2848" s="263"/>
      <c r="J2848" s="263"/>
      <c r="K2848" s="263"/>
      <c r="L2848" s="263"/>
      <c r="M2848" s="263"/>
      <c r="N2848" s="263"/>
      <c r="O2848" s="263"/>
      <c r="P2848" s="263"/>
      <c r="Q2848" s="263"/>
      <c r="R2848" s="263"/>
      <c r="S2848" s="263"/>
      <c r="T2848" s="263"/>
      <c r="V2848" s="263"/>
      <c r="W2848" s="263"/>
      <c r="X2848" s="263"/>
      <c r="Y2848" s="263"/>
      <c r="Z2848" s="263"/>
      <c r="AC2848" s="263"/>
      <c r="AD2848" s="263"/>
      <c r="AE2848" s="263"/>
    </row>
    <row r="2849" spans="5:31" ht="15" customHeight="1" x14ac:dyDescent="0.3">
      <c r="E2849" s="263"/>
      <c r="F2849" s="263"/>
      <c r="G2849" s="263"/>
      <c r="H2849" s="263"/>
      <c r="I2849" s="263"/>
      <c r="J2849" s="263"/>
      <c r="K2849" s="263"/>
      <c r="L2849" s="263"/>
      <c r="M2849" s="263"/>
      <c r="N2849" s="263"/>
      <c r="O2849" s="263"/>
      <c r="P2849" s="263"/>
      <c r="Q2849" s="263"/>
      <c r="R2849" s="263"/>
      <c r="S2849" s="263"/>
      <c r="T2849" s="263"/>
      <c r="V2849" s="263"/>
      <c r="W2849" s="263"/>
      <c r="X2849" s="263"/>
      <c r="Y2849" s="263"/>
      <c r="Z2849" s="263"/>
      <c r="AC2849" s="263"/>
      <c r="AD2849" s="263"/>
      <c r="AE2849" s="263"/>
    </row>
    <row r="2850" spans="5:31" ht="15" customHeight="1" x14ac:dyDescent="0.3">
      <c r="E2850" s="263"/>
      <c r="F2850" s="263"/>
      <c r="G2850" s="263"/>
      <c r="H2850" s="263"/>
      <c r="I2850" s="263"/>
      <c r="J2850" s="263"/>
      <c r="K2850" s="263"/>
      <c r="L2850" s="263"/>
      <c r="M2850" s="263"/>
      <c r="N2850" s="263"/>
      <c r="O2850" s="263"/>
      <c r="P2850" s="263"/>
      <c r="Q2850" s="263"/>
      <c r="R2850" s="263"/>
      <c r="S2850" s="263"/>
      <c r="T2850" s="263"/>
      <c r="V2850" s="263"/>
      <c r="W2850" s="263"/>
      <c r="X2850" s="263"/>
      <c r="Y2850" s="263"/>
      <c r="Z2850" s="263"/>
      <c r="AC2850" s="263"/>
      <c r="AD2850" s="263"/>
      <c r="AE2850" s="263"/>
    </row>
    <row r="2851" spans="5:31" ht="15" customHeight="1" x14ac:dyDescent="0.3">
      <c r="E2851" s="263"/>
      <c r="F2851" s="263"/>
      <c r="G2851" s="263"/>
      <c r="H2851" s="263"/>
      <c r="I2851" s="263"/>
      <c r="J2851" s="263"/>
      <c r="K2851" s="263"/>
      <c r="L2851" s="263"/>
      <c r="M2851" s="263"/>
      <c r="N2851" s="263"/>
      <c r="O2851" s="263"/>
      <c r="P2851" s="263"/>
      <c r="Q2851" s="263"/>
      <c r="R2851" s="263"/>
      <c r="S2851" s="263"/>
      <c r="T2851" s="263"/>
      <c r="V2851" s="263"/>
      <c r="W2851" s="263"/>
      <c r="X2851" s="263"/>
      <c r="Y2851" s="263"/>
      <c r="Z2851" s="263"/>
      <c r="AC2851" s="263"/>
      <c r="AD2851" s="263"/>
      <c r="AE2851" s="263"/>
    </row>
    <row r="2852" spans="5:31" ht="15" customHeight="1" x14ac:dyDescent="0.3">
      <c r="E2852" s="263"/>
      <c r="F2852" s="263"/>
      <c r="G2852" s="263"/>
      <c r="H2852" s="263"/>
      <c r="I2852" s="263"/>
      <c r="J2852" s="263"/>
      <c r="K2852" s="263"/>
      <c r="L2852" s="263"/>
      <c r="M2852" s="263"/>
      <c r="N2852" s="263"/>
      <c r="O2852" s="263"/>
      <c r="P2852" s="263"/>
      <c r="Q2852" s="263"/>
      <c r="R2852" s="263"/>
      <c r="S2852" s="263"/>
      <c r="T2852" s="263"/>
      <c r="V2852" s="263"/>
      <c r="W2852" s="263"/>
      <c r="X2852" s="263"/>
      <c r="Y2852" s="263"/>
      <c r="Z2852" s="263"/>
      <c r="AC2852" s="263"/>
      <c r="AD2852" s="263"/>
      <c r="AE2852" s="263"/>
    </row>
    <row r="2853" spans="5:31" ht="15" customHeight="1" x14ac:dyDescent="0.3">
      <c r="E2853" s="263"/>
      <c r="F2853" s="263"/>
      <c r="G2853" s="263"/>
      <c r="H2853" s="263"/>
      <c r="I2853" s="263"/>
      <c r="J2853" s="263"/>
      <c r="K2853" s="263"/>
      <c r="L2853" s="263"/>
      <c r="M2853" s="263"/>
      <c r="N2853" s="263"/>
      <c r="O2853" s="263"/>
      <c r="P2853" s="263"/>
      <c r="Q2853" s="263"/>
      <c r="R2853" s="263"/>
      <c r="S2853" s="263"/>
      <c r="T2853" s="263"/>
      <c r="V2853" s="263"/>
      <c r="W2853" s="263"/>
      <c r="X2853" s="263"/>
      <c r="Y2853" s="263"/>
      <c r="Z2853" s="263"/>
      <c r="AC2853" s="263"/>
      <c r="AD2853" s="263"/>
      <c r="AE2853" s="263"/>
    </row>
    <row r="2854" spans="5:31" ht="15" customHeight="1" x14ac:dyDescent="0.3">
      <c r="E2854" s="263"/>
      <c r="F2854" s="263"/>
      <c r="G2854" s="263"/>
      <c r="H2854" s="263"/>
      <c r="I2854" s="263"/>
      <c r="J2854" s="263"/>
      <c r="K2854" s="263"/>
      <c r="L2854" s="263"/>
      <c r="M2854" s="263"/>
      <c r="N2854" s="263"/>
      <c r="O2854" s="263"/>
      <c r="P2854" s="263"/>
      <c r="Q2854" s="263"/>
      <c r="R2854" s="263"/>
      <c r="S2854" s="263"/>
      <c r="T2854" s="263"/>
      <c r="V2854" s="263"/>
      <c r="W2854" s="263"/>
      <c r="X2854" s="263"/>
      <c r="Y2854" s="263"/>
      <c r="Z2854" s="263"/>
      <c r="AC2854" s="263"/>
      <c r="AD2854" s="263"/>
      <c r="AE2854" s="263"/>
    </row>
    <row r="2855" spans="5:31" ht="15" customHeight="1" x14ac:dyDescent="0.3">
      <c r="E2855" s="263"/>
      <c r="F2855" s="263"/>
      <c r="G2855" s="263"/>
      <c r="H2855" s="263"/>
      <c r="I2855" s="263"/>
      <c r="J2855" s="263"/>
      <c r="K2855" s="263"/>
      <c r="L2855" s="263"/>
      <c r="M2855" s="263"/>
      <c r="N2855" s="263"/>
      <c r="O2855" s="263"/>
      <c r="P2855" s="263"/>
      <c r="Q2855" s="263"/>
      <c r="R2855" s="263"/>
      <c r="S2855" s="263"/>
      <c r="T2855" s="263"/>
      <c r="V2855" s="263"/>
      <c r="W2855" s="263"/>
      <c r="X2855" s="263"/>
      <c r="Y2855" s="263"/>
      <c r="Z2855" s="263"/>
      <c r="AC2855" s="263"/>
      <c r="AD2855" s="263"/>
      <c r="AE2855" s="263"/>
    </row>
    <row r="2856" spans="5:31" ht="15" customHeight="1" x14ac:dyDescent="0.3">
      <c r="E2856" s="263"/>
      <c r="F2856" s="263"/>
      <c r="G2856" s="263"/>
      <c r="H2856" s="263"/>
      <c r="I2856" s="263"/>
      <c r="J2856" s="263"/>
      <c r="K2856" s="263"/>
      <c r="L2856" s="263"/>
      <c r="M2856" s="263"/>
      <c r="N2856" s="263"/>
      <c r="O2856" s="263"/>
      <c r="P2856" s="263"/>
      <c r="Q2856" s="263"/>
      <c r="R2856" s="263"/>
      <c r="S2856" s="263"/>
      <c r="T2856" s="263"/>
      <c r="V2856" s="263"/>
      <c r="W2856" s="263"/>
      <c r="X2856" s="263"/>
      <c r="Y2856" s="263"/>
      <c r="Z2856" s="263"/>
      <c r="AC2856" s="263"/>
      <c r="AD2856" s="263"/>
      <c r="AE2856" s="263"/>
    </row>
    <row r="2857" spans="5:31" ht="15" customHeight="1" x14ac:dyDescent="0.3">
      <c r="E2857" s="263"/>
      <c r="F2857" s="263"/>
      <c r="G2857" s="263"/>
      <c r="H2857" s="263"/>
      <c r="I2857" s="263"/>
      <c r="J2857" s="263"/>
      <c r="K2857" s="263"/>
      <c r="L2857" s="263"/>
      <c r="M2857" s="263"/>
      <c r="N2857" s="263"/>
      <c r="O2857" s="263"/>
      <c r="P2857" s="263"/>
      <c r="Q2857" s="263"/>
      <c r="R2857" s="263"/>
      <c r="S2857" s="263"/>
      <c r="T2857" s="263"/>
      <c r="V2857" s="263"/>
      <c r="W2857" s="263"/>
      <c r="X2857" s="263"/>
      <c r="Y2857" s="263"/>
      <c r="Z2857" s="263"/>
      <c r="AC2857" s="263"/>
      <c r="AD2857" s="263"/>
      <c r="AE2857" s="263"/>
    </row>
    <row r="2858" spans="5:31" ht="15" customHeight="1" x14ac:dyDescent="0.3">
      <c r="E2858" s="263"/>
      <c r="F2858" s="263"/>
      <c r="G2858" s="263"/>
      <c r="H2858" s="263"/>
      <c r="I2858" s="263"/>
      <c r="J2858" s="263"/>
      <c r="K2858" s="263"/>
      <c r="L2858" s="263"/>
      <c r="M2858" s="263"/>
      <c r="N2858" s="263"/>
      <c r="O2858" s="263"/>
      <c r="P2858" s="263"/>
      <c r="Q2858" s="263"/>
      <c r="R2858" s="263"/>
      <c r="S2858" s="263"/>
      <c r="T2858" s="263"/>
      <c r="V2858" s="263"/>
      <c r="W2858" s="263"/>
      <c r="X2858" s="263"/>
      <c r="Y2858" s="263"/>
      <c r="Z2858" s="263"/>
      <c r="AC2858" s="263"/>
      <c r="AD2858" s="263"/>
      <c r="AE2858" s="263"/>
    </row>
    <row r="2859" spans="5:31" ht="15" customHeight="1" x14ac:dyDescent="0.3">
      <c r="E2859" s="263"/>
      <c r="F2859" s="263"/>
      <c r="G2859" s="263"/>
      <c r="H2859" s="263"/>
      <c r="I2859" s="263"/>
      <c r="J2859" s="263"/>
      <c r="K2859" s="263"/>
      <c r="L2859" s="263"/>
      <c r="M2859" s="263"/>
      <c r="N2859" s="263"/>
      <c r="O2859" s="263"/>
      <c r="P2859" s="263"/>
      <c r="Q2859" s="263"/>
      <c r="R2859" s="263"/>
      <c r="S2859" s="263"/>
      <c r="T2859" s="263"/>
      <c r="V2859" s="263"/>
      <c r="W2859" s="263"/>
      <c r="X2859" s="263"/>
      <c r="Y2859" s="263"/>
      <c r="Z2859" s="263"/>
      <c r="AC2859" s="263"/>
      <c r="AD2859" s="263"/>
      <c r="AE2859" s="263"/>
    </row>
    <row r="2860" spans="5:31" ht="15" customHeight="1" x14ac:dyDescent="0.3">
      <c r="E2860" s="263"/>
      <c r="F2860" s="263"/>
      <c r="G2860" s="263"/>
      <c r="H2860" s="263"/>
      <c r="I2860" s="263"/>
      <c r="J2860" s="263"/>
      <c r="K2860" s="263"/>
      <c r="L2860" s="263"/>
      <c r="M2860" s="263"/>
      <c r="N2860" s="263"/>
      <c r="O2860" s="263"/>
      <c r="P2860" s="263"/>
      <c r="Q2860" s="263"/>
      <c r="R2860" s="263"/>
      <c r="S2860" s="263"/>
      <c r="T2860" s="263"/>
      <c r="V2860" s="263"/>
      <c r="W2860" s="263"/>
      <c r="X2860" s="263"/>
      <c r="Y2860" s="263"/>
      <c r="Z2860" s="263"/>
      <c r="AC2860" s="263"/>
      <c r="AD2860" s="263"/>
      <c r="AE2860" s="263"/>
    </row>
    <row r="2861" spans="5:31" ht="15" customHeight="1" x14ac:dyDescent="0.3">
      <c r="E2861" s="263"/>
      <c r="F2861" s="263"/>
      <c r="G2861" s="263"/>
      <c r="H2861" s="263"/>
      <c r="I2861" s="263"/>
      <c r="J2861" s="263"/>
      <c r="K2861" s="263"/>
      <c r="L2861" s="263"/>
      <c r="M2861" s="263"/>
      <c r="N2861" s="263"/>
      <c r="O2861" s="263"/>
      <c r="P2861" s="263"/>
      <c r="Q2861" s="263"/>
      <c r="R2861" s="263"/>
      <c r="S2861" s="263"/>
      <c r="T2861" s="263"/>
      <c r="V2861" s="263"/>
      <c r="W2861" s="263"/>
      <c r="X2861" s="263"/>
      <c r="Y2861" s="263"/>
      <c r="Z2861" s="263"/>
      <c r="AC2861" s="263"/>
      <c r="AD2861" s="263"/>
      <c r="AE2861" s="263"/>
    </row>
    <row r="2862" spans="5:31" ht="15" customHeight="1" x14ac:dyDescent="0.3">
      <c r="E2862" s="263"/>
      <c r="F2862" s="263"/>
      <c r="G2862" s="263"/>
      <c r="H2862" s="263"/>
      <c r="I2862" s="263"/>
      <c r="J2862" s="263"/>
      <c r="K2862" s="263"/>
      <c r="L2862" s="263"/>
      <c r="M2862" s="263"/>
      <c r="N2862" s="263"/>
      <c r="O2862" s="263"/>
      <c r="P2862" s="263"/>
      <c r="Q2862" s="263"/>
      <c r="R2862" s="263"/>
      <c r="S2862" s="263"/>
      <c r="T2862" s="263"/>
      <c r="V2862" s="263"/>
      <c r="W2862" s="263"/>
      <c r="X2862" s="263"/>
      <c r="Y2862" s="263"/>
      <c r="Z2862" s="263"/>
      <c r="AC2862" s="263"/>
      <c r="AD2862" s="263"/>
      <c r="AE2862" s="263"/>
    </row>
    <row r="2863" spans="5:31" ht="15" customHeight="1" x14ac:dyDescent="0.3">
      <c r="E2863" s="263"/>
      <c r="F2863" s="263"/>
      <c r="G2863" s="263"/>
      <c r="H2863" s="263"/>
      <c r="I2863" s="263"/>
      <c r="J2863" s="263"/>
      <c r="K2863" s="263"/>
      <c r="L2863" s="263"/>
      <c r="M2863" s="263"/>
      <c r="N2863" s="263"/>
      <c r="O2863" s="263"/>
      <c r="P2863" s="263"/>
      <c r="Q2863" s="263"/>
      <c r="R2863" s="263"/>
      <c r="S2863" s="263"/>
      <c r="T2863" s="263"/>
      <c r="V2863" s="263"/>
      <c r="W2863" s="263"/>
      <c r="X2863" s="263"/>
      <c r="Y2863" s="263"/>
      <c r="Z2863" s="263"/>
      <c r="AC2863" s="263"/>
      <c r="AD2863" s="263"/>
      <c r="AE2863" s="263"/>
    </row>
    <row r="2864" spans="5:31" ht="15" customHeight="1" x14ac:dyDescent="0.3">
      <c r="E2864" s="263"/>
      <c r="F2864" s="263"/>
      <c r="G2864" s="263"/>
      <c r="H2864" s="263"/>
      <c r="I2864" s="263"/>
      <c r="J2864" s="263"/>
      <c r="K2864" s="263"/>
      <c r="L2864" s="263"/>
      <c r="M2864" s="263"/>
      <c r="N2864" s="263"/>
      <c r="O2864" s="263"/>
      <c r="P2864" s="263"/>
      <c r="Q2864" s="263"/>
      <c r="R2864" s="263"/>
      <c r="S2864" s="263"/>
      <c r="T2864" s="263"/>
      <c r="V2864" s="263"/>
      <c r="W2864" s="263"/>
      <c r="X2864" s="263"/>
      <c r="Y2864" s="263"/>
      <c r="Z2864" s="263"/>
      <c r="AC2864" s="263"/>
      <c r="AD2864" s="263"/>
      <c r="AE2864" s="263"/>
    </row>
    <row r="2865" spans="5:31" ht="15" customHeight="1" x14ac:dyDescent="0.3">
      <c r="E2865" s="263"/>
      <c r="F2865" s="263"/>
      <c r="G2865" s="263"/>
      <c r="H2865" s="263"/>
      <c r="I2865" s="263"/>
      <c r="J2865" s="263"/>
      <c r="K2865" s="263"/>
      <c r="L2865" s="263"/>
      <c r="M2865" s="263"/>
      <c r="N2865" s="263"/>
      <c r="O2865" s="263"/>
      <c r="P2865" s="263"/>
      <c r="Q2865" s="263"/>
      <c r="R2865" s="263"/>
      <c r="S2865" s="263"/>
      <c r="T2865" s="263"/>
      <c r="V2865" s="263"/>
      <c r="W2865" s="263"/>
      <c r="X2865" s="263"/>
      <c r="Y2865" s="263"/>
      <c r="Z2865" s="263"/>
      <c r="AC2865" s="263"/>
      <c r="AD2865" s="263"/>
      <c r="AE2865" s="263"/>
    </row>
    <row r="2866" spans="5:31" ht="15" customHeight="1" x14ac:dyDescent="0.3">
      <c r="E2866" s="263"/>
      <c r="F2866" s="263"/>
      <c r="G2866" s="263"/>
      <c r="H2866" s="263"/>
      <c r="I2866" s="263"/>
      <c r="J2866" s="263"/>
      <c r="K2866" s="263"/>
      <c r="L2866" s="263"/>
      <c r="M2866" s="263"/>
      <c r="N2866" s="263"/>
      <c r="O2866" s="263"/>
      <c r="P2866" s="263"/>
      <c r="Q2866" s="263"/>
      <c r="R2866" s="263"/>
      <c r="S2866" s="263"/>
      <c r="T2866" s="263"/>
      <c r="V2866" s="263"/>
      <c r="W2866" s="263"/>
      <c r="X2866" s="263"/>
      <c r="Y2866" s="263"/>
      <c r="Z2866" s="263"/>
      <c r="AC2866" s="263"/>
      <c r="AD2866" s="263"/>
      <c r="AE2866" s="263"/>
    </row>
    <row r="2867" spans="5:31" ht="15" customHeight="1" x14ac:dyDescent="0.3">
      <c r="E2867" s="263"/>
      <c r="F2867" s="263"/>
      <c r="G2867" s="263"/>
      <c r="H2867" s="263"/>
      <c r="I2867" s="263"/>
      <c r="J2867" s="263"/>
      <c r="K2867" s="263"/>
      <c r="L2867" s="263"/>
      <c r="M2867" s="263"/>
      <c r="N2867" s="263"/>
      <c r="O2867" s="263"/>
      <c r="P2867" s="263"/>
      <c r="Q2867" s="263"/>
      <c r="R2867" s="263"/>
      <c r="S2867" s="263"/>
      <c r="T2867" s="263"/>
      <c r="V2867" s="263"/>
      <c r="W2867" s="263"/>
      <c r="X2867" s="263"/>
      <c r="Y2867" s="263"/>
      <c r="Z2867" s="263"/>
      <c r="AC2867" s="263"/>
      <c r="AD2867" s="263"/>
      <c r="AE2867" s="263"/>
    </row>
    <row r="2868" spans="5:31" ht="15" customHeight="1" x14ac:dyDescent="0.3">
      <c r="E2868" s="263"/>
      <c r="F2868" s="263"/>
      <c r="G2868" s="263"/>
      <c r="H2868" s="263"/>
      <c r="I2868" s="263"/>
      <c r="J2868" s="263"/>
      <c r="K2868" s="263"/>
      <c r="L2868" s="263"/>
      <c r="M2868" s="263"/>
      <c r="N2868" s="263"/>
      <c r="O2868" s="263"/>
      <c r="P2868" s="263"/>
      <c r="Q2868" s="263"/>
      <c r="R2868" s="263"/>
      <c r="S2868" s="263"/>
      <c r="T2868" s="263"/>
      <c r="V2868" s="263"/>
      <c r="W2868" s="263"/>
      <c r="X2868" s="263"/>
      <c r="Y2868" s="263"/>
      <c r="Z2868" s="263"/>
      <c r="AC2868" s="263"/>
      <c r="AD2868" s="263"/>
      <c r="AE2868" s="263"/>
    </row>
    <row r="2869" spans="5:31" ht="15" customHeight="1" x14ac:dyDescent="0.3">
      <c r="E2869" s="263"/>
      <c r="F2869" s="263"/>
      <c r="G2869" s="263"/>
      <c r="H2869" s="263"/>
      <c r="I2869" s="263"/>
      <c r="J2869" s="263"/>
      <c r="K2869" s="263"/>
      <c r="L2869" s="263"/>
      <c r="M2869" s="263"/>
      <c r="N2869" s="263"/>
      <c r="O2869" s="263"/>
      <c r="P2869" s="263"/>
      <c r="Q2869" s="263"/>
      <c r="R2869" s="263"/>
      <c r="S2869" s="263"/>
      <c r="T2869" s="263"/>
      <c r="V2869" s="263"/>
      <c r="W2869" s="263"/>
      <c r="X2869" s="263"/>
      <c r="Y2869" s="263"/>
      <c r="Z2869" s="263"/>
      <c r="AC2869" s="263"/>
      <c r="AD2869" s="263"/>
      <c r="AE2869" s="263"/>
    </row>
    <row r="2870" spans="5:31" ht="15" customHeight="1" x14ac:dyDescent="0.3">
      <c r="E2870" s="263"/>
      <c r="F2870" s="263"/>
      <c r="G2870" s="263"/>
      <c r="H2870" s="263"/>
      <c r="I2870" s="263"/>
      <c r="J2870" s="263"/>
      <c r="K2870" s="263"/>
      <c r="L2870" s="263"/>
      <c r="M2870" s="263"/>
      <c r="N2870" s="263"/>
      <c r="O2870" s="263"/>
      <c r="P2870" s="263"/>
      <c r="Q2870" s="263"/>
      <c r="R2870" s="263"/>
      <c r="S2870" s="263"/>
      <c r="T2870" s="263"/>
      <c r="V2870" s="263"/>
      <c r="W2870" s="263"/>
      <c r="X2870" s="263"/>
      <c r="Y2870" s="263"/>
      <c r="Z2870" s="263"/>
      <c r="AC2870" s="263"/>
      <c r="AD2870" s="263"/>
      <c r="AE2870" s="263"/>
    </row>
    <row r="2871" spans="5:31" ht="15" customHeight="1" x14ac:dyDescent="0.3">
      <c r="E2871" s="263"/>
      <c r="F2871" s="263"/>
      <c r="G2871" s="263"/>
      <c r="H2871" s="263"/>
      <c r="I2871" s="263"/>
      <c r="J2871" s="263"/>
      <c r="K2871" s="263"/>
      <c r="L2871" s="263"/>
      <c r="M2871" s="263"/>
      <c r="N2871" s="263"/>
      <c r="O2871" s="263"/>
      <c r="P2871" s="263"/>
      <c r="Q2871" s="263"/>
      <c r="R2871" s="263"/>
      <c r="S2871" s="263"/>
      <c r="T2871" s="263"/>
      <c r="V2871" s="263"/>
      <c r="W2871" s="263"/>
      <c r="X2871" s="263"/>
      <c r="Y2871" s="263"/>
      <c r="Z2871" s="263"/>
      <c r="AC2871" s="263"/>
      <c r="AD2871" s="263"/>
      <c r="AE2871" s="263"/>
    </row>
    <row r="2872" spans="5:31" ht="15" customHeight="1" x14ac:dyDescent="0.3">
      <c r="E2872" s="263"/>
      <c r="F2872" s="263"/>
      <c r="G2872" s="263"/>
      <c r="H2872" s="263"/>
      <c r="I2872" s="263"/>
      <c r="J2872" s="263"/>
      <c r="K2872" s="263"/>
      <c r="L2872" s="263"/>
      <c r="M2872" s="263"/>
      <c r="N2872" s="263"/>
      <c r="O2872" s="263"/>
      <c r="P2872" s="263"/>
      <c r="Q2872" s="263"/>
      <c r="R2872" s="263"/>
      <c r="S2872" s="263"/>
      <c r="T2872" s="263"/>
      <c r="V2872" s="263"/>
      <c r="W2872" s="263"/>
      <c r="X2872" s="263"/>
      <c r="Y2872" s="263"/>
      <c r="Z2872" s="263"/>
      <c r="AC2872" s="263"/>
      <c r="AD2872" s="263"/>
      <c r="AE2872" s="263"/>
    </row>
    <row r="2873" spans="5:31" ht="15" customHeight="1" x14ac:dyDescent="0.3">
      <c r="E2873" s="263"/>
      <c r="F2873" s="263"/>
      <c r="G2873" s="263"/>
      <c r="H2873" s="263"/>
      <c r="I2873" s="263"/>
      <c r="J2873" s="263"/>
      <c r="K2873" s="263"/>
      <c r="L2873" s="263"/>
      <c r="M2873" s="263"/>
      <c r="N2873" s="263"/>
      <c r="O2873" s="263"/>
      <c r="P2873" s="263"/>
      <c r="Q2873" s="263"/>
      <c r="R2873" s="263"/>
      <c r="S2873" s="263"/>
      <c r="T2873" s="263"/>
      <c r="V2873" s="263"/>
      <c r="W2873" s="263"/>
      <c r="X2873" s="263"/>
      <c r="Y2873" s="263"/>
      <c r="Z2873" s="263"/>
      <c r="AC2873" s="263"/>
      <c r="AD2873" s="263"/>
      <c r="AE2873" s="263"/>
    </row>
    <row r="2874" spans="5:31" ht="15" customHeight="1" x14ac:dyDescent="0.3">
      <c r="E2874" s="263"/>
      <c r="F2874" s="263"/>
      <c r="G2874" s="263"/>
      <c r="H2874" s="263"/>
      <c r="I2874" s="263"/>
      <c r="J2874" s="263"/>
      <c r="K2874" s="263"/>
      <c r="L2874" s="263"/>
      <c r="M2874" s="263"/>
      <c r="N2874" s="263"/>
      <c r="O2874" s="263"/>
      <c r="P2874" s="263"/>
      <c r="Q2874" s="263"/>
      <c r="R2874" s="263"/>
      <c r="S2874" s="263"/>
      <c r="T2874" s="263"/>
      <c r="V2874" s="263"/>
      <c r="W2874" s="263"/>
      <c r="X2874" s="263"/>
      <c r="Y2874" s="263"/>
      <c r="Z2874" s="263"/>
      <c r="AC2874" s="263"/>
      <c r="AD2874" s="263"/>
      <c r="AE2874" s="263"/>
    </row>
    <row r="2875" spans="5:31" ht="15" customHeight="1" x14ac:dyDescent="0.3">
      <c r="E2875" s="263"/>
      <c r="F2875" s="263"/>
      <c r="G2875" s="263"/>
      <c r="H2875" s="263"/>
      <c r="I2875" s="263"/>
      <c r="J2875" s="263"/>
      <c r="K2875" s="263"/>
      <c r="L2875" s="263"/>
      <c r="M2875" s="263"/>
      <c r="N2875" s="263"/>
      <c r="O2875" s="263"/>
      <c r="P2875" s="263"/>
      <c r="Q2875" s="263"/>
      <c r="R2875" s="263"/>
      <c r="S2875" s="263"/>
      <c r="T2875" s="263"/>
      <c r="V2875" s="263"/>
      <c r="W2875" s="263"/>
      <c r="X2875" s="263"/>
      <c r="Y2875" s="263"/>
      <c r="Z2875" s="263"/>
      <c r="AC2875" s="263"/>
      <c r="AD2875" s="263"/>
      <c r="AE2875" s="263"/>
    </row>
    <row r="2876" spans="5:31" ht="15" customHeight="1" x14ac:dyDescent="0.3">
      <c r="E2876" s="263"/>
      <c r="F2876" s="263"/>
      <c r="G2876" s="263"/>
      <c r="H2876" s="263"/>
      <c r="I2876" s="263"/>
      <c r="J2876" s="263"/>
      <c r="K2876" s="263"/>
      <c r="L2876" s="263"/>
      <c r="M2876" s="263"/>
      <c r="N2876" s="263"/>
      <c r="O2876" s="263"/>
      <c r="P2876" s="263"/>
      <c r="Q2876" s="263"/>
      <c r="R2876" s="263"/>
      <c r="S2876" s="263"/>
      <c r="T2876" s="263"/>
      <c r="V2876" s="263"/>
      <c r="W2876" s="263"/>
      <c r="X2876" s="263"/>
      <c r="Y2876" s="263"/>
      <c r="Z2876" s="263"/>
      <c r="AC2876" s="263"/>
      <c r="AD2876" s="263"/>
      <c r="AE2876" s="263"/>
    </row>
    <row r="2877" spans="5:31" ht="15" customHeight="1" x14ac:dyDescent="0.3">
      <c r="E2877" s="263"/>
      <c r="F2877" s="263"/>
      <c r="G2877" s="263"/>
      <c r="H2877" s="263"/>
      <c r="I2877" s="263"/>
      <c r="J2877" s="263"/>
      <c r="K2877" s="263"/>
      <c r="L2877" s="263"/>
      <c r="M2877" s="263"/>
      <c r="N2877" s="263"/>
      <c r="O2877" s="263"/>
      <c r="P2877" s="263"/>
      <c r="Q2877" s="263"/>
      <c r="R2877" s="263"/>
      <c r="S2877" s="263"/>
      <c r="T2877" s="263"/>
      <c r="V2877" s="263"/>
      <c r="W2877" s="263"/>
      <c r="X2877" s="263"/>
      <c r="Y2877" s="263"/>
      <c r="Z2877" s="263"/>
      <c r="AC2877" s="263"/>
      <c r="AD2877" s="263"/>
      <c r="AE2877" s="263"/>
    </row>
    <row r="2878" spans="5:31" ht="15" customHeight="1" x14ac:dyDescent="0.3">
      <c r="E2878" s="263"/>
      <c r="F2878" s="263"/>
      <c r="G2878" s="263"/>
      <c r="H2878" s="263"/>
      <c r="I2878" s="263"/>
      <c r="J2878" s="263"/>
      <c r="K2878" s="263"/>
      <c r="L2878" s="263"/>
      <c r="M2878" s="263"/>
      <c r="N2878" s="263"/>
      <c r="O2878" s="263"/>
      <c r="P2878" s="263"/>
      <c r="Q2878" s="263"/>
      <c r="R2878" s="263"/>
      <c r="S2878" s="263"/>
      <c r="T2878" s="263"/>
      <c r="V2878" s="263"/>
      <c r="W2878" s="263"/>
      <c r="X2878" s="263"/>
      <c r="Y2878" s="263"/>
      <c r="Z2878" s="263"/>
      <c r="AC2878" s="263"/>
      <c r="AD2878" s="263"/>
      <c r="AE2878" s="263"/>
    </row>
    <row r="2879" spans="5:31" ht="15" customHeight="1" x14ac:dyDescent="0.3">
      <c r="E2879" s="263"/>
      <c r="F2879" s="263"/>
      <c r="G2879" s="263"/>
      <c r="H2879" s="263"/>
      <c r="I2879" s="263"/>
      <c r="J2879" s="263"/>
      <c r="K2879" s="263"/>
      <c r="L2879" s="263"/>
      <c r="M2879" s="263"/>
      <c r="N2879" s="263"/>
      <c r="O2879" s="263"/>
      <c r="P2879" s="263"/>
      <c r="Q2879" s="263"/>
      <c r="R2879" s="263"/>
      <c r="S2879" s="263"/>
      <c r="T2879" s="263"/>
      <c r="V2879" s="263"/>
      <c r="W2879" s="263"/>
      <c r="X2879" s="263"/>
      <c r="Y2879" s="263"/>
      <c r="Z2879" s="263"/>
      <c r="AC2879" s="263"/>
      <c r="AD2879" s="263"/>
      <c r="AE2879" s="263"/>
    </row>
    <row r="2880" spans="5:31" ht="15" customHeight="1" x14ac:dyDescent="0.3">
      <c r="E2880" s="263"/>
      <c r="F2880" s="263"/>
      <c r="G2880" s="263"/>
      <c r="H2880" s="263"/>
      <c r="I2880" s="263"/>
      <c r="J2880" s="263"/>
      <c r="K2880" s="263"/>
      <c r="L2880" s="263"/>
      <c r="M2880" s="263"/>
      <c r="N2880" s="263"/>
      <c r="O2880" s="263"/>
      <c r="P2880" s="263"/>
      <c r="Q2880" s="263"/>
      <c r="R2880" s="263"/>
      <c r="S2880" s="263"/>
      <c r="T2880" s="263"/>
      <c r="V2880" s="263"/>
      <c r="W2880" s="263"/>
      <c r="X2880" s="263"/>
      <c r="Y2880" s="263"/>
      <c r="Z2880" s="263"/>
      <c r="AC2880" s="263"/>
      <c r="AD2880" s="263"/>
      <c r="AE2880" s="263"/>
    </row>
    <row r="2881" spans="5:31" ht="15" customHeight="1" x14ac:dyDescent="0.3">
      <c r="E2881" s="263"/>
      <c r="F2881" s="263"/>
      <c r="G2881" s="263"/>
      <c r="H2881" s="263"/>
      <c r="I2881" s="263"/>
      <c r="J2881" s="263"/>
      <c r="K2881" s="263"/>
      <c r="L2881" s="263"/>
      <c r="M2881" s="263"/>
      <c r="N2881" s="263"/>
      <c r="O2881" s="263"/>
      <c r="P2881" s="263"/>
      <c r="Q2881" s="263"/>
      <c r="R2881" s="263"/>
      <c r="S2881" s="263"/>
      <c r="T2881" s="263"/>
      <c r="V2881" s="263"/>
      <c r="W2881" s="263"/>
      <c r="X2881" s="263"/>
      <c r="Y2881" s="263"/>
      <c r="Z2881" s="263"/>
      <c r="AC2881" s="263"/>
      <c r="AD2881" s="263"/>
      <c r="AE2881" s="263"/>
    </row>
    <row r="2882" spans="5:31" ht="15" customHeight="1" x14ac:dyDescent="0.3">
      <c r="E2882" s="263"/>
      <c r="F2882" s="263"/>
      <c r="G2882" s="263"/>
      <c r="H2882" s="263"/>
      <c r="I2882" s="263"/>
      <c r="J2882" s="263"/>
      <c r="K2882" s="263"/>
      <c r="L2882" s="263"/>
      <c r="M2882" s="263"/>
      <c r="N2882" s="263"/>
      <c r="O2882" s="263"/>
      <c r="P2882" s="263"/>
      <c r="Q2882" s="263"/>
      <c r="R2882" s="263"/>
      <c r="S2882" s="263"/>
      <c r="T2882" s="263"/>
      <c r="V2882" s="263"/>
      <c r="W2882" s="263"/>
      <c r="X2882" s="263"/>
      <c r="Y2882" s="263"/>
      <c r="Z2882" s="263"/>
      <c r="AC2882" s="263"/>
      <c r="AD2882" s="263"/>
      <c r="AE2882" s="263"/>
    </row>
    <row r="2883" spans="5:31" ht="15" customHeight="1" x14ac:dyDescent="0.3">
      <c r="E2883" s="263"/>
      <c r="F2883" s="263"/>
      <c r="G2883" s="263"/>
      <c r="H2883" s="263"/>
      <c r="I2883" s="263"/>
      <c r="J2883" s="263"/>
      <c r="K2883" s="263"/>
      <c r="L2883" s="263"/>
      <c r="M2883" s="263"/>
      <c r="N2883" s="263"/>
      <c r="O2883" s="263"/>
      <c r="P2883" s="263"/>
      <c r="Q2883" s="263"/>
      <c r="R2883" s="263"/>
      <c r="S2883" s="263"/>
      <c r="T2883" s="263"/>
      <c r="V2883" s="263"/>
      <c r="W2883" s="263"/>
      <c r="X2883" s="263"/>
      <c r="Y2883" s="263"/>
      <c r="Z2883" s="263"/>
      <c r="AC2883" s="263"/>
      <c r="AD2883" s="263"/>
      <c r="AE2883" s="263"/>
    </row>
    <row r="2884" spans="5:31" ht="15" customHeight="1" x14ac:dyDescent="0.3">
      <c r="E2884" s="263"/>
      <c r="F2884" s="263"/>
      <c r="G2884" s="263"/>
      <c r="H2884" s="263"/>
      <c r="I2884" s="263"/>
      <c r="J2884" s="263"/>
      <c r="K2884" s="263"/>
      <c r="L2884" s="263"/>
      <c r="M2884" s="263"/>
      <c r="N2884" s="263"/>
      <c r="O2884" s="263"/>
      <c r="P2884" s="263"/>
      <c r="Q2884" s="263"/>
      <c r="R2884" s="263"/>
      <c r="S2884" s="263"/>
      <c r="T2884" s="263"/>
      <c r="V2884" s="263"/>
      <c r="W2884" s="263"/>
      <c r="X2884" s="263"/>
      <c r="Y2884" s="263"/>
      <c r="Z2884" s="263"/>
      <c r="AC2884" s="263"/>
      <c r="AD2884" s="263"/>
      <c r="AE2884" s="263"/>
    </row>
    <row r="2885" spans="5:31" ht="15" customHeight="1" x14ac:dyDescent="0.3">
      <c r="E2885" s="263"/>
      <c r="F2885" s="263"/>
      <c r="G2885" s="263"/>
      <c r="H2885" s="263"/>
      <c r="I2885" s="263"/>
      <c r="J2885" s="263"/>
      <c r="K2885" s="263"/>
      <c r="L2885" s="263"/>
      <c r="M2885" s="263"/>
      <c r="N2885" s="263"/>
      <c r="O2885" s="263"/>
      <c r="P2885" s="263"/>
      <c r="Q2885" s="263"/>
      <c r="R2885" s="263"/>
      <c r="S2885" s="263"/>
      <c r="T2885" s="263"/>
      <c r="V2885" s="263"/>
      <c r="W2885" s="263"/>
      <c r="X2885" s="263"/>
      <c r="Y2885" s="263"/>
      <c r="Z2885" s="263"/>
      <c r="AC2885" s="263"/>
      <c r="AD2885" s="263"/>
      <c r="AE2885" s="263"/>
    </row>
    <row r="2886" spans="5:31" ht="15" customHeight="1" x14ac:dyDescent="0.3">
      <c r="E2886" s="263"/>
      <c r="F2886" s="263"/>
      <c r="G2886" s="263"/>
      <c r="H2886" s="263"/>
      <c r="I2886" s="263"/>
      <c r="J2886" s="263"/>
      <c r="K2886" s="263"/>
      <c r="L2886" s="263"/>
      <c r="M2886" s="263"/>
      <c r="N2886" s="263"/>
      <c r="O2886" s="263"/>
      <c r="P2886" s="263"/>
      <c r="Q2886" s="263"/>
      <c r="R2886" s="263"/>
      <c r="S2886" s="263"/>
      <c r="T2886" s="263"/>
      <c r="V2886" s="263"/>
      <c r="W2886" s="263"/>
      <c r="X2886" s="263"/>
      <c r="Y2886" s="263"/>
      <c r="Z2886" s="263"/>
      <c r="AC2886" s="263"/>
      <c r="AD2886" s="263"/>
      <c r="AE2886" s="263"/>
    </row>
    <row r="2887" spans="5:31" ht="15" customHeight="1" x14ac:dyDescent="0.3">
      <c r="E2887" s="263"/>
      <c r="F2887" s="263"/>
      <c r="G2887" s="263"/>
      <c r="H2887" s="263"/>
      <c r="I2887" s="263"/>
      <c r="J2887" s="263"/>
      <c r="K2887" s="263"/>
      <c r="L2887" s="263"/>
      <c r="M2887" s="263"/>
      <c r="N2887" s="263"/>
      <c r="O2887" s="263"/>
      <c r="P2887" s="263"/>
      <c r="Q2887" s="263"/>
      <c r="R2887" s="263"/>
      <c r="S2887" s="263"/>
      <c r="T2887" s="263"/>
      <c r="V2887" s="263"/>
      <c r="W2887" s="263"/>
      <c r="X2887" s="263"/>
      <c r="Y2887" s="263"/>
      <c r="Z2887" s="263"/>
      <c r="AC2887" s="263"/>
      <c r="AD2887" s="263"/>
      <c r="AE2887" s="263"/>
    </row>
    <row r="2888" spans="5:31" ht="15" customHeight="1" x14ac:dyDescent="0.3">
      <c r="E2888" s="263"/>
      <c r="F2888" s="263"/>
      <c r="G2888" s="263"/>
      <c r="H2888" s="263"/>
      <c r="I2888" s="263"/>
      <c r="J2888" s="263"/>
      <c r="K2888" s="263"/>
      <c r="L2888" s="263"/>
      <c r="M2888" s="263"/>
      <c r="N2888" s="263"/>
      <c r="O2888" s="263"/>
      <c r="P2888" s="263"/>
      <c r="Q2888" s="263"/>
      <c r="R2888" s="263"/>
      <c r="S2888" s="263"/>
      <c r="T2888" s="263"/>
      <c r="V2888" s="263"/>
      <c r="W2888" s="263"/>
      <c r="X2888" s="263"/>
      <c r="Y2888" s="263"/>
      <c r="Z2888" s="263"/>
      <c r="AC2888" s="263"/>
      <c r="AD2888" s="263"/>
      <c r="AE2888" s="263"/>
    </row>
    <row r="2889" spans="5:31" ht="15" customHeight="1" x14ac:dyDescent="0.3">
      <c r="E2889" s="263"/>
      <c r="F2889" s="263"/>
      <c r="G2889" s="263"/>
      <c r="H2889" s="263"/>
      <c r="I2889" s="263"/>
      <c r="J2889" s="263"/>
      <c r="K2889" s="263"/>
      <c r="L2889" s="263"/>
      <c r="M2889" s="263"/>
      <c r="N2889" s="263"/>
      <c r="O2889" s="263"/>
      <c r="P2889" s="263"/>
      <c r="Q2889" s="263"/>
      <c r="R2889" s="263"/>
      <c r="S2889" s="263"/>
      <c r="T2889" s="263"/>
      <c r="V2889" s="263"/>
      <c r="W2889" s="263"/>
      <c r="X2889" s="263"/>
      <c r="Y2889" s="263"/>
      <c r="Z2889" s="263"/>
      <c r="AC2889" s="263"/>
      <c r="AD2889" s="263"/>
      <c r="AE2889" s="263"/>
    </row>
    <row r="2890" spans="5:31" ht="15" customHeight="1" x14ac:dyDescent="0.3">
      <c r="E2890" s="263"/>
      <c r="F2890" s="263"/>
      <c r="G2890" s="263"/>
      <c r="H2890" s="263"/>
      <c r="I2890" s="263"/>
      <c r="J2890" s="263"/>
      <c r="K2890" s="263"/>
      <c r="L2890" s="263"/>
      <c r="M2890" s="263"/>
      <c r="N2890" s="263"/>
      <c r="O2890" s="263"/>
      <c r="P2890" s="263"/>
      <c r="Q2890" s="263"/>
      <c r="R2890" s="263"/>
      <c r="S2890" s="263"/>
      <c r="T2890" s="263"/>
      <c r="V2890" s="263"/>
      <c r="W2890" s="263"/>
      <c r="X2890" s="263"/>
      <c r="Y2890" s="263"/>
      <c r="Z2890" s="263"/>
      <c r="AC2890" s="263"/>
      <c r="AD2890" s="263"/>
      <c r="AE2890" s="263"/>
    </row>
    <row r="2891" spans="5:31" ht="15" customHeight="1" x14ac:dyDescent="0.3">
      <c r="E2891" s="263"/>
      <c r="F2891" s="263"/>
      <c r="G2891" s="263"/>
      <c r="H2891" s="263"/>
      <c r="I2891" s="263"/>
      <c r="J2891" s="263"/>
      <c r="K2891" s="263"/>
      <c r="L2891" s="263"/>
      <c r="M2891" s="263"/>
      <c r="N2891" s="263"/>
      <c r="O2891" s="263"/>
      <c r="P2891" s="263"/>
      <c r="Q2891" s="263"/>
      <c r="R2891" s="263"/>
      <c r="S2891" s="263"/>
      <c r="T2891" s="263"/>
      <c r="V2891" s="263"/>
      <c r="W2891" s="263"/>
      <c r="X2891" s="263"/>
      <c r="Y2891" s="263"/>
      <c r="Z2891" s="263"/>
      <c r="AC2891" s="263"/>
      <c r="AD2891" s="263"/>
      <c r="AE2891" s="263"/>
    </row>
    <row r="2892" spans="5:31" ht="15" customHeight="1" x14ac:dyDescent="0.3">
      <c r="F2892" s="271"/>
      <c r="G2892" s="271"/>
      <c r="H2892" s="271"/>
    </row>
    <row r="2893" spans="5:31" ht="15" customHeight="1" x14ac:dyDescent="0.3">
      <c r="F2893" s="271"/>
      <c r="G2893" s="271"/>
      <c r="H2893" s="271"/>
    </row>
    <row r="2894" spans="5:31" ht="15" customHeight="1" x14ac:dyDescent="0.3">
      <c r="F2894" s="271"/>
      <c r="G2894" s="271"/>
      <c r="H2894" s="271"/>
    </row>
    <row r="2895" spans="5:31" ht="15" customHeight="1" x14ac:dyDescent="0.3">
      <c r="F2895" s="271"/>
      <c r="G2895" s="271"/>
      <c r="H2895" s="271"/>
    </row>
    <row r="2896" spans="5:31" ht="15" customHeight="1" x14ac:dyDescent="0.3">
      <c r="F2896" s="271"/>
      <c r="G2896" s="271"/>
      <c r="H2896" s="271"/>
    </row>
    <row r="2897" spans="5:31" ht="15" customHeight="1" x14ac:dyDescent="0.3">
      <c r="E2897" s="263"/>
      <c r="F2897" s="263"/>
      <c r="G2897" s="263"/>
      <c r="H2897" s="263"/>
      <c r="I2897" s="263"/>
      <c r="J2897" s="263"/>
      <c r="K2897" s="263"/>
      <c r="L2897" s="263"/>
      <c r="M2897" s="263"/>
      <c r="N2897" s="263"/>
      <c r="O2897" s="263"/>
      <c r="P2897" s="263"/>
      <c r="Q2897" s="263"/>
      <c r="R2897" s="263"/>
      <c r="S2897" s="263"/>
      <c r="T2897" s="263"/>
      <c r="V2897" s="263"/>
      <c r="W2897" s="263"/>
      <c r="X2897" s="263"/>
      <c r="Y2897" s="263"/>
      <c r="Z2897" s="263"/>
      <c r="AB2897" s="263"/>
      <c r="AC2897" s="263"/>
      <c r="AD2897" s="263"/>
      <c r="AE2897" s="263"/>
    </row>
    <row r="2898" spans="5:31" ht="15" customHeight="1" x14ac:dyDescent="0.3">
      <c r="F2898" s="272"/>
      <c r="G2898" s="272"/>
      <c r="H2898" s="272"/>
    </row>
    <row r="2899" spans="5:31" ht="15" customHeight="1" x14ac:dyDescent="0.3">
      <c r="F2899" s="271"/>
      <c r="G2899" s="271"/>
      <c r="H2899" s="271"/>
    </row>
    <row r="2900" spans="5:31" ht="15" customHeight="1" x14ac:dyDescent="0.3">
      <c r="F2900" s="272"/>
      <c r="G2900" s="272"/>
      <c r="H2900" s="272"/>
    </row>
    <row r="2901" spans="5:31" ht="15" customHeight="1" x14ac:dyDescent="0.3">
      <c r="F2901" s="272"/>
      <c r="G2901" s="272"/>
      <c r="H2901" s="272"/>
    </row>
    <row r="2902" spans="5:31" ht="15" customHeight="1" x14ac:dyDescent="0.3">
      <c r="F2902" s="271"/>
      <c r="G2902" s="271"/>
      <c r="H2902" s="271"/>
    </row>
    <row r="2903" spans="5:31" ht="15" customHeight="1" x14ac:dyDescent="0.3">
      <c r="F2903" s="272"/>
      <c r="G2903" s="272"/>
      <c r="H2903" s="272"/>
    </row>
    <row r="2904" spans="5:31" ht="15" customHeight="1" x14ac:dyDescent="0.3">
      <c r="F2904" s="271"/>
      <c r="G2904" s="271"/>
      <c r="H2904" s="271"/>
    </row>
    <row r="2905" spans="5:31" ht="15" customHeight="1" x14ac:dyDescent="0.3">
      <c r="F2905" s="272"/>
      <c r="G2905" s="272"/>
      <c r="H2905" s="272"/>
    </row>
    <row r="2906" spans="5:31" ht="15" customHeight="1" x14ac:dyDescent="0.3">
      <c r="F2906" s="271"/>
      <c r="G2906" s="271"/>
      <c r="H2906" s="271"/>
    </row>
    <row r="2907" spans="5:31" ht="15" customHeight="1" x14ac:dyDescent="0.3">
      <c r="F2907" s="273"/>
      <c r="G2907" s="273"/>
      <c r="H2907" s="274"/>
    </row>
    <row r="2908" spans="5:31" ht="15" customHeight="1" x14ac:dyDescent="0.3">
      <c r="F2908" s="271"/>
      <c r="G2908" s="271"/>
      <c r="H2908" s="271"/>
    </row>
    <row r="2909" spans="5:31" ht="15" customHeight="1" x14ac:dyDescent="0.3">
      <c r="F2909" s="272"/>
      <c r="G2909" s="272"/>
      <c r="H2909" s="272"/>
    </row>
    <row r="2910" spans="5:31" ht="15" customHeight="1" x14ac:dyDescent="0.3">
      <c r="F2910" s="271"/>
      <c r="G2910" s="271"/>
      <c r="H2910" s="271"/>
    </row>
    <row r="2911" spans="5:31" ht="15" customHeight="1" x14ac:dyDescent="0.3">
      <c r="F2911" s="272"/>
      <c r="G2911" s="272"/>
      <c r="H2911" s="272"/>
    </row>
    <row r="2912" spans="5:31" ht="15" customHeight="1" x14ac:dyDescent="0.3">
      <c r="F2912" s="273"/>
      <c r="G2912" s="273"/>
      <c r="H2912" s="274"/>
    </row>
    <row r="2913" spans="6:8" ht="15" customHeight="1" x14ac:dyDescent="0.3">
      <c r="F2913" s="271"/>
      <c r="G2913" s="271"/>
      <c r="H2913" s="271"/>
    </row>
    <row r="2914" spans="6:8" ht="15" customHeight="1" x14ac:dyDescent="0.3">
      <c r="F2914" s="272"/>
      <c r="G2914" s="272"/>
      <c r="H2914" s="272"/>
    </row>
    <row r="2915" spans="6:8" ht="15" customHeight="1" x14ac:dyDescent="0.3">
      <c r="F2915" s="273"/>
      <c r="G2915" s="273"/>
      <c r="H2915" s="274"/>
    </row>
    <row r="2916" spans="6:8" ht="15" customHeight="1" x14ac:dyDescent="0.3">
      <c r="F2916" s="272"/>
      <c r="G2916" s="272"/>
      <c r="H2916" s="272"/>
    </row>
    <row r="2917" spans="6:8" ht="15" customHeight="1" x14ac:dyDescent="0.3">
      <c r="F2917" s="272"/>
      <c r="G2917" s="272"/>
      <c r="H2917" s="272"/>
    </row>
    <row r="2918" spans="6:8" ht="15" customHeight="1" x14ac:dyDescent="0.3">
      <c r="F2918" s="271"/>
      <c r="G2918" s="271"/>
      <c r="H2918" s="271"/>
    </row>
    <row r="2919" spans="6:8" ht="15" customHeight="1" x14ac:dyDescent="0.3">
      <c r="F2919" s="271"/>
      <c r="G2919" s="271"/>
      <c r="H2919" s="271"/>
    </row>
    <row r="2920" spans="6:8" ht="15" customHeight="1" x14ac:dyDescent="0.3">
      <c r="F2920" s="273"/>
      <c r="G2920" s="273"/>
      <c r="H2920" s="274"/>
    </row>
    <row r="2921" spans="6:8" ht="15" customHeight="1" x14ac:dyDescent="0.3">
      <c r="F2921" s="272"/>
      <c r="G2921" s="272"/>
      <c r="H2921" s="272"/>
    </row>
    <row r="2922" spans="6:8" ht="15" customHeight="1" x14ac:dyDescent="0.3">
      <c r="F2922" s="271"/>
      <c r="G2922" s="271"/>
      <c r="H2922" s="271"/>
    </row>
    <row r="2923" spans="6:8" ht="15" customHeight="1" x14ac:dyDescent="0.3">
      <c r="F2923" s="271"/>
      <c r="G2923" s="271"/>
      <c r="H2923" s="271"/>
    </row>
    <row r="2924" spans="6:8" ht="15" customHeight="1" x14ac:dyDescent="0.3">
      <c r="F2924" s="271"/>
      <c r="G2924" s="271"/>
      <c r="H2924" s="271"/>
    </row>
    <row r="2925" spans="6:8" ht="15" customHeight="1" x14ac:dyDescent="0.3">
      <c r="F2925" s="272"/>
      <c r="G2925" s="272"/>
      <c r="H2925" s="272"/>
    </row>
    <row r="2926" spans="6:8" ht="15" customHeight="1" x14ac:dyDescent="0.3">
      <c r="F2926" s="273"/>
      <c r="G2926" s="273"/>
      <c r="H2926" s="274"/>
    </row>
    <row r="2927" spans="6:8" ht="15" customHeight="1" x14ac:dyDescent="0.3">
      <c r="F2927" s="271"/>
      <c r="G2927" s="271"/>
      <c r="H2927" s="271"/>
    </row>
    <row r="2928" spans="6:8" ht="15" customHeight="1" x14ac:dyDescent="0.3">
      <c r="F2928" s="272"/>
      <c r="G2928" s="272"/>
      <c r="H2928" s="272"/>
    </row>
    <row r="2929" spans="6:8" ht="15" customHeight="1" x14ac:dyDescent="0.3">
      <c r="F2929" s="272"/>
      <c r="G2929" s="272"/>
      <c r="H2929" s="272"/>
    </row>
    <row r="2930" spans="6:8" ht="15" customHeight="1" x14ac:dyDescent="0.3">
      <c r="F2930" s="271"/>
      <c r="G2930" s="271"/>
      <c r="H2930" s="271"/>
    </row>
    <row r="2931" spans="6:8" ht="15" customHeight="1" x14ac:dyDescent="0.3">
      <c r="F2931" s="271"/>
      <c r="G2931" s="271"/>
      <c r="H2931" s="271"/>
    </row>
    <row r="2932" spans="6:8" ht="15" customHeight="1" x14ac:dyDescent="0.3">
      <c r="F2932" s="271"/>
      <c r="G2932" s="271"/>
      <c r="H2932" s="271"/>
    </row>
    <row r="2933" spans="6:8" ht="15" customHeight="1" x14ac:dyDescent="0.3">
      <c r="F2933" s="271"/>
      <c r="G2933" s="271"/>
      <c r="H2933" s="271"/>
    </row>
    <row r="2934" spans="6:8" ht="15" customHeight="1" x14ac:dyDescent="0.3">
      <c r="F2934" s="272"/>
      <c r="G2934" s="272"/>
      <c r="H2934" s="272"/>
    </row>
    <row r="2935" spans="6:8" ht="15" customHeight="1" x14ac:dyDescent="0.3">
      <c r="F2935" s="272"/>
      <c r="G2935" s="272"/>
      <c r="H2935" s="272"/>
    </row>
    <row r="2936" spans="6:8" ht="15" customHeight="1" x14ac:dyDescent="0.3">
      <c r="F2936" s="272"/>
      <c r="G2936" s="272"/>
      <c r="H2936" s="272"/>
    </row>
    <row r="2937" spans="6:8" ht="15" customHeight="1" x14ac:dyDescent="0.3">
      <c r="F2937" s="271"/>
      <c r="G2937" s="271"/>
      <c r="H2937" s="271"/>
    </row>
    <row r="2938" spans="6:8" ht="15" customHeight="1" x14ac:dyDescent="0.3">
      <c r="F2938" s="271"/>
      <c r="G2938" s="271"/>
      <c r="H2938" s="271"/>
    </row>
    <row r="2939" spans="6:8" ht="15" customHeight="1" x14ac:dyDescent="0.3">
      <c r="F2939" s="272"/>
      <c r="G2939" s="272"/>
      <c r="H2939" s="272"/>
    </row>
    <row r="2940" spans="6:8" ht="15" customHeight="1" x14ac:dyDescent="0.3">
      <c r="F2940" s="272"/>
      <c r="G2940" s="272"/>
      <c r="H2940" s="272"/>
    </row>
    <row r="2941" spans="6:8" ht="15" customHeight="1" x14ac:dyDescent="0.3">
      <c r="F2941" s="272"/>
      <c r="G2941" s="272"/>
      <c r="H2941" s="272"/>
    </row>
    <row r="2942" spans="6:8" ht="15" customHeight="1" x14ac:dyDescent="0.3">
      <c r="F2942" s="271"/>
      <c r="G2942" s="271"/>
      <c r="H2942" s="271"/>
    </row>
    <row r="2943" spans="6:8" ht="15" customHeight="1" x14ac:dyDescent="0.3">
      <c r="F2943" s="271"/>
      <c r="G2943" s="271"/>
      <c r="H2943" s="271"/>
    </row>
    <row r="2944" spans="6:8" ht="15" customHeight="1" x14ac:dyDescent="0.3">
      <c r="F2944" s="273"/>
      <c r="G2944" s="273"/>
      <c r="H2944" s="274"/>
    </row>
    <row r="2945" spans="6:8" ht="15" customHeight="1" x14ac:dyDescent="0.3">
      <c r="F2945" s="271"/>
      <c r="G2945" s="271"/>
      <c r="H2945" s="271"/>
    </row>
    <row r="2946" spans="6:8" ht="15" customHeight="1" x14ac:dyDescent="0.3">
      <c r="F2946" s="271"/>
      <c r="G2946" s="271"/>
      <c r="H2946" s="271"/>
    </row>
    <row r="2947" spans="6:8" ht="15" customHeight="1" x14ac:dyDescent="0.3">
      <c r="F2947" s="272"/>
      <c r="G2947" s="272"/>
      <c r="H2947" s="272"/>
    </row>
    <row r="2948" spans="6:8" ht="15" customHeight="1" x14ac:dyDescent="0.3">
      <c r="F2948" s="271"/>
      <c r="G2948" s="271"/>
      <c r="H2948" s="271"/>
    </row>
    <row r="2949" spans="6:8" ht="15" customHeight="1" x14ac:dyDescent="0.3">
      <c r="F2949" s="271"/>
      <c r="G2949" s="271"/>
      <c r="H2949" s="271"/>
    </row>
    <row r="2950" spans="6:8" ht="15" customHeight="1" x14ac:dyDescent="0.3">
      <c r="F2950" s="272"/>
      <c r="G2950" s="272"/>
      <c r="H2950" s="272"/>
    </row>
    <row r="2951" spans="6:8" ht="15" customHeight="1" x14ac:dyDescent="0.3">
      <c r="F2951" s="271"/>
      <c r="G2951" s="271"/>
      <c r="H2951" s="271"/>
    </row>
    <row r="2952" spans="6:8" ht="15" customHeight="1" x14ac:dyDescent="0.3">
      <c r="F2952" s="272"/>
      <c r="G2952" s="272"/>
      <c r="H2952" s="272"/>
    </row>
    <row r="2953" spans="6:8" ht="15" customHeight="1" x14ac:dyDescent="0.3">
      <c r="F2953" s="272"/>
      <c r="G2953" s="272"/>
      <c r="H2953" s="272"/>
    </row>
    <row r="2954" spans="6:8" ht="15" customHeight="1" x14ac:dyDescent="0.3">
      <c r="F2954" s="271"/>
      <c r="G2954" s="271"/>
      <c r="H2954" s="271"/>
    </row>
    <row r="2955" spans="6:8" ht="15" customHeight="1" x14ac:dyDescent="0.3">
      <c r="F2955" s="273"/>
      <c r="G2955" s="273"/>
      <c r="H2955" s="274"/>
    </row>
    <row r="2956" spans="6:8" ht="15" customHeight="1" x14ac:dyDescent="0.3">
      <c r="F2956" s="272"/>
      <c r="G2956" s="272"/>
      <c r="H2956" s="272"/>
    </row>
    <row r="2957" spans="6:8" ht="15" customHeight="1" x14ac:dyDescent="0.3">
      <c r="F2957" s="273"/>
      <c r="G2957" s="273"/>
      <c r="H2957" s="274"/>
    </row>
    <row r="2958" spans="6:8" ht="15" customHeight="1" x14ac:dyDescent="0.3">
      <c r="F2958" s="272"/>
      <c r="G2958" s="272"/>
      <c r="H2958" s="272"/>
    </row>
    <row r="2959" spans="6:8" ht="15" customHeight="1" x14ac:dyDescent="0.3">
      <c r="F2959" s="271"/>
      <c r="G2959" s="271"/>
      <c r="H2959" s="271"/>
    </row>
    <row r="2960" spans="6:8" ht="15" customHeight="1" x14ac:dyDescent="0.3">
      <c r="F2960" s="272"/>
      <c r="G2960" s="272"/>
      <c r="H2960" s="272"/>
    </row>
    <row r="2961" spans="6:8" ht="15" customHeight="1" x14ac:dyDescent="0.3">
      <c r="F2961" s="271"/>
      <c r="G2961" s="271"/>
      <c r="H2961" s="271"/>
    </row>
    <row r="2962" spans="6:8" ht="15" customHeight="1" x14ac:dyDescent="0.3">
      <c r="F2962" s="272"/>
      <c r="G2962" s="272"/>
      <c r="H2962" s="272"/>
    </row>
    <row r="2963" spans="6:8" ht="15" customHeight="1" x14ac:dyDescent="0.3">
      <c r="F2963" s="271"/>
      <c r="G2963" s="271"/>
      <c r="H2963" s="271"/>
    </row>
    <row r="2964" spans="6:8" ht="15" customHeight="1" x14ac:dyDescent="0.3">
      <c r="F2964" s="272"/>
      <c r="G2964" s="272"/>
      <c r="H2964" s="272"/>
    </row>
    <row r="2965" spans="6:8" ht="15" customHeight="1" x14ac:dyDescent="0.3">
      <c r="F2965" s="272"/>
      <c r="G2965" s="272"/>
      <c r="H2965" s="272"/>
    </row>
    <row r="2966" spans="6:8" ht="15" customHeight="1" x14ac:dyDescent="0.3">
      <c r="F2966" s="272"/>
      <c r="G2966" s="272"/>
      <c r="H2966" s="272"/>
    </row>
    <row r="2967" spans="6:8" ht="15" customHeight="1" x14ac:dyDescent="0.3">
      <c r="F2967" s="271"/>
      <c r="G2967" s="271"/>
      <c r="H2967" s="271"/>
    </row>
    <row r="2968" spans="6:8" ht="15" customHeight="1" x14ac:dyDescent="0.3">
      <c r="F2968" s="271"/>
      <c r="G2968" s="271"/>
      <c r="H2968" s="271"/>
    </row>
    <row r="2969" spans="6:8" ht="15" customHeight="1" x14ac:dyDescent="0.3">
      <c r="F2969" s="271"/>
      <c r="G2969" s="271"/>
      <c r="H2969" s="271"/>
    </row>
    <row r="2970" spans="6:8" ht="15" customHeight="1" x14ac:dyDescent="0.3">
      <c r="F2970" s="271"/>
      <c r="G2970" s="271"/>
      <c r="H2970" s="271"/>
    </row>
    <row r="2971" spans="6:8" ht="15" customHeight="1" x14ac:dyDescent="0.3">
      <c r="F2971" s="272"/>
      <c r="G2971" s="272"/>
      <c r="H2971" s="272"/>
    </row>
    <row r="2972" spans="6:8" ht="15" customHeight="1" x14ac:dyDescent="0.3">
      <c r="F2972" s="272"/>
      <c r="G2972" s="272"/>
      <c r="H2972" s="272"/>
    </row>
    <row r="2973" spans="6:8" ht="15" customHeight="1" x14ac:dyDescent="0.3">
      <c r="F2973" s="271"/>
      <c r="G2973" s="271"/>
      <c r="H2973" s="271"/>
    </row>
    <row r="2974" spans="6:8" ht="15" customHeight="1" x14ac:dyDescent="0.3">
      <c r="F2974" s="271"/>
      <c r="G2974" s="271"/>
      <c r="H2974" s="271"/>
    </row>
    <row r="2975" spans="6:8" ht="15" customHeight="1" x14ac:dyDescent="0.3">
      <c r="F2975" s="271"/>
      <c r="G2975" s="271"/>
      <c r="H2975" s="271"/>
    </row>
    <row r="2976" spans="6:8" ht="15" customHeight="1" x14ac:dyDescent="0.3">
      <c r="F2976" s="271"/>
      <c r="G2976" s="271"/>
      <c r="H2976" s="271"/>
    </row>
    <row r="2977" spans="6:8" ht="15" customHeight="1" x14ac:dyDescent="0.3">
      <c r="F2977" s="272"/>
      <c r="G2977" s="272"/>
      <c r="H2977" s="272"/>
    </row>
    <row r="2978" spans="6:8" ht="15" customHeight="1" x14ac:dyDescent="0.3">
      <c r="F2978" s="271"/>
      <c r="G2978" s="271"/>
      <c r="H2978" s="271"/>
    </row>
    <row r="2979" spans="6:8" ht="15" customHeight="1" x14ac:dyDescent="0.3">
      <c r="F2979" s="272"/>
      <c r="G2979" s="272"/>
      <c r="H2979" s="272"/>
    </row>
    <row r="2980" spans="6:8" ht="15" customHeight="1" x14ac:dyDescent="0.3">
      <c r="F2980" s="272"/>
      <c r="G2980" s="272"/>
      <c r="H2980" s="272"/>
    </row>
    <row r="2981" spans="6:8" ht="15" customHeight="1" x14ac:dyDescent="0.3">
      <c r="F2981" s="271"/>
      <c r="G2981" s="271"/>
      <c r="H2981" s="271"/>
    </row>
    <row r="2982" spans="6:8" ht="15" customHeight="1" x14ac:dyDescent="0.3">
      <c r="F2982" s="271"/>
      <c r="G2982" s="271"/>
      <c r="H2982" s="271"/>
    </row>
    <row r="2983" spans="6:8" ht="15" customHeight="1" x14ac:dyDescent="0.3">
      <c r="F2983" s="274"/>
      <c r="G2983" s="274"/>
      <c r="H2983" s="274"/>
    </row>
    <row r="2984" spans="6:8" ht="15" customHeight="1" x14ac:dyDescent="0.3">
      <c r="F2984" s="271"/>
      <c r="G2984" s="271"/>
      <c r="H2984" s="271"/>
    </row>
    <row r="2985" spans="6:8" ht="15" customHeight="1" x14ac:dyDescent="0.3">
      <c r="F2985" s="271"/>
      <c r="G2985" s="271"/>
      <c r="H2985" s="271"/>
    </row>
    <row r="2986" spans="6:8" ht="15" customHeight="1" x14ac:dyDescent="0.3">
      <c r="F2986" s="272"/>
      <c r="G2986" s="272"/>
      <c r="H2986" s="272"/>
    </row>
    <row r="2987" spans="6:8" ht="15" customHeight="1" x14ac:dyDescent="0.3">
      <c r="F2987" s="271"/>
      <c r="G2987" s="271"/>
      <c r="H2987" s="271"/>
    </row>
    <row r="2988" spans="6:8" ht="15" customHeight="1" x14ac:dyDescent="0.3">
      <c r="F2988" s="271"/>
      <c r="G2988" s="271"/>
      <c r="H2988" s="271"/>
    </row>
    <row r="2989" spans="6:8" ht="15" customHeight="1" x14ac:dyDescent="0.3">
      <c r="F2989" s="272"/>
      <c r="G2989" s="272"/>
      <c r="H2989" s="272"/>
    </row>
    <row r="2990" spans="6:8" ht="15" customHeight="1" x14ac:dyDescent="0.3">
      <c r="F2990" s="271"/>
      <c r="G2990" s="271"/>
      <c r="H2990" s="271"/>
    </row>
    <row r="2991" spans="6:8" ht="15" customHeight="1" x14ac:dyDescent="0.3">
      <c r="F2991" s="271"/>
      <c r="G2991" s="271"/>
      <c r="H2991" s="271"/>
    </row>
    <row r="2992" spans="6:8" ht="15" customHeight="1" x14ac:dyDescent="0.3">
      <c r="F2992" s="272"/>
      <c r="G2992" s="272"/>
      <c r="H2992" s="272"/>
    </row>
    <row r="2993" spans="6:8" ht="15" customHeight="1" x14ac:dyDescent="0.3">
      <c r="F2993" s="271"/>
      <c r="G2993" s="271"/>
      <c r="H2993" s="271"/>
    </row>
    <row r="2994" spans="6:8" ht="15" customHeight="1" x14ac:dyDescent="0.3">
      <c r="F2994" s="271"/>
      <c r="G2994" s="271"/>
      <c r="H2994" s="271"/>
    </row>
    <row r="2995" spans="6:8" ht="15" customHeight="1" x14ac:dyDescent="0.3">
      <c r="F2995" s="271"/>
      <c r="G2995" s="271"/>
      <c r="H2995" s="271"/>
    </row>
    <row r="2996" spans="6:8" ht="15" customHeight="1" x14ac:dyDescent="0.3">
      <c r="F2996" s="272"/>
      <c r="G2996" s="272"/>
      <c r="H2996" s="272"/>
    </row>
    <row r="2997" spans="6:8" ht="15" customHeight="1" x14ac:dyDescent="0.3">
      <c r="F2997" s="272"/>
      <c r="G2997" s="272"/>
      <c r="H2997" s="272"/>
    </row>
    <row r="2998" spans="6:8" ht="15" customHeight="1" x14ac:dyDescent="0.3">
      <c r="F2998" s="271"/>
      <c r="G2998" s="271"/>
      <c r="H2998" s="271"/>
    </row>
    <row r="2999" spans="6:8" ht="15" customHeight="1" x14ac:dyDescent="0.3">
      <c r="F2999" s="272"/>
      <c r="G2999" s="272"/>
      <c r="H2999" s="272"/>
    </row>
    <row r="3000" spans="6:8" ht="15" customHeight="1" x14ac:dyDescent="0.3">
      <c r="F3000" s="272"/>
      <c r="G3000" s="272"/>
      <c r="H3000" s="272"/>
    </row>
    <row r="3001" spans="6:8" ht="15" customHeight="1" x14ac:dyDescent="0.3">
      <c r="F3001" s="271"/>
      <c r="G3001" s="271"/>
      <c r="H3001" s="271"/>
    </row>
    <row r="3002" spans="6:8" ht="15" customHeight="1" x14ac:dyDescent="0.3">
      <c r="F3002" s="271"/>
      <c r="G3002" s="271"/>
      <c r="H3002" s="271"/>
    </row>
    <row r="3003" spans="6:8" ht="15" customHeight="1" x14ac:dyDescent="0.3">
      <c r="F3003" s="272"/>
      <c r="G3003" s="272"/>
      <c r="H3003" s="272"/>
    </row>
    <row r="3004" spans="6:8" ht="15" customHeight="1" x14ac:dyDescent="0.3">
      <c r="F3004" s="272"/>
      <c r="G3004" s="272"/>
      <c r="H3004" s="272"/>
    </row>
    <row r="3005" spans="6:8" ht="15" customHeight="1" x14ac:dyDescent="0.3">
      <c r="F3005" s="272"/>
      <c r="G3005" s="272"/>
      <c r="H3005" s="272"/>
    </row>
    <row r="3006" spans="6:8" ht="15" customHeight="1" x14ac:dyDescent="0.3">
      <c r="F3006" s="272"/>
      <c r="G3006" s="272"/>
      <c r="H3006" s="272"/>
    </row>
    <row r="3007" spans="6:8" ht="15" customHeight="1" x14ac:dyDescent="0.3">
      <c r="F3007" s="271"/>
      <c r="G3007" s="271"/>
      <c r="H3007" s="271"/>
    </row>
    <row r="3008" spans="6:8" ht="15" customHeight="1" x14ac:dyDescent="0.3">
      <c r="F3008" s="271"/>
      <c r="G3008" s="271"/>
      <c r="H3008" s="271"/>
    </row>
    <row r="3009" spans="5:8" ht="15" customHeight="1" x14ac:dyDescent="0.3">
      <c r="F3009" s="271"/>
      <c r="G3009" s="271"/>
      <c r="H3009" s="271"/>
    </row>
    <row r="3010" spans="5:8" ht="15" customHeight="1" x14ac:dyDescent="0.3">
      <c r="F3010" s="271"/>
      <c r="G3010" s="271"/>
      <c r="H3010" s="271"/>
    </row>
    <row r="3011" spans="5:8" ht="15" customHeight="1" x14ac:dyDescent="0.3">
      <c r="F3011" s="271"/>
      <c r="G3011" s="271"/>
      <c r="H3011" s="271"/>
    </row>
    <row r="3012" spans="5:8" ht="15" customHeight="1" x14ac:dyDescent="0.3">
      <c r="F3012" s="272"/>
      <c r="G3012" s="272"/>
      <c r="H3012" s="272"/>
    </row>
    <row r="3013" spans="5:8" ht="15" customHeight="1" x14ac:dyDescent="0.3">
      <c r="F3013" s="273"/>
      <c r="G3013" s="273"/>
      <c r="H3013" s="274"/>
    </row>
    <row r="3014" spans="5:8" ht="15" customHeight="1" x14ac:dyDescent="0.3">
      <c r="E3014" s="271"/>
      <c r="F3014" s="271"/>
      <c r="G3014" s="271"/>
      <c r="H3014" s="271"/>
    </row>
    <row r="3015" spans="5:8" ht="15" customHeight="1" x14ac:dyDescent="0.3">
      <c r="F3015" s="272"/>
      <c r="G3015" s="272"/>
      <c r="H3015" s="272"/>
    </row>
    <row r="3016" spans="5:8" ht="15" customHeight="1" x14ac:dyDescent="0.3">
      <c r="F3016" s="272"/>
      <c r="G3016" s="272"/>
      <c r="H3016" s="272"/>
    </row>
    <row r="3017" spans="5:8" ht="15" customHeight="1" x14ac:dyDescent="0.3">
      <c r="F3017" s="271"/>
      <c r="G3017" s="271"/>
      <c r="H3017" s="271"/>
    </row>
    <row r="3018" spans="5:8" ht="15" customHeight="1" x14ac:dyDescent="0.3">
      <c r="F3018" s="271"/>
      <c r="G3018" s="271"/>
      <c r="H3018" s="271"/>
    </row>
    <row r="3019" spans="5:8" ht="15" customHeight="1" x14ac:dyDescent="0.3">
      <c r="F3019" s="272"/>
      <c r="G3019" s="272"/>
      <c r="H3019" s="272"/>
    </row>
    <row r="3020" spans="5:8" ht="15" customHeight="1" x14ac:dyDescent="0.3">
      <c r="F3020" s="271"/>
      <c r="G3020" s="271"/>
      <c r="H3020" s="271"/>
    </row>
    <row r="3021" spans="5:8" ht="15" customHeight="1" x14ac:dyDescent="0.3">
      <c r="F3021" s="271"/>
      <c r="G3021" s="271"/>
      <c r="H3021" s="271"/>
    </row>
    <row r="3022" spans="5:8" ht="15" customHeight="1" x14ac:dyDescent="0.3">
      <c r="F3022" s="272"/>
      <c r="G3022" s="272"/>
      <c r="H3022" s="272"/>
    </row>
    <row r="3023" spans="5:8" ht="15" customHeight="1" x14ac:dyDescent="0.3">
      <c r="F3023" s="271"/>
      <c r="G3023" s="271"/>
      <c r="H3023" s="271"/>
    </row>
    <row r="3024" spans="5:8" ht="15" customHeight="1" x14ac:dyDescent="0.3">
      <c r="F3024" s="272"/>
      <c r="G3024" s="272"/>
      <c r="H3024" s="272"/>
    </row>
    <row r="3025" spans="5:8" ht="15" customHeight="1" x14ac:dyDescent="0.3">
      <c r="F3025" s="272"/>
      <c r="G3025" s="272"/>
      <c r="H3025" s="272"/>
    </row>
    <row r="3026" spans="5:8" ht="15" customHeight="1" x14ac:dyDescent="0.3">
      <c r="F3026" s="272"/>
      <c r="G3026" s="272"/>
      <c r="H3026" s="272"/>
    </row>
    <row r="3027" spans="5:8" ht="15" customHeight="1" x14ac:dyDescent="0.3">
      <c r="F3027" s="275"/>
      <c r="G3027" s="275"/>
      <c r="H3027" s="274"/>
    </row>
    <row r="3028" spans="5:8" ht="15" customHeight="1" x14ac:dyDescent="0.3">
      <c r="F3028" s="271"/>
      <c r="G3028" s="271"/>
      <c r="H3028" s="271"/>
    </row>
    <row r="3029" spans="5:8" ht="15" customHeight="1" x14ac:dyDescent="0.3">
      <c r="F3029" s="273"/>
      <c r="G3029" s="273"/>
      <c r="H3029" s="274"/>
    </row>
    <row r="3030" spans="5:8" ht="15" customHeight="1" x14ac:dyDescent="0.3">
      <c r="F3030" s="272"/>
      <c r="G3030" s="272"/>
      <c r="H3030" s="272"/>
    </row>
    <row r="3031" spans="5:8" ht="15" customHeight="1" x14ac:dyDescent="0.3">
      <c r="F3031" s="271"/>
      <c r="G3031" s="271"/>
      <c r="H3031" s="271"/>
    </row>
    <row r="3032" spans="5:8" ht="15" customHeight="1" x14ac:dyDescent="0.3">
      <c r="F3032" s="271"/>
      <c r="G3032" s="271"/>
      <c r="H3032" s="271"/>
    </row>
    <row r="3033" spans="5:8" ht="15" customHeight="1" x14ac:dyDescent="0.3">
      <c r="F3033" s="272"/>
      <c r="G3033" s="272"/>
      <c r="H3033" s="272"/>
    </row>
    <row r="3034" spans="5:8" ht="15" customHeight="1" x14ac:dyDescent="0.3">
      <c r="F3034" s="271"/>
      <c r="G3034" s="271"/>
      <c r="H3034" s="271"/>
    </row>
    <row r="3035" spans="5:8" ht="15" customHeight="1" x14ac:dyDescent="0.3">
      <c r="F3035" s="272"/>
      <c r="G3035" s="272"/>
      <c r="H3035" s="272"/>
    </row>
    <row r="3036" spans="5:8" ht="15" customHeight="1" x14ac:dyDescent="0.3">
      <c r="F3036" s="271"/>
      <c r="G3036" s="271"/>
      <c r="H3036" s="271"/>
    </row>
    <row r="3037" spans="5:8" ht="15" customHeight="1" x14ac:dyDescent="0.3">
      <c r="F3037" s="273"/>
      <c r="G3037" s="273"/>
      <c r="H3037" s="274"/>
    </row>
    <row r="3038" spans="5:8" ht="15" customHeight="1" x14ac:dyDescent="0.3">
      <c r="E3038" s="271"/>
      <c r="F3038" s="271"/>
      <c r="G3038" s="271"/>
      <c r="H3038" s="271"/>
    </row>
    <row r="3039" spans="5:8" ht="15" customHeight="1" x14ac:dyDescent="0.3">
      <c r="F3039" s="271"/>
      <c r="G3039" s="271"/>
      <c r="H3039" s="271"/>
    </row>
    <row r="3040" spans="5:8" ht="15" customHeight="1" x14ac:dyDescent="0.3">
      <c r="F3040" s="271"/>
      <c r="G3040" s="271"/>
      <c r="H3040" s="271"/>
    </row>
    <row r="3041" spans="6:8" ht="15" customHeight="1" x14ac:dyDescent="0.3">
      <c r="F3041" s="271"/>
      <c r="G3041" s="271"/>
      <c r="H3041" s="271"/>
    </row>
    <row r="3042" spans="6:8" ht="15" customHeight="1" x14ac:dyDescent="0.3">
      <c r="F3042" s="272"/>
      <c r="G3042" s="272"/>
      <c r="H3042" s="272"/>
    </row>
    <row r="3043" spans="6:8" ht="15" customHeight="1" x14ac:dyDescent="0.3">
      <c r="F3043" s="271"/>
      <c r="G3043" s="271"/>
      <c r="H3043" s="271"/>
    </row>
    <row r="3044" spans="6:8" ht="15" customHeight="1" x14ac:dyDescent="0.3">
      <c r="F3044" s="272"/>
      <c r="G3044" s="272"/>
      <c r="H3044" s="272"/>
    </row>
    <row r="3045" spans="6:8" ht="15" customHeight="1" x14ac:dyDescent="0.3">
      <c r="F3045" s="273"/>
      <c r="G3045" s="273"/>
      <c r="H3045" s="274"/>
    </row>
    <row r="3046" spans="6:8" ht="15" customHeight="1" x14ac:dyDescent="0.3">
      <c r="F3046" s="271"/>
      <c r="G3046" s="271"/>
      <c r="H3046" s="271"/>
    </row>
    <row r="3047" spans="6:8" ht="15" customHeight="1" x14ac:dyDescent="0.3">
      <c r="F3047" s="272"/>
      <c r="G3047" s="272"/>
      <c r="H3047" s="272"/>
    </row>
    <row r="3048" spans="6:8" ht="15" customHeight="1" x14ac:dyDescent="0.3">
      <c r="F3048" s="271"/>
      <c r="G3048" s="271"/>
      <c r="H3048" s="271"/>
    </row>
    <row r="3049" spans="6:8" ht="15" customHeight="1" x14ac:dyDescent="0.3">
      <c r="F3049" s="272"/>
      <c r="G3049" s="272"/>
      <c r="H3049" s="272"/>
    </row>
    <row r="3050" spans="6:8" ht="15" customHeight="1" x14ac:dyDescent="0.3">
      <c r="F3050" s="273"/>
      <c r="G3050" s="273"/>
      <c r="H3050" s="274"/>
    </row>
    <row r="3051" spans="6:8" ht="15" customHeight="1" x14ac:dyDescent="0.3">
      <c r="F3051" s="273"/>
      <c r="G3051" s="273"/>
      <c r="H3051" s="274"/>
    </row>
    <row r="3052" spans="6:8" ht="15" customHeight="1" x14ac:dyDescent="0.3">
      <c r="F3052" s="273"/>
      <c r="G3052" s="273"/>
      <c r="H3052" s="274"/>
    </row>
    <row r="3053" spans="6:8" ht="15" customHeight="1" x14ac:dyDescent="0.3">
      <c r="F3053" s="273"/>
      <c r="G3053" s="273"/>
      <c r="H3053" s="274"/>
    </row>
    <row r="3054" spans="6:8" ht="15" customHeight="1" x14ac:dyDescent="0.3">
      <c r="F3054" s="271"/>
      <c r="G3054" s="271"/>
      <c r="H3054" s="271"/>
    </row>
    <row r="3055" spans="6:8" ht="15" customHeight="1" x14ac:dyDescent="0.3">
      <c r="F3055" s="273"/>
      <c r="G3055" s="273"/>
      <c r="H3055" s="274"/>
    </row>
    <row r="3056" spans="6:8" ht="15" customHeight="1" x14ac:dyDescent="0.3">
      <c r="F3056" s="273"/>
      <c r="G3056" s="273"/>
      <c r="H3056" s="274"/>
    </row>
    <row r="3057" spans="6:8" ht="15" customHeight="1" x14ac:dyDescent="0.3">
      <c r="F3057" s="271"/>
      <c r="G3057" s="271"/>
      <c r="H3057" s="271"/>
    </row>
    <row r="3058" spans="6:8" ht="15" customHeight="1" x14ac:dyDescent="0.3">
      <c r="F3058" s="273"/>
      <c r="G3058" s="273"/>
      <c r="H3058" s="274"/>
    </row>
    <row r="3059" spans="6:8" ht="15" customHeight="1" x14ac:dyDescent="0.3">
      <c r="F3059" s="271"/>
      <c r="G3059" s="271"/>
      <c r="H3059" s="271"/>
    </row>
    <row r="3060" spans="6:8" ht="15" customHeight="1" x14ac:dyDescent="0.3">
      <c r="F3060" s="273"/>
      <c r="G3060" s="273"/>
      <c r="H3060" s="274"/>
    </row>
    <row r="3061" spans="6:8" ht="15" customHeight="1" x14ac:dyDescent="0.3">
      <c r="F3061" s="271"/>
      <c r="G3061" s="271"/>
      <c r="H3061" s="271"/>
    </row>
    <row r="3062" spans="6:8" ht="15" customHeight="1" x14ac:dyDescent="0.3">
      <c r="F3062" s="271"/>
      <c r="G3062" s="271"/>
      <c r="H3062" s="271"/>
    </row>
    <row r="3063" spans="6:8" ht="15" customHeight="1" x14ac:dyDescent="0.3">
      <c r="F3063" s="272"/>
      <c r="G3063" s="272"/>
      <c r="H3063" s="272"/>
    </row>
    <row r="3064" spans="6:8" ht="15" customHeight="1" x14ac:dyDescent="0.3">
      <c r="F3064" s="273"/>
      <c r="G3064" s="273"/>
      <c r="H3064" s="274"/>
    </row>
    <row r="3065" spans="6:8" ht="15" customHeight="1" x14ac:dyDescent="0.3">
      <c r="F3065" s="273"/>
      <c r="G3065" s="273"/>
      <c r="H3065" s="274"/>
    </row>
    <row r="3066" spans="6:8" ht="15" customHeight="1" x14ac:dyDescent="0.3">
      <c r="F3066" s="271"/>
      <c r="G3066" s="271"/>
      <c r="H3066" s="271"/>
    </row>
    <row r="3067" spans="6:8" ht="15" customHeight="1" x14ac:dyDescent="0.3">
      <c r="F3067" s="271"/>
      <c r="G3067" s="271"/>
      <c r="H3067" s="271"/>
    </row>
    <row r="3068" spans="6:8" ht="15" customHeight="1" x14ac:dyDescent="0.3">
      <c r="F3068" s="272"/>
      <c r="G3068" s="272"/>
      <c r="H3068" s="272"/>
    </row>
    <row r="3069" spans="6:8" ht="15" customHeight="1" x14ac:dyDescent="0.3">
      <c r="F3069" s="272"/>
      <c r="G3069" s="272"/>
      <c r="H3069" s="272"/>
    </row>
    <row r="3070" spans="6:8" ht="15" customHeight="1" x14ac:dyDescent="0.3">
      <c r="F3070" s="273"/>
      <c r="G3070" s="273"/>
      <c r="H3070" s="274"/>
    </row>
    <row r="3071" spans="6:8" ht="15" customHeight="1" x14ac:dyDescent="0.3">
      <c r="F3071" s="272"/>
      <c r="G3071" s="272"/>
      <c r="H3071" s="272"/>
    </row>
    <row r="3072" spans="6:8" ht="15" customHeight="1" x14ac:dyDescent="0.3">
      <c r="F3072" s="271"/>
      <c r="G3072" s="271"/>
      <c r="H3072" s="271"/>
    </row>
    <row r="3073" spans="5:8" ht="15" customHeight="1" x14ac:dyDescent="0.3">
      <c r="F3073" s="272"/>
      <c r="G3073" s="272"/>
      <c r="H3073" s="272"/>
    </row>
    <row r="3074" spans="5:8" ht="15" customHeight="1" x14ac:dyDescent="0.3">
      <c r="F3074" s="271"/>
      <c r="G3074" s="271"/>
      <c r="H3074" s="271"/>
    </row>
    <row r="3075" spans="5:8" ht="15" customHeight="1" x14ac:dyDescent="0.3">
      <c r="F3075" s="272"/>
      <c r="G3075" s="272"/>
      <c r="H3075" s="272"/>
    </row>
    <row r="3076" spans="5:8" ht="15" customHeight="1" x14ac:dyDescent="0.3">
      <c r="F3076" s="273"/>
      <c r="G3076" s="273"/>
      <c r="H3076" s="274"/>
    </row>
    <row r="3077" spans="5:8" ht="15" customHeight="1" x14ac:dyDescent="0.3">
      <c r="F3077" s="273"/>
      <c r="G3077" s="273"/>
      <c r="H3077" s="274"/>
    </row>
    <row r="3078" spans="5:8" ht="15" customHeight="1" x14ac:dyDescent="0.3">
      <c r="F3078" s="272"/>
      <c r="G3078" s="272"/>
      <c r="H3078" s="272"/>
    </row>
    <row r="3079" spans="5:8" ht="15" customHeight="1" x14ac:dyDescent="0.3">
      <c r="F3079" s="273"/>
      <c r="G3079" s="273"/>
      <c r="H3079" s="274"/>
    </row>
    <row r="3080" spans="5:8" ht="15" customHeight="1" x14ac:dyDescent="0.3">
      <c r="F3080" s="271"/>
      <c r="G3080" s="271"/>
      <c r="H3080" s="271"/>
    </row>
    <row r="3081" spans="5:8" ht="15" customHeight="1" x14ac:dyDescent="0.3">
      <c r="F3081" s="271"/>
      <c r="G3081" s="271"/>
      <c r="H3081" s="271"/>
    </row>
    <row r="3082" spans="5:8" ht="15" customHeight="1" x14ac:dyDescent="0.3">
      <c r="F3082" s="273"/>
      <c r="G3082" s="273"/>
      <c r="H3082" s="274"/>
    </row>
    <row r="3083" spans="5:8" ht="15" customHeight="1" x14ac:dyDescent="0.3">
      <c r="F3083" s="271"/>
      <c r="G3083" s="271"/>
      <c r="H3083" s="271"/>
    </row>
    <row r="3084" spans="5:8" ht="15" customHeight="1" x14ac:dyDescent="0.3">
      <c r="F3084" s="273"/>
      <c r="G3084" s="273"/>
      <c r="H3084" s="274"/>
    </row>
    <row r="3085" spans="5:8" ht="15" customHeight="1" x14ac:dyDescent="0.3">
      <c r="F3085" s="273"/>
      <c r="G3085" s="273"/>
      <c r="H3085" s="274"/>
    </row>
    <row r="3086" spans="5:8" ht="15" customHeight="1" x14ac:dyDescent="0.3">
      <c r="F3086" s="271"/>
      <c r="G3086" s="271"/>
      <c r="H3086" s="271"/>
    </row>
    <row r="3087" spans="5:8" ht="15" customHeight="1" x14ac:dyDescent="0.3">
      <c r="F3087" s="271"/>
      <c r="G3087" s="271"/>
      <c r="H3087" s="271"/>
    </row>
    <row r="3088" spans="5:8" ht="15" customHeight="1" x14ac:dyDescent="0.3">
      <c r="E3088" s="271"/>
      <c r="F3088" s="271"/>
      <c r="G3088" s="271"/>
      <c r="H3088" s="271"/>
    </row>
    <row r="3089" spans="6:8" ht="15" customHeight="1" x14ac:dyDescent="0.3">
      <c r="F3089" s="271"/>
      <c r="G3089" s="271"/>
      <c r="H3089" s="271"/>
    </row>
    <row r="3090" spans="6:8" ht="15" customHeight="1" x14ac:dyDescent="0.3">
      <c r="F3090" s="272"/>
      <c r="G3090" s="272"/>
      <c r="H3090" s="272"/>
    </row>
    <row r="3091" spans="6:8" ht="15" customHeight="1" x14ac:dyDescent="0.3">
      <c r="F3091" s="273"/>
      <c r="G3091" s="273"/>
      <c r="H3091" s="274"/>
    </row>
    <row r="3092" spans="6:8" ht="15" customHeight="1" x14ac:dyDescent="0.3">
      <c r="F3092" s="273"/>
      <c r="G3092" s="273"/>
      <c r="H3092" s="274"/>
    </row>
    <row r="3093" spans="6:8" ht="15" customHeight="1" x14ac:dyDescent="0.3">
      <c r="F3093" s="271"/>
      <c r="G3093" s="271"/>
      <c r="H3093" s="271"/>
    </row>
    <row r="3094" spans="6:8" ht="15" customHeight="1" x14ac:dyDescent="0.3">
      <c r="F3094" s="273"/>
      <c r="G3094" s="273"/>
      <c r="H3094" s="274"/>
    </row>
    <row r="3095" spans="6:8" ht="15" customHeight="1" x14ac:dyDescent="0.3">
      <c r="F3095" s="272"/>
      <c r="G3095" s="272"/>
      <c r="H3095" s="272"/>
    </row>
    <row r="3096" spans="6:8" ht="15" customHeight="1" x14ac:dyDescent="0.3">
      <c r="F3096" s="273"/>
      <c r="G3096" s="273"/>
      <c r="H3096" s="274"/>
    </row>
    <row r="3097" spans="6:8" ht="15" customHeight="1" x14ac:dyDescent="0.3">
      <c r="F3097" s="273"/>
      <c r="G3097" s="273"/>
      <c r="H3097" s="274"/>
    </row>
    <row r="3098" spans="6:8" ht="15" customHeight="1" x14ac:dyDescent="0.3">
      <c r="F3098" s="271"/>
      <c r="G3098" s="271"/>
      <c r="H3098" s="271"/>
    </row>
    <row r="3099" spans="6:8" ht="15" customHeight="1" x14ac:dyDescent="0.3">
      <c r="F3099" s="273"/>
      <c r="G3099" s="273"/>
      <c r="H3099" s="274"/>
    </row>
    <row r="3100" spans="6:8" ht="15" customHeight="1" x14ac:dyDescent="0.3">
      <c r="F3100" s="271"/>
      <c r="G3100" s="271"/>
      <c r="H3100" s="271"/>
    </row>
    <row r="3101" spans="6:8" ht="15" customHeight="1" x14ac:dyDescent="0.3">
      <c r="F3101" s="273"/>
      <c r="G3101" s="273"/>
      <c r="H3101" s="274"/>
    </row>
    <row r="3102" spans="6:8" ht="15" customHeight="1" x14ac:dyDescent="0.3">
      <c r="F3102" s="271"/>
      <c r="G3102" s="271"/>
      <c r="H3102" s="271"/>
    </row>
    <row r="3103" spans="6:8" ht="15" customHeight="1" x14ac:dyDescent="0.3">
      <c r="F3103" s="273"/>
      <c r="G3103" s="273"/>
      <c r="H3103" s="274"/>
    </row>
    <row r="3104" spans="6:8" ht="15" customHeight="1" x14ac:dyDescent="0.3">
      <c r="F3104" s="271"/>
      <c r="G3104" s="271"/>
      <c r="H3104" s="271"/>
    </row>
    <row r="3105" spans="5:8" ht="15" customHeight="1" x14ac:dyDescent="0.3">
      <c r="E3105" s="271"/>
      <c r="F3105" s="271"/>
      <c r="G3105" s="271"/>
      <c r="H3105" s="271"/>
    </row>
    <row r="3106" spans="5:8" ht="15" customHeight="1" x14ac:dyDescent="0.3">
      <c r="F3106" s="272"/>
      <c r="G3106" s="272"/>
      <c r="H3106" s="272"/>
    </row>
    <row r="3107" spans="5:8" ht="15" customHeight="1" x14ac:dyDescent="0.3">
      <c r="F3107" s="271"/>
      <c r="G3107" s="271"/>
      <c r="H3107" s="271"/>
    </row>
    <row r="3108" spans="5:8" ht="15" customHeight="1" x14ac:dyDescent="0.3">
      <c r="F3108" s="273"/>
      <c r="G3108" s="273"/>
      <c r="H3108" s="274"/>
    </row>
    <row r="3109" spans="5:8" ht="15" customHeight="1" x14ac:dyDescent="0.3">
      <c r="F3109" s="273"/>
      <c r="G3109" s="273"/>
      <c r="H3109" s="274"/>
    </row>
    <row r="3110" spans="5:8" ht="15" customHeight="1" x14ac:dyDescent="0.3">
      <c r="F3110" s="273"/>
      <c r="G3110" s="273"/>
      <c r="H3110" s="274"/>
    </row>
    <row r="3111" spans="5:8" ht="15" customHeight="1" x14ac:dyDescent="0.3">
      <c r="F3111" s="271"/>
      <c r="G3111" s="271"/>
      <c r="H3111" s="271"/>
    </row>
    <row r="3112" spans="5:8" ht="15" customHeight="1" x14ac:dyDescent="0.3">
      <c r="F3112" s="272"/>
      <c r="G3112" s="272"/>
      <c r="H3112" s="272"/>
    </row>
    <row r="3113" spans="5:8" ht="15" customHeight="1" x14ac:dyDescent="0.3">
      <c r="F3113" s="273"/>
      <c r="G3113" s="273"/>
      <c r="H3113" s="274"/>
    </row>
    <row r="3114" spans="5:8" ht="15" customHeight="1" x14ac:dyDescent="0.3">
      <c r="F3114" s="273"/>
      <c r="G3114" s="273"/>
      <c r="H3114" s="274"/>
    </row>
    <row r="3115" spans="5:8" ht="15" customHeight="1" x14ac:dyDescent="0.3">
      <c r="F3115" s="271"/>
      <c r="G3115" s="271"/>
      <c r="H3115" s="271"/>
    </row>
    <row r="3116" spans="5:8" ht="15" customHeight="1" x14ac:dyDescent="0.3">
      <c r="F3116" s="271"/>
      <c r="G3116" s="271"/>
      <c r="H3116" s="271"/>
    </row>
    <row r="3117" spans="5:8" ht="15" customHeight="1" x14ac:dyDescent="0.3">
      <c r="F3117" s="274"/>
      <c r="G3117" s="274"/>
      <c r="H3117" s="274"/>
    </row>
    <row r="3118" spans="5:8" ht="15" customHeight="1" x14ac:dyDescent="0.3">
      <c r="F3118" s="274"/>
      <c r="G3118" s="274"/>
      <c r="H3118" s="274"/>
    </row>
    <row r="3119" spans="5:8" ht="15" customHeight="1" x14ac:dyDescent="0.3">
      <c r="F3119" s="275"/>
      <c r="G3119" s="275"/>
      <c r="H3119" s="274"/>
    </row>
    <row r="3120" spans="5:8" ht="15" customHeight="1" x14ac:dyDescent="0.3">
      <c r="F3120" s="274"/>
      <c r="G3120" s="274"/>
      <c r="H3120" s="274"/>
    </row>
    <row r="3121" spans="5:8" ht="15" customHeight="1" x14ac:dyDescent="0.3">
      <c r="F3121" s="273"/>
      <c r="G3121" s="273"/>
      <c r="H3121" s="274"/>
    </row>
    <row r="3122" spans="5:8" ht="15" customHeight="1" x14ac:dyDescent="0.3">
      <c r="F3122" s="273"/>
      <c r="G3122" s="273"/>
      <c r="H3122" s="274"/>
    </row>
    <row r="3123" spans="5:8" ht="15" customHeight="1" x14ac:dyDescent="0.3">
      <c r="F3123" s="273"/>
      <c r="G3123" s="273"/>
      <c r="H3123" s="274"/>
    </row>
    <row r="3124" spans="5:8" ht="15" customHeight="1" x14ac:dyDescent="0.3">
      <c r="F3124" s="271"/>
      <c r="G3124" s="271"/>
      <c r="H3124" s="271"/>
    </row>
    <row r="3125" spans="5:8" ht="15" customHeight="1" x14ac:dyDescent="0.3">
      <c r="F3125" s="273"/>
      <c r="G3125" s="273"/>
      <c r="H3125" s="274"/>
    </row>
    <row r="3126" spans="5:8" ht="15" customHeight="1" x14ac:dyDescent="0.3">
      <c r="F3126" s="273"/>
      <c r="G3126" s="273"/>
      <c r="H3126" s="274"/>
    </row>
    <row r="3127" spans="5:8" ht="15" customHeight="1" x14ac:dyDescent="0.3">
      <c r="F3127" s="271"/>
      <c r="G3127" s="271"/>
      <c r="H3127" s="271"/>
    </row>
    <row r="3128" spans="5:8" ht="15" customHeight="1" x14ac:dyDescent="0.3">
      <c r="F3128" s="273"/>
      <c r="G3128" s="273"/>
      <c r="H3128" s="274"/>
    </row>
    <row r="3129" spans="5:8" ht="15" customHeight="1" x14ac:dyDescent="0.3">
      <c r="F3129" s="273"/>
      <c r="G3129" s="273"/>
      <c r="H3129" s="274"/>
    </row>
    <row r="3130" spans="5:8" ht="15" customHeight="1" x14ac:dyDescent="0.3">
      <c r="E3130" s="271"/>
      <c r="F3130" s="271"/>
      <c r="G3130" s="271"/>
      <c r="H3130" s="271"/>
    </row>
    <row r="3131" spans="5:8" ht="15" customHeight="1" x14ac:dyDescent="0.3">
      <c r="F3131" s="272"/>
      <c r="G3131" s="272"/>
      <c r="H3131" s="272"/>
    </row>
    <row r="3132" spans="5:8" ht="15" customHeight="1" x14ac:dyDescent="0.3">
      <c r="F3132" s="271"/>
      <c r="G3132" s="271"/>
      <c r="H3132" s="271"/>
    </row>
    <row r="3133" spans="5:8" ht="15" customHeight="1" x14ac:dyDescent="0.3">
      <c r="F3133" s="271"/>
      <c r="G3133" s="271"/>
      <c r="H3133" s="271"/>
    </row>
    <row r="3134" spans="5:8" ht="15" customHeight="1" x14ac:dyDescent="0.3">
      <c r="F3134" s="271"/>
      <c r="G3134" s="271"/>
      <c r="H3134" s="271"/>
    </row>
    <row r="3135" spans="5:8" ht="15" customHeight="1" x14ac:dyDescent="0.3">
      <c r="F3135" s="271"/>
      <c r="G3135" s="271"/>
      <c r="H3135" s="271"/>
    </row>
    <row r="3136" spans="5:8" ht="15" customHeight="1" x14ac:dyDescent="0.3">
      <c r="F3136" s="272"/>
      <c r="G3136" s="272"/>
      <c r="H3136" s="272"/>
    </row>
    <row r="3137" spans="6:8" ht="15" customHeight="1" x14ac:dyDescent="0.3">
      <c r="F3137" s="272"/>
      <c r="G3137" s="272"/>
      <c r="H3137" s="272"/>
    </row>
    <row r="3138" spans="6:8" ht="15" customHeight="1" x14ac:dyDescent="0.3">
      <c r="F3138" s="271"/>
      <c r="G3138" s="271"/>
      <c r="H3138" s="271"/>
    </row>
    <row r="3139" spans="6:8" ht="15" customHeight="1" x14ac:dyDescent="0.3">
      <c r="F3139" s="272"/>
      <c r="G3139" s="272"/>
      <c r="H3139" s="272"/>
    </row>
    <row r="3140" spans="6:8" ht="15" customHeight="1" x14ac:dyDescent="0.3">
      <c r="F3140" s="271"/>
      <c r="G3140" s="271"/>
      <c r="H3140" s="271"/>
    </row>
    <row r="3141" spans="6:8" ht="15" customHeight="1" x14ac:dyDescent="0.3">
      <c r="F3141" s="271"/>
      <c r="G3141" s="271"/>
      <c r="H3141" s="271"/>
    </row>
    <row r="3142" spans="6:8" ht="15" customHeight="1" x14ac:dyDescent="0.3">
      <c r="F3142" s="271"/>
      <c r="G3142" s="271"/>
      <c r="H3142" s="271"/>
    </row>
    <row r="3143" spans="6:8" ht="15" customHeight="1" x14ac:dyDescent="0.3">
      <c r="F3143" s="272"/>
      <c r="G3143" s="272"/>
      <c r="H3143" s="272"/>
    </row>
    <row r="3144" spans="6:8" ht="15" customHeight="1" x14ac:dyDescent="0.3">
      <c r="F3144" s="271"/>
      <c r="G3144" s="271"/>
      <c r="H3144" s="271"/>
    </row>
    <row r="3145" spans="6:8" ht="15" customHeight="1" x14ac:dyDescent="0.3">
      <c r="F3145" s="272"/>
      <c r="G3145" s="272"/>
      <c r="H3145" s="272"/>
    </row>
    <row r="3146" spans="6:8" ht="15" customHeight="1" x14ac:dyDescent="0.3">
      <c r="F3146" s="272"/>
      <c r="G3146" s="272"/>
      <c r="H3146" s="272"/>
    </row>
    <row r="3147" spans="6:8" ht="15" customHeight="1" x14ac:dyDescent="0.3">
      <c r="F3147" s="271"/>
      <c r="G3147" s="271"/>
      <c r="H3147" s="271"/>
    </row>
    <row r="3148" spans="6:8" ht="15" customHeight="1" x14ac:dyDescent="0.3">
      <c r="F3148" s="272"/>
      <c r="G3148" s="272"/>
      <c r="H3148" s="272"/>
    </row>
    <row r="3149" spans="6:8" ht="15" customHeight="1" x14ac:dyDescent="0.3">
      <c r="F3149" s="271"/>
      <c r="G3149" s="271"/>
      <c r="H3149" s="271"/>
    </row>
    <row r="3150" spans="6:8" ht="15" customHeight="1" x14ac:dyDescent="0.3">
      <c r="F3150" s="271"/>
      <c r="G3150" s="271"/>
      <c r="H3150" s="271"/>
    </row>
    <row r="3151" spans="6:8" ht="15" customHeight="1" x14ac:dyDescent="0.3">
      <c r="F3151" s="272"/>
      <c r="G3151" s="272"/>
      <c r="H3151" s="272"/>
    </row>
    <row r="3152" spans="6:8" ht="15" customHeight="1" x14ac:dyDescent="0.3">
      <c r="F3152" s="271"/>
      <c r="G3152" s="271"/>
      <c r="H3152" s="271"/>
    </row>
    <row r="3153" spans="6:8" ht="15" customHeight="1" x14ac:dyDescent="0.3">
      <c r="F3153" s="271"/>
      <c r="G3153" s="271"/>
      <c r="H3153" s="271"/>
    </row>
    <row r="3154" spans="6:8" ht="15" customHeight="1" x14ac:dyDescent="0.3">
      <c r="F3154" s="271"/>
      <c r="G3154" s="271"/>
      <c r="H3154" s="271"/>
    </row>
    <row r="3155" spans="6:8" ht="15" customHeight="1" x14ac:dyDescent="0.3">
      <c r="F3155" s="271"/>
      <c r="G3155" s="271"/>
      <c r="H3155" s="271"/>
    </row>
    <row r="3156" spans="6:8" ht="15" customHeight="1" x14ac:dyDescent="0.3">
      <c r="F3156" s="271"/>
      <c r="G3156" s="271"/>
      <c r="H3156" s="271"/>
    </row>
    <row r="3157" spans="6:8" ht="15" customHeight="1" x14ac:dyDescent="0.3">
      <c r="F3157" s="271"/>
      <c r="G3157" s="271"/>
      <c r="H3157" s="271"/>
    </row>
    <row r="3158" spans="6:8" ht="15" customHeight="1" x14ac:dyDescent="0.3">
      <c r="F3158" s="271"/>
      <c r="G3158" s="271"/>
      <c r="H3158" s="271"/>
    </row>
    <row r="3159" spans="6:8" ht="15" customHeight="1" x14ac:dyDescent="0.3">
      <c r="F3159" s="272"/>
      <c r="G3159" s="272"/>
      <c r="H3159" s="272"/>
    </row>
    <row r="3160" spans="6:8" ht="15" customHeight="1" x14ac:dyDescent="0.3">
      <c r="F3160" s="271"/>
      <c r="G3160" s="271"/>
      <c r="H3160" s="271"/>
    </row>
    <row r="3161" spans="6:8" ht="15" customHeight="1" x14ac:dyDescent="0.3">
      <c r="F3161" s="272"/>
      <c r="G3161" s="272"/>
      <c r="H3161" s="272"/>
    </row>
    <row r="3162" spans="6:8" ht="15" customHeight="1" x14ac:dyDescent="0.3">
      <c r="F3162" s="272"/>
      <c r="G3162" s="272"/>
      <c r="H3162" s="272"/>
    </row>
    <row r="3163" spans="6:8" ht="15" customHeight="1" x14ac:dyDescent="0.3">
      <c r="F3163" s="271"/>
      <c r="G3163" s="271"/>
      <c r="H3163" s="271"/>
    </row>
    <row r="3164" spans="6:8" ht="15" customHeight="1" x14ac:dyDescent="0.3">
      <c r="F3164" s="272"/>
      <c r="G3164" s="272"/>
      <c r="H3164" s="272"/>
    </row>
    <row r="3165" spans="6:8" ht="15" customHeight="1" x14ac:dyDescent="0.3">
      <c r="F3165" s="272"/>
      <c r="G3165" s="272"/>
      <c r="H3165" s="272"/>
    </row>
    <row r="3166" spans="6:8" ht="15" customHeight="1" x14ac:dyDescent="0.3">
      <c r="F3166" s="271"/>
      <c r="G3166" s="271"/>
      <c r="H3166" s="271"/>
    </row>
    <row r="3167" spans="6:8" ht="15" customHeight="1" x14ac:dyDescent="0.3">
      <c r="F3167" s="272"/>
      <c r="G3167" s="272"/>
      <c r="H3167" s="272"/>
    </row>
    <row r="3168" spans="6:8" ht="15" customHeight="1" x14ac:dyDescent="0.3">
      <c r="F3168" s="271"/>
      <c r="G3168" s="271"/>
      <c r="H3168" s="271"/>
    </row>
    <row r="3169" spans="5:8" ht="15" customHeight="1" x14ac:dyDescent="0.3">
      <c r="F3169" s="271"/>
      <c r="G3169" s="271"/>
      <c r="H3169" s="271"/>
    </row>
    <row r="3170" spans="5:8" ht="15" customHeight="1" x14ac:dyDescent="0.3">
      <c r="F3170" s="271"/>
      <c r="G3170" s="271"/>
      <c r="H3170" s="271"/>
    </row>
    <row r="3171" spans="5:8" ht="15" customHeight="1" x14ac:dyDescent="0.3">
      <c r="F3171" s="271"/>
      <c r="G3171" s="271"/>
      <c r="H3171" s="271"/>
    </row>
    <row r="3172" spans="5:8" ht="15" customHeight="1" x14ac:dyDescent="0.3">
      <c r="F3172" s="272"/>
      <c r="G3172" s="272"/>
      <c r="H3172" s="272"/>
    </row>
    <row r="3173" spans="5:8" ht="15" customHeight="1" x14ac:dyDescent="0.3">
      <c r="F3173" s="271"/>
      <c r="G3173" s="271"/>
      <c r="H3173" s="271"/>
    </row>
    <row r="3174" spans="5:8" ht="15" customHeight="1" x14ac:dyDescent="0.3">
      <c r="F3174" s="271"/>
      <c r="G3174" s="271"/>
      <c r="H3174" s="271"/>
    </row>
    <row r="3175" spans="5:8" ht="15" customHeight="1" x14ac:dyDescent="0.3">
      <c r="F3175" s="271"/>
      <c r="G3175" s="271"/>
      <c r="H3175" s="271"/>
    </row>
    <row r="3176" spans="5:8" ht="15" customHeight="1" x14ac:dyDescent="0.3">
      <c r="F3176" s="271"/>
      <c r="G3176" s="271"/>
      <c r="H3176" s="271"/>
    </row>
    <row r="3177" spans="5:8" ht="15" customHeight="1" x14ac:dyDescent="0.3">
      <c r="F3177" s="271"/>
      <c r="G3177" s="271"/>
      <c r="H3177" s="271"/>
    </row>
    <row r="3178" spans="5:8" ht="15" customHeight="1" x14ac:dyDescent="0.3">
      <c r="F3178" s="271"/>
      <c r="G3178" s="271"/>
      <c r="H3178" s="271"/>
    </row>
    <row r="3179" spans="5:8" ht="15" customHeight="1" x14ac:dyDescent="0.3">
      <c r="E3179" s="271"/>
      <c r="F3179" s="271"/>
      <c r="G3179" s="271"/>
      <c r="H3179" s="271"/>
    </row>
    <row r="3180" spans="5:8" ht="15" customHeight="1" x14ac:dyDescent="0.3">
      <c r="F3180" s="272"/>
      <c r="G3180" s="272"/>
      <c r="H3180" s="272"/>
    </row>
    <row r="3181" spans="5:8" ht="15" customHeight="1" x14ac:dyDescent="0.3">
      <c r="F3181" s="272"/>
      <c r="G3181" s="272"/>
      <c r="H3181" s="272"/>
    </row>
    <row r="3182" spans="5:8" ht="15" customHeight="1" x14ac:dyDescent="0.3">
      <c r="F3182" s="271"/>
      <c r="G3182" s="271"/>
      <c r="H3182" s="271"/>
    </row>
    <row r="3183" spans="5:8" ht="15" customHeight="1" x14ac:dyDescent="0.3">
      <c r="F3183" s="272"/>
      <c r="G3183" s="272"/>
      <c r="H3183" s="272"/>
    </row>
    <row r="3184" spans="5:8" ht="15" customHeight="1" x14ac:dyDescent="0.3">
      <c r="F3184" s="271"/>
      <c r="G3184" s="271"/>
      <c r="H3184" s="271"/>
    </row>
    <row r="3185" spans="6:8" ht="15" customHeight="1" x14ac:dyDescent="0.3">
      <c r="F3185" s="272"/>
      <c r="G3185" s="272"/>
      <c r="H3185" s="272"/>
    </row>
    <row r="3186" spans="6:8" ht="15" customHeight="1" x14ac:dyDescent="0.3">
      <c r="F3186" s="272"/>
      <c r="G3186" s="272"/>
      <c r="H3186" s="272"/>
    </row>
    <row r="3187" spans="6:8" ht="15" customHeight="1" x14ac:dyDescent="0.3">
      <c r="F3187" s="272"/>
      <c r="G3187" s="272"/>
      <c r="H3187" s="272"/>
    </row>
    <row r="3188" spans="6:8" ht="15" customHeight="1" x14ac:dyDescent="0.3">
      <c r="F3188" s="272"/>
      <c r="G3188" s="272"/>
      <c r="H3188" s="272"/>
    </row>
    <row r="3189" spans="6:8" ht="15" customHeight="1" x14ac:dyDescent="0.3">
      <c r="F3189" s="271"/>
      <c r="G3189" s="271"/>
      <c r="H3189" s="271"/>
    </row>
    <row r="3190" spans="6:8" ht="15" customHeight="1" x14ac:dyDescent="0.3">
      <c r="F3190" s="271"/>
      <c r="G3190" s="271"/>
      <c r="H3190" s="271"/>
    </row>
    <row r="3191" spans="6:8" ht="15" customHeight="1" x14ac:dyDescent="0.3">
      <c r="F3191" s="272"/>
      <c r="G3191" s="272"/>
      <c r="H3191" s="272"/>
    </row>
    <row r="3192" spans="6:8" ht="15" customHeight="1" x14ac:dyDescent="0.3">
      <c r="F3192" s="271"/>
      <c r="G3192" s="271"/>
      <c r="H3192" s="271"/>
    </row>
    <row r="3193" spans="6:8" ht="15" customHeight="1" x14ac:dyDescent="0.3">
      <c r="F3193" s="272"/>
      <c r="G3193" s="272"/>
      <c r="H3193" s="272"/>
    </row>
    <row r="3194" spans="6:8" ht="15" customHeight="1" x14ac:dyDescent="0.3">
      <c r="F3194" s="272"/>
      <c r="G3194" s="272"/>
      <c r="H3194" s="272"/>
    </row>
    <row r="3195" spans="6:8" ht="15" customHeight="1" x14ac:dyDescent="0.3">
      <c r="F3195" s="272"/>
      <c r="G3195" s="272"/>
      <c r="H3195" s="272"/>
    </row>
    <row r="3196" spans="6:8" ht="15" customHeight="1" x14ac:dyDescent="0.3">
      <c r="F3196" s="272"/>
      <c r="G3196" s="272"/>
      <c r="H3196" s="272"/>
    </row>
    <row r="3197" spans="6:8" ht="15" customHeight="1" x14ac:dyDescent="0.3">
      <c r="F3197" s="271"/>
      <c r="G3197" s="271"/>
      <c r="H3197" s="271"/>
    </row>
    <row r="3198" spans="6:8" ht="15" customHeight="1" x14ac:dyDescent="0.3">
      <c r="F3198" s="271"/>
      <c r="G3198" s="271"/>
      <c r="H3198" s="271"/>
    </row>
    <row r="3199" spans="6:8" ht="15" customHeight="1" x14ac:dyDescent="0.3">
      <c r="F3199" s="271"/>
      <c r="G3199" s="271"/>
      <c r="H3199" s="271"/>
    </row>
    <row r="3200" spans="6:8" ht="15" customHeight="1" x14ac:dyDescent="0.3">
      <c r="F3200" s="271"/>
      <c r="G3200" s="271"/>
      <c r="H3200" s="271"/>
    </row>
    <row r="3201" spans="6:8" ht="15" customHeight="1" x14ac:dyDescent="0.3">
      <c r="F3201" s="271"/>
      <c r="G3201" s="271"/>
      <c r="H3201" s="271"/>
    </row>
    <row r="3202" spans="6:8" ht="15" customHeight="1" x14ac:dyDescent="0.3">
      <c r="F3202" s="272"/>
      <c r="G3202" s="272"/>
      <c r="H3202" s="272"/>
    </row>
    <row r="3203" spans="6:8" ht="15" customHeight="1" x14ac:dyDescent="0.3">
      <c r="F3203" s="271"/>
      <c r="G3203" s="271"/>
      <c r="H3203" s="271"/>
    </row>
    <row r="3204" spans="6:8" ht="15" customHeight="1" x14ac:dyDescent="0.3">
      <c r="F3204" s="271"/>
      <c r="G3204" s="271"/>
      <c r="H3204" s="271"/>
    </row>
    <row r="3205" spans="6:8" ht="15" customHeight="1" x14ac:dyDescent="0.3">
      <c r="F3205" s="271"/>
      <c r="G3205" s="271"/>
      <c r="H3205" s="271"/>
    </row>
    <row r="3206" spans="6:8" ht="15" customHeight="1" x14ac:dyDescent="0.3">
      <c r="F3206" s="271"/>
      <c r="G3206" s="271"/>
      <c r="H3206" s="271"/>
    </row>
    <row r="3207" spans="6:8" ht="15" customHeight="1" x14ac:dyDescent="0.3">
      <c r="F3207" s="272"/>
      <c r="G3207" s="272"/>
      <c r="H3207" s="272"/>
    </row>
    <row r="3208" spans="6:8" ht="15" customHeight="1" x14ac:dyDescent="0.3">
      <c r="F3208" s="271"/>
      <c r="G3208" s="271"/>
      <c r="H3208" s="271"/>
    </row>
    <row r="3209" spans="6:8" ht="15" customHeight="1" x14ac:dyDescent="0.3">
      <c r="F3209" s="271"/>
      <c r="G3209" s="271"/>
      <c r="H3209" s="271"/>
    </row>
    <row r="3210" spans="6:8" ht="15" customHeight="1" x14ac:dyDescent="0.3">
      <c r="F3210" s="272"/>
      <c r="G3210" s="272"/>
      <c r="H3210" s="272"/>
    </row>
    <row r="3211" spans="6:8" ht="15" customHeight="1" x14ac:dyDescent="0.3">
      <c r="F3211" s="271"/>
      <c r="G3211" s="271"/>
      <c r="H3211" s="271"/>
    </row>
    <row r="3212" spans="6:8" ht="15" customHeight="1" x14ac:dyDescent="0.3">
      <c r="F3212" s="272"/>
      <c r="G3212" s="272"/>
      <c r="H3212" s="272"/>
    </row>
    <row r="3213" spans="6:8" ht="15" customHeight="1" x14ac:dyDescent="0.3">
      <c r="F3213" s="272"/>
      <c r="G3213" s="272"/>
      <c r="H3213" s="272"/>
    </row>
    <row r="3214" spans="6:8" ht="15" customHeight="1" x14ac:dyDescent="0.3">
      <c r="F3214" s="272"/>
      <c r="G3214" s="272"/>
      <c r="H3214" s="272"/>
    </row>
    <row r="3215" spans="6:8" ht="15" customHeight="1" x14ac:dyDescent="0.3">
      <c r="F3215" s="271"/>
      <c r="G3215" s="271"/>
      <c r="H3215" s="271"/>
    </row>
    <row r="3216" spans="6:8" ht="15" customHeight="1" x14ac:dyDescent="0.3">
      <c r="F3216" s="272"/>
      <c r="G3216" s="272"/>
      <c r="H3216" s="272"/>
    </row>
    <row r="3217" spans="6:8" ht="15" customHeight="1" x14ac:dyDescent="0.3">
      <c r="F3217" s="272"/>
      <c r="G3217" s="272"/>
      <c r="H3217" s="272"/>
    </row>
    <row r="3218" spans="6:8" ht="15" customHeight="1" x14ac:dyDescent="0.3">
      <c r="F3218" s="271"/>
      <c r="G3218" s="271"/>
      <c r="H3218" s="271"/>
    </row>
    <row r="3219" spans="6:8" ht="15" customHeight="1" x14ac:dyDescent="0.3">
      <c r="F3219" s="272"/>
      <c r="G3219" s="272"/>
      <c r="H3219" s="272"/>
    </row>
    <row r="3220" spans="6:8" ht="15" customHeight="1" x14ac:dyDescent="0.3">
      <c r="F3220" s="272"/>
      <c r="G3220" s="272"/>
      <c r="H3220" s="272"/>
    </row>
    <row r="3221" spans="6:8" ht="15" customHeight="1" x14ac:dyDescent="0.3">
      <c r="F3221" s="271"/>
      <c r="G3221" s="271"/>
      <c r="H3221" s="271"/>
    </row>
    <row r="3222" spans="6:8" ht="15" customHeight="1" x14ac:dyDescent="0.3">
      <c r="F3222" s="271"/>
      <c r="G3222" s="271"/>
      <c r="H3222" s="271"/>
    </row>
    <row r="3223" spans="6:8" ht="15" customHeight="1" x14ac:dyDescent="0.3">
      <c r="F3223" s="272"/>
      <c r="G3223" s="272"/>
      <c r="H3223" s="272"/>
    </row>
    <row r="3224" spans="6:8" ht="15" customHeight="1" x14ac:dyDescent="0.3">
      <c r="F3224" s="272"/>
      <c r="G3224" s="272"/>
      <c r="H3224" s="272"/>
    </row>
    <row r="3225" spans="6:8" ht="15" customHeight="1" x14ac:dyDescent="0.3">
      <c r="F3225" s="271"/>
      <c r="G3225" s="271"/>
      <c r="H3225" s="271"/>
    </row>
    <row r="3226" spans="6:8" ht="15" customHeight="1" x14ac:dyDescent="0.3">
      <c r="F3226" s="272"/>
      <c r="G3226" s="272"/>
      <c r="H3226" s="272"/>
    </row>
    <row r="3227" spans="6:8" ht="15" customHeight="1" x14ac:dyDescent="0.3">
      <c r="F3227" s="271"/>
      <c r="G3227" s="271"/>
      <c r="H3227" s="271"/>
    </row>
    <row r="3228" spans="6:8" ht="15" customHeight="1" x14ac:dyDescent="0.3">
      <c r="F3228" s="272"/>
      <c r="G3228" s="272"/>
      <c r="H3228" s="272"/>
    </row>
    <row r="3229" spans="6:8" ht="15" customHeight="1" x14ac:dyDescent="0.3">
      <c r="F3229" s="271"/>
      <c r="G3229" s="271"/>
      <c r="H3229" s="271"/>
    </row>
    <row r="3230" spans="6:8" ht="15" customHeight="1" x14ac:dyDescent="0.3">
      <c r="F3230" s="271"/>
      <c r="G3230" s="271"/>
      <c r="H3230" s="271"/>
    </row>
    <row r="3231" spans="6:8" ht="15" customHeight="1" x14ac:dyDescent="0.3">
      <c r="F3231" s="271"/>
      <c r="G3231" s="271"/>
      <c r="H3231" s="271"/>
    </row>
    <row r="3232" spans="6:8" ht="15" customHeight="1" x14ac:dyDescent="0.3">
      <c r="F3232" s="271"/>
      <c r="G3232" s="271"/>
      <c r="H3232" s="271"/>
    </row>
    <row r="3233" spans="6:8" ht="15" customHeight="1" x14ac:dyDescent="0.3">
      <c r="F3233" s="271"/>
      <c r="G3233" s="271"/>
      <c r="H3233" s="271"/>
    </row>
    <row r="3234" spans="6:8" ht="15" customHeight="1" x14ac:dyDescent="0.3">
      <c r="F3234" s="271"/>
      <c r="G3234" s="271"/>
      <c r="H3234" s="271"/>
    </row>
    <row r="3235" spans="6:8" ht="15" customHeight="1" x14ac:dyDescent="0.3">
      <c r="F3235" s="271"/>
      <c r="G3235" s="271"/>
      <c r="H3235" s="271"/>
    </row>
    <row r="3236" spans="6:8" ht="15" customHeight="1" x14ac:dyDescent="0.3">
      <c r="F3236" s="271"/>
      <c r="G3236" s="271"/>
      <c r="H3236" s="271"/>
    </row>
    <row r="3237" spans="6:8" ht="15" customHeight="1" x14ac:dyDescent="0.3">
      <c r="F3237" s="271"/>
      <c r="G3237" s="271"/>
      <c r="H3237" s="271"/>
    </row>
    <row r="3238" spans="6:8" ht="15" customHeight="1" x14ac:dyDescent="0.3">
      <c r="F3238" s="271"/>
      <c r="G3238" s="271"/>
      <c r="H3238" s="271"/>
    </row>
    <row r="3239" spans="6:8" ht="15" customHeight="1" x14ac:dyDescent="0.3">
      <c r="F3239" s="271"/>
      <c r="G3239" s="271"/>
      <c r="H3239" s="271"/>
    </row>
    <row r="3240" spans="6:8" ht="15" customHeight="1" x14ac:dyDescent="0.3">
      <c r="F3240" s="271"/>
      <c r="G3240" s="271"/>
      <c r="H3240" s="271"/>
    </row>
    <row r="3241" spans="6:8" ht="15" customHeight="1" x14ac:dyDescent="0.3">
      <c r="F3241" s="272"/>
      <c r="G3241" s="272"/>
      <c r="H3241" s="272"/>
    </row>
    <row r="3242" spans="6:8" ht="15" customHeight="1" x14ac:dyDescent="0.3">
      <c r="F3242" s="272"/>
      <c r="G3242" s="272"/>
      <c r="H3242" s="272"/>
    </row>
    <row r="3243" spans="6:8" ht="15" customHeight="1" x14ac:dyDescent="0.3">
      <c r="F3243" s="272"/>
      <c r="G3243" s="272"/>
      <c r="H3243" s="272"/>
    </row>
    <row r="3244" spans="6:8" ht="15" customHeight="1" x14ac:dyDescent="0.3">
      <c r="F3244" s="271"/>
      <c r="G3244" s="271"/>
      <c r="H3244" s="271"/>
    </row>
    <row r="3245" spans="6:8" ht="15" customHeight="1" x14ac:dyDescent="0.3">
      <c r="F3245" s="271"/>
      <c r="G3245" s="271"/>
      <c r="H3245" s="271"/>
    </row>
    <row r="3246" spans="6:8" ht="15" customHeight="1" x14ac:dyDescent="0.3">
      <c r="F3246" s="271"/>
      <c r="G3246" s="271"/>
      <c r="H3246" s="271"/>
    </row>
    <row r="3247" spans="6:8" ht="15" customHeight="1" x14ac:dyDescent="0.3">
      <c r="F3247" s="271"/>
      <c r="G3247" s="271"/>
      <c r="H3247" s="271"/>
    </row>
    <row r="3248" spans="6:8" ht="15" customHeight="1" x14ac:dyDescent="0.3">
      <c r="F3248" s="272"/>
      <c r="G3248" s="272"/>
      <c r="H3248" s="272"/>
    </row>
    <row r="3249" spans="6:8" ht="15" customHeight="1" x14ac:dyDescent="0.3">
      <c r="F3249" s="271"/>
      <c r="G3249" s="271"/>
      <c r="H3249" s="271"/>
    </row>
    <row r="3250" spans="6:8" ht="15" customHeight="1" x14ac:dyDescent="0.3">
      <c r="F3250" s="271"/>
      <c r="G3250" s="271"/>
      <c r="H3250" s="271"/>
    </row>
    <row r="3251" spans="6:8" ht="15" customHeight="1" x14ac:dyDescent="0.3">
      <c r="F3251" s="272"/>
      <c r="G3251" s="272"/>
      <c r="H3251" s="272"/>
    </row>
    <row r="3252" spans="6:8" ht="15" customHeight="1" x14ac:dyDescent="0.3">
      <c r="F3252" s="271"/>
      <c r="G3252" s="271"/>
      <c r="H3252" s="271"/>
    </row>
    <row r="3253" spans="6:8" ht="15" customHeight="1" x14ac:dyDescent="0.3">
      <c r="F3253" s="271"/>
      <c r="G3253" s="271"/>
      <c r="H3253" s="271"/>
    </row>
    <row r="3254" spans="6:8" ht="15" customHeight="1" x14ac:dyDescent="0.3">
      <c r="F3254" s="271"/>
      <c r="G3254" s="271"/>
      <c r="H3254" s="271"/>
    </row>
    <row r="3255" spans="6:8" ht="15" customHeight="1" x14ac:dyDescent="0.3">
      <c r="F3255" s="271"/>
      <c r="G3255" s="271"/>
      <c r="H3255" s="271"/>
    </row>
    <row r="3256" spans="6:8" ht="15" customHeight="1" x14ac:dyDescent="0.3">
      <c r="F3256" s="271"/>
      <c r="G3256" s="271"/>
      <c r="H3256" s="271"/>
    </row>
    <row r="3257" spans="6:8" ht="15" customHeight="1" x14ac:dyDescent="0.3">
      <c r="F3257" s="272"/>
      <c r="G3257" s="272"/>
      <c r="H3257" s="272"/>
    </row>
    <row r="3258" spans="6:8" ht="15" customHeight="1" x14ac:dyDescent="0.3">
      <c r="F3258" s="271"/>
      <c r="G3258" s="271"/>
      <c r="H3258" s="271"/>
    </row>
    <row r="3259" spans="6:8" ht="15" customHeight="1" x14ac:dyDescent="0.3">
      <c r="F3259" s="271"/>
      <c r="G3259" s="271"/>
      <c r="H3259" s="271"/>
    </row>
    <row r="3260" spans="6:8" ht="15" customHeight="1" x14ac:dyDescent="0.3">
      <c r="F3260" s="271"/>
      <c r="G3260" s="271"/>
      <c r="H3260" s="271"/>
    </row>
    <row r="3261" spans="6:8" ht="15" customHeight="1" x14ac:dyDescent="0.3">
      <c r="F3261" s="271"/>
      <c r="G3261" s="271"/>
      <c r="H3261" s="271"/>
    </row>
    <row r="3262" spans="6:8" ht="15" customHeight="1" x14ac:dyDescent="0.3">
      <c r="F3262" s="271"/>
      <c r="G3262" s="271"/>
      <c r="H3262" s="271"/>
    </row>
    <row r="3263" spans="6:8" ht="15" customHeight="1" x14ac:dyDescent="0.3">
      <c r="F3263" s="272"/>
      <c r="G3263" s="272"/>
      <c r="H3263" s="272"/>
    </row>
    <row r="3264" spans="6:8" ht="15" customHeight="1" x14ac:dyDescent="0.3">
      <c r="F3264" s="271"/>
      <c r="G3264" s="271"/>
      <c r="H3264" s="271"/>
    </row>
    <row r="3265" spans="6:8" ht="15" customHeight="1" x14ac:dyDescent="0.3">
      <c r="F3265" s="271"/>
      <c r="G3265" s="271"/>
      <c r="H3265" s="271"/>
    </row>
    <row r="3266" spans="6:8" ht="15" customHeight="1" x14ac:dyDescent="0.3">
      <c r="F3266" s="271"/>
      <c r="G3266" s="271"/>
      <c r="H3266" s="271"/>
    </row>
    <row r="3267" spans="6:8" ht="15" customHeight="1" x14ac:dyDescent="0.3">
      <c r="F3267" s="272"/>
      <c r="G3267" s="272"/>
      <c r="H3267" s="272"/>
    </row>
    <row r="3268" spans="6:8" ht="15" customHeight="1" x14ac:dyDescent="0.3">
      <c r="F3268" s="271"/>
      <c r="G3268" s="271"/>
      <c r="H3268" s="271"/>
    </row>
    <row r="3269" spans="6:8" ht="15" customHeight="1" x14ac:dyDescent="0.3">
      <c r="F3269" s="272"/>
      <c r="G3269" s="272"/>
      <c r="H3269" s="272"/>
    </row>
    <row r="3270" spans="6:8" ht="15" customHeight="1" x14ac:dyDescent="0.3">
      <c r="F3270" s="271"/>
      <c r="G3270" s="271"/>
      <c r="H3270" s="271"/>
    </row>
    <row r="3271" spans="6:8" ht="15" customHeight="1" x14ac:dyDescent="0.3">
      <c r="F3271" s="271"/>
      <c r="G3271" s="271"/>
      <c r="H3271" s="271"/>
    </row>
    <row r="3272" spans="6:8" ht="15" customHeight="1" x14ac:dyDescent="0.3"/>
    <row r="3273" spans="6:8" ht="15" customHeight="1" x14ac:dyDescent="0.3">
      <c r="F3273" s="271"/>
      <c r="G3273" s="271"/>
      <c r="H3273" s="271"/>
    </row>
    <row r="3274" spans="6:8" ht="15" customHeight="1" x14ac:dyDescent="0.3">
      <c r="F3274" s="272"/>
      <c r="G3274" s="272"/>
      <c r="H3274" s="272"/>
    </row>
    <row r="3275" spans="6:8" ht="15" customHeight="1" x14ac:dyDescent="0.3">
      <c r="F3275" s="271"/>
      <c r="G3275" s="271"/>
      <c r="H3275" s="271"/>
    </row>
    <row r="3276" spans="6:8" ht="15" customHeight="1" x14ac:dyDescent="0.3">
      <c r="F3276" s="271"/>
      <c r="G3276" s="271"/>
      <c r="H3276" s="271"/>
    </row>
    <row r="3277" spans="6:8" ht="15" customHeight="1" x14ac:dyDescent="0.3">
      <c r="F3277" s="271"/>
      <c r="G3277" s="271"/>
      <c r="H3277" s="271"/>
    </row>
    <row r="3278" spans="6:8" ht="15" customHeight="1" x14ac:dyDescent="0.3">
      <c r="F3278" s="272"/>
      <c r="G3278" s="272"/>
      <c r="H3278" s="272"/>
    </row>
    <row r="3279" spans="6:8" ht="15" customHeight="1" x14ac:dyDescent="0.3">
      <c r="F3279" s="272"/>
      <c r="G3279" s="272"/>
      <c r="H3279" s="272"/>
    </row>
    <row r="3280" spans="6:8" ht="15" customHeight="1" x14ac:dyDescent="0.3">
      <c r="F3280" s="271"/>
      <c r="G3280" s="271"/>
      <c r="H3280" s="271"/>
    </row>
    <row r="3281" spans="5:8" ht="15" customHeight="1" x14ac:dyDescent="0.3">
      <c r="F3281" s="271"/>
      <c r="G3281" s="271"/>
      <c r="H3281" s="271"/>
    </row>
    <row r="3282" spans="5:8" ht="15" customHeight="1" x14ac:dyDescent="0.3">
      <c r="F3282" s="271"/>
      <c r="G3282" s="271"/>
      <c r="H3282" s="271"/>
    </row>
    <row r="3283" spans="5:8" ht="15" customHeight="1" x14ac:dyDescent="0.3">
      <c r="F3283" s="271"/>
      <c r="G3283" s="271"/>
      <c r="H3283" s="271"/>
    </row>
    <row r="3284" spans="5:8" ht="15" customHeight="1" x14ac:dyDescent="0.3">
      <c r="F3284" s="272"/>
      <c r="G3284" s="272"/>
      <c r="H3284" s="272"/>
    </row>
    <row r="3285" spans="5:8" ht="15" customHeight="1" x14ac:dyDescent="0.3">
      <c r="F3285" s="271"/>
      <c r="G3285" s="271"/>
      <c r="H3285" s="271"/>
    </row>
    <row r="3286" spans="5:8" ht="15" customHeight="1" x14ac:dyDescent="0.3">
      <c r="F3286" s="271"/>
      <c r="G3286" s="271"/>
      <c r="H3286" s="271"/>
    </row>
    <row r="3287" spans="5:8" ht="15" customHeight="1" x14ac:dyDescent="0.3">
      <c r="F3287" s="271"/>
      <c r="G3287" s="271"/>
      <c r="H3287" s="271"/>
    </row>
    <row r="3288" spans="5:8" ht="15" customHeight="1" x14ac:dyDescent="0.3">
      <c r="F3288" s="271"/>
      <c r="G3288" s="271"/>
      <c r="H3288" s="271"/>
    </row>
    <row r="3289" spans="5:8" ht="15" customHeight="1" x14ac:dyDescent="0.3">
      <c r="F3289" s="271"/>
      <c r="G3289" s="271"/>
      <c r="H3289" s="271"/>
    </row>
    <row r="3290" spans="5:8" ht="15" customHeight="1" x14ac:dyDescent="0.3">
      <c r="F3290" s="271"/>
      <c r="G3290" s="271"/>
      <c r="H3290" s="271"/>
    </row>
    <row r="3291" spans="5:8" ht="15" customHeight="1" x14ac:dyDescent="0.3"/>
    <row r="3292" spans="5:8" ht="15" customHeight="1" x14ac:dyDescent="0.3">
      <c r="F3292" s="271"/>
      <c r="G3292" s="271"/>
      <c r="H3292" s="271"/>
    </row>
    <row r="3293" spans="5:8" ht="15" customHeight="1" x14ac:dyDescent="0.3">
      <c r="F3293" s="271"/>
      <c r="G3293" s="271"/>
      <c r="H3293" s="271"/>
    </row>
    <row r="3294" spans="5:8" ht="15" customHeight="1" x14ac:dyDescent="0.3"/>
    <row r="3295" spans="5:8" ht="15" customHeight="1" x14ac:dyDescent="0.3">
      <c r="E3295" s="271"/>
      <c r="F3295" s="271"/>
      <c r="G3295" s="271"/>
      <c r="H3295" s="271"/>
    </row>
    <row r="3296" spans="5:8" ht="15" customHeight="1" x14ac:dyDescent="0.3">
      <c r="F3296" s="271"/>
      <c r="G3296" s="271"/>
      <c r="H3296" s="271"/>
    </row>
    <row r="3297" spans="6:8" ht="15" customHeight="1" x14ac:dyDescent="0.3">
      <c r="F3297" s="272"/>
      <c r="G3297" s="272"/>
      <c r="H3297" s="272"/>
    </row>
    <row r="3298" spans="6:8" ht="15" customHeight="1" x14ac:dyDescent="0.3">
      <c r="F3298" s="271"/>
      <c r="G3298" s="271"/>
      <c r="H3298" s="271"/>
    </row>
    <row r="3299" spans="6:8" ht="15" customHeight="1" x14ac:dyDescent="0.3">
      <c r="F3299" s="274"/>
      <c r="G3299" s="274"/>
      <c r="H3299" s="274"/>
    </row>
    <row r="3300" spans="6:8" ht="15" customHeight="1" x14ac:dyDescent="0.3">
      <c r="F3300" s="274"/>
      <c r="G3300" s="274"/>
      <c r="H3300" s="274"/>
    </row>
    <row r="3301" spans="6:8" ht="15" customHeight="1" x14ac:dyDescent="0.3">
      <c r="F3301" s="271"/>
      <c r="G3301" s="271"/>
      <c r="H3301" s="271"/>
    </row>
    <row r="3302" spans="6:8" ht="15" customHeight="1" x14ac:dyDescent="0.3">
      <c r="F3302" s="271"/>
      <c r="G3302" s="271"/>
      <c r="H3302" s="271"/>
    </row>
    <row r="3303" spans="6:8" ht="15" customHeight="1" x14ac:dyDescent="0.3">
      <c r="F3303" s="272"/>
      <c r="G3303" s="272"/>
      <c r="H3303" s="272"/>
    </row>
    <row r="3304" spans="6:8" ht="15" customHeight="1" x14ac:dyDescent="0.3">
      <c r="F3304" s="271"/>
      <c r="G3304" s="271"/>
      <c r="H3304" s="271"/>
    </row>
    <row r="3305" spans="6:8" ht="15" customHeight="1" x14ac:dyDescent="0.3">
      <c r="F3305" s="272"/>
      <c r="G3305" s="272"/>
      <c r="H3305" s="272"/>
    </row>
    <row r="3306" spans="6:8" ht="15" customHeight="1" x14ac:dyDescent="0.3">
      <c r="F3306" s="271"/>
      <c r="G3306" s="271"/>
      <c r="H3306" s="271"/>
    </row>
    <row r="3307" spans="6:8" ht="15" customHeight="1" x14ac:dyDescent="0.3">
      <c r="F3307" s="272"/>
      <c r="G3307" s="272"/>
      <c r="H3307" s="272"/>
    </row>
    <row r="3308" spans="6:8" ht="15" customHeight="1" x14ac:dyDescent="0.3">
      <c r="F3308" s="271"/>
      <c r="G3308" s="271"/>
      <c r="H3308" s="271"/>
    </row>
    <row r="3309" spans="6:8" ht="15" customHeight="1" x14ac:dyDescent="0.3">
      <c r="F3309" s="271"/>
      <c r="G3309" s="271"/>
      <c r="H3309" s="271"/>
    </row>
    <row r="3310" spans="6:8" ht="15" customHeight="1" x14ac:dyDescent="0.3">
      <c r="F3310" s="271"/>
      <c r="G3310" s="271"/>
      <c r="H3310" s="271"/>
    </row>
    <row r="3311" spans="6:8" ht="15" customHeight="1" x14ac:dyDescent="0.3">
      <c r="F3311" s="272"/>
      <c r="G3311" s="272"/>
      <c r="H3311" s="272"/>
    </row>
    <row r="3312" spans="6:8" ht="15" customHeight="1" x14ac:dyDescent="0.3">
      <c r="F3312" s="272"/>
      <c r="G3312" s="272"/>
      <c r="H3312" s="272"/>
    </row>
    <row r="3313" spans="6:8" ht="15" customHeight="1" x14ac:dyDescent="0.3">
      <c r="F3313" s="272"/>
      <c r="G3313" s="272"/>
      <c r="H3313" s="272"/>
    </row>
    <row r="3314" spans="6:8" ht="15" customHeight="1" x14ac:dyDescent="0.3">
      <c r="F3314" s="271"/>
      <c r="G3314" s="271"/>
      <c r="H3314" s="271"/>
    </row>
    <row r="3315" spans="6:8" ht="15" customHeight="1" x14ac:dyDescent="0.3">
      <c r="F3315" s="271"/>
      <c r="G3315" s="271"/>
      <c r="H3315" s="271"/>
    </row>
    <row r="3316" spans="6:8" ht="15" customHeight="1" x14ac:dyDescent="0.3">
      <c r="F3316" s="272"/>
      <c r="G3316" s="272"/>
      <c r="H3316" s="272"/>
    </row>
    <row r="3317" spans="6:8" ht="15" customHeight="1" x14ac:dyDescent="0.3">
      <c r="F3317" s="271"/>
      <c r="G3317" s="271"/>
      <c r="H3317" s="271"/>
    </row>
    <row r="3318" spans="6:8" ht="15" customHeight="1" x14ac:dyDescent="0.3">
      <c r="F3318" s="271"/>
      <c r="G3318" s="271"/>
      <c r="H3318" s="271"/>
    </row>
    <row r="3319" spans="6:8" ht="15" customHeight="1" x14ac:dyDescent="0.3">
      <c r="F3319" s="271"/>
      <c r="G3319" s="271"/>
      <c r="H3319" s="271"/>
    </row>
    <row r="3320" spans="6:8" ht="15" customHeight="1" x14ac:dyDescent="0.3">
      <c r="F3320" s="272"/>
      <c r="G3320" s="272"/>
      <c r="H3320" s="272"/>
    </row>
    <row r="3321" spans="6:8" ht="15" customHeight="1" x14ac:dyDescent="0.3">
      <c r="F3321" s="272"/>
      <c r="G3321" s="272"/>
      <c r="H3321" s="272"/>
    </row>
    <row r="3322" spans="6:8" ht="15" customHeight="1" x14ac:dyDescent="0.3">
      <c r="F3322" s="275"/>
      <c r="G3322" s="275"/>
      <c r="H3322" s="274"/>
    </row>
    <row r="3323" spans="6:8" ht="15" customHeight="1" x14ac:dyDescent="0.3">
      <c r="F3323" s="271"/>
      <c r="G3323" s="271"/>
      <c r="H3323" s="271"/>
    </row>
    <row r="3324" spans="6:8" ht="15" customHeight="1" x14ac:dyDescent="0.3">
      <c r="F3324" s="271"/>
      <c r="G3324" s="271"/>
      <c r="H3324" s="271"/>
    </row>
    <row r="3325" spans="6:8" ht="15" customHeight="1" x14ac:dyDescent="0.3">
      <c r="F3325" s="271"/>
      <c r="G3325" s="271"/>
      <c r="H3325" s="271"/>
    </row>
    <row r="3326" spans="6:8" ht="15" customHeight="1" x14ac:dyDescent="0.3">
      <c r="F3326" s="272"/>
      <c r="G3326" s="272"/>
      <c r="H3326" s="272"/>
    </row>
    <row r="3327" spans="6:8" ht="15" customHeight="1" x14ac:dyDescent="0.3">
      <c r="F3327" s="271"/>
      <c r="G3327" s="271"/>
      <c r="H3327" s="271"/>
    </row>
    <row r="3328" spans="6:8" ht="15" customHeight="1" x14ac:dyDescent="0.3">
      <c r="F3328" s="271"/>
      <c r="G3328" s="271"/>
      <c r="H3328" s="271"/>
    </row>
    <row r="3329" spans="6:8" ht="15" customHeight="1" x14ac:dyDescent="0.3">
      <c r="F3329" s="271"/>
      <c r="G3329" s="271"/>
      <c r="H3329" s="271"/>
    </row>
    <row r="3330" spans="6:8" ht="15" customHeight="1" x14ac:dyDescent="0.3">
      <c r="F3330" s="271"/>
      <c r="G3330" s="271"/>
      <c r="H3330" s="271"/>
    </row>
    <row r="3331" spans="6:8" ht="15" customHeight="1" x14ac:dyDescent="0.3">
      <c r="F3331" s="271"/>
      <c r="G3331" s="271"/>
      <c r="H3331" s="271"/>
    </row>
    <row r="3332" spans="6:8" ht="15" customHeight="1" x14ac:dyDescent="0.3">
      <c r="F3332" s="272"/>
      <c r="G3332" s="272"/>
      <c r="H3332" s="272"/>
    </row>
    <row r="3333" spans="6:8" ht="15" customHeight="1" x14ac:dyDescent="0.3">
      <c r="F3333" s="272"/>
      <c r="G3333" s="272"/>
      <c r="H3333" s="272"/>
    </row>
    <row r="3334" spans="6:8" ht="15" customHeight="1" x14ac:dyDescent="0.3">
      <c r="F3334" s="272"/>
      <c r="G3334" s="272"/>
      <c r="H3334" s="272"/>
    </row>
    <row r="3335" spans="6:8" ht="15" customHeight="1" x14ac:dyDescent="0.3">
      <c r="F3335" s="272"/>
      <c r="G3335" s="272"/>
      <c r="H3335" s="272"/>
    </row>
    <row r="3336" spans="6:8" ht="15" customHeight="1" x14ac:dyDescent="0.3">
      <c r="F3336" s="271"/>
      <c r="G3336" s="271"/>
      <c r="H3336" s="271"/>
    </row>
    <row r="3337" spans="6:8" ht="15" customHeight="1" x14ac:dyDescent="0.3">
      <c r="F3337" s="272"/>
      <c r="G3337" s="272"/>
      <c r="H3337" s="272"/>
    </row>
    <row r="3338" spans="6:8" ht="15" customHeight="1" x14ac:dyDescent="0.3">
      <c r="F3338" s="272"/>
      <c r="G3338" s="272"/>
      <c r="H3338" s="272"/>
    </row>
    <row r="3339" spans="6:8" ht="15" customHeight="1" x14ac:dyDescent="0.3">
      <c r="F3339" s="275"/>
      <c r="G3339" s="275"/>
      <c r="H3339" s="274"/>
    </row>
    <row r="3340" spans="6:8" ht="15" customHeight="1" x14ac:dyDescent="0.3">
      <c r="F3340" s="272"/>
      <c r="G3340" s="272"/>
      <c r="H3340" s="272"/>
    </row>
    <row r="3341" spans="6:8" ht="15" customHeight="1" x14ac:dyDescent="0.3">
      <c r="F3341" s="272"/>
      <c r="G3341" s="272"/>
      <c r="H3341" s="272"/>
    </row>
    <row r="3342" spans="6:8" ht="15" customHeight="1" x14ac:dyDescent="0.3">
      <c r="F3342" s="271"/>
      <c r="G3342" s="271"/>
      <c r="H3342" s="271"/>
    </row>
    <row r="3343" spans="6:8" ht="15" customHeight="1" x14ac:dyDescent="0.3">
      <c r="F3343" s="271"/>
      <c r="G3343" s="271"/>
      <c r="H3343" s="271"/>
    </row>
    <row r="3344" spans="6:8" ht="15" customHeight="1" x14ac:dyDescent="0.3">
      <c r="F3344" s="271"/>
      <c r="G3344" s="271"/>
      <c r="H3344" s="271"/>
    </row>
    <row r="3345" spans="6:8" ht="15" customHeight="1" x14ac:dyDescent="0.3">
      <c r="F3345" s="272"/>
      <c r="G3345" s="272"/>
      <c r="H3345" s="272"/>
    </row>
    <row r="3346" spans="6:8" ht="15" customHeight="1" x14ac:dyDescent="0.3">
      <c r="F3346" s="272"/>
      <c r="G3346" s="272"/>
      <c r="H3346" s="272"/>
    </row>
    <row r="3347" spans="6:8" ht="15" customHeight="1" x14ac:dyDescent="0.3">
      <c r="F3347" s="272"/>
      <c r="G3347" s="272"/>
      <c r="H3347" s="272"/>
    </row>
    <row r="3348" spans="6:8" ht="15" customHeight="1" x14ac:dyDescent="0.3">
      <c r="F3348" s="271"/>
      <c r="G3348" s="271"/>
      <c r="H3348" s="271"/>
    </row>
    <row r="3349" spans="6:8" ht="15" customHeight="1" x14ac:dyDescent="0.3">
      <c r="F3349" s="271"/>
      <c r="G3349" s="271"/>
      <c r="H3349" s="271"/>
    </row>
    <row r="3350" spans="6:8" ht="15" customHeight="1" x14ac:dyDescent="0.3">
      <c r="F3350" s="274"/>
      <c r="G3350" s="274"/>
      <c r="H3350" s="274"/>
    </row>
    <row r="3351" spans="6:8" ht="15" customHeight="1" x14ac:dyDescent="0.3"/>
    <row r="3352" spans="6:8" ht="15" customHeight="1" x14ac:dyDescent="0.3">
      <c r="F3352" s="272"/>
      <c r="G3352" s="272"/>
      <c r="H3352" s="272"/>
    </row>
    <row r="3353" spans="6:8" ht="15" customHeight="1" x14ac:dyDescent="0.3">
      <c r="F3353" s="271"/>
      <c r="G3353" s="271"/>
      <c r="H3353" s="271"/>
    </row>
    <row r="3354" spans="6:8" ht="15" customHeight="1" x14ac:dyDescent="0.3">
      <c r="F3354" s="272"/>
      <c r="G3354" s="272"/>
      <c r="H3354" s="272"/>
    </row>
    <row r="3355" spans="6:8" ht="15" customHeight="1" x14ac:dyDescent="0.3">
      <c r="F3355" s="272"/>
      <c r="G3355" s="272"/>
      <c r="H3355" s="272"/>
    </row>
    <row r="3356" spans="6:8" ht="15" customHeight="1" x14ac:dyDescent="0.3">
      <c r="F3356" s="271"/>
      <c r="G3356" s="271"/>
      <c r="H3356" s="271"/>
    </row>
    <row r="3357" spans="6:8" ht="15" customHeight="1" x14ac:dyDescent="0.3">
      <c r="F3357" s="271"/>
      <c r="G3357" s="271"/>
      <c r="H3357" s="271"/>
    </row>
    <row r="3358" spans="6:8" ht="15" customHeight="1" x14ac:dyDescent="0.3">
      <c r="F3358" s="271"/>
      <c r="G3358" s="271"/>
      <c r="H3358" s="271"/>
    </row>
    <row r="3359" spans="6:8" ht="15" customHeight="1" x14ac:dyDescent="0.3">
      <c r="F3359" s="272"/>
      <c r="G3359" s="272"/>
      <c r="H3359" s="272"/>
    </row>
    <row r="3360" spans="6:8" ht="15" customHeight="1" x14ac:dyDescent="0.3">
      <c r="F3360" s="271"/>
      <c r="G3360" s="271"/>
      <c r="H3360" s="271"/>
    </row>
    <row r="3361" spans="6:8" ht="15" customHeight="1" x14ac:dyDescent="0.3">
      <c r="F3361" s="271"/>
      <c r="G3361" s="271"/>
      <c r="H3361" s="271"/>
    </row>
    <row r="3362" spans="6:8" ht="15" customHeight="1" x14ac:dyDescent="0.3">
      <c r="F3362" s="271"/>
      <c r="G3362" s="271"/>
      <c r="H3362" s="271"/>
    </row>
    <row r="3363" spans="6:8" ht="15" customHeight="1" x14ac:dyDescent="0.3">
      <c r="F3363" s="271"/>
      <c r="G3363" s="271"/>
      <c r="H3363" s="271"/>
    </row>
    <row r="3364" spans="6:8" ht="15" customHeight="1" x14ac:dyDescent="0.3">
      <c r="F3364" s="271"/>
      <c r="G3364" s="271"/>
      <c r="H3364" s="271"/>
    </row>
    <row r="3365" spans="6:8" ht="15" customHeight="1" x14ac:dyDescent="0.3">
      <c r="F3365" s="271"/>
      <c r="G3365" s="271"/>
      <c r="H3365" s="271"/>
    </row>
    <row r="3366" spans="6:8" ht="15" customHeight="1" x14ac:dyDescent="0.3">
      <c r="F3366" s="271"/>
      <c r="G3366" s="271"/>
      <c r="H3366" s="271"/>
    </row>
    <row r="3367" spans="6:8" ht="15" customHeight="1" x14ac:dyDescent="0.3">
      <c r="F3367" s="271"/>
      <c r="G3367" s="271"/>
      <c r="H3367" s="271"/>
    </row>
    <row r="3368" spans="6:8" ht="15" customHeight="1" x14ac:dyDescent="0.3">
      <c r="F3368" s="272"/>
      <c r="G3368" s="272"/>
      <c r="H3368" s="272"/>
    </row>
    <row r="3369" spans="6:8" ht="15" customHeight="1" x14ac:dyDescent="0.3">
      <c r="F3369" s="271"/>
      <c r="G3369" s="271"/>
      <c r="H3369" s="271"/>
    </row>
    <row r="3370" spans="6:8" ht="15" customHeight="1" x14ac:dyDescent="0.3">
      <c r="F3370" s="272"/>
      <c r="G3370" s="272"/>
      <c r="H3370" s="272"/>
    </row>
    <row r="3371" spans="6:8" ht="15" customHeight="1" x14ac:dyDescent="0.3"/>
    <row r="3372" spans="6:8" ht="15" customHeight="1" x14ac:dyDescent="0.3"/>
    <row r="3373" spans="6:8" ht="15" customHeight="1" x14ac:dyDescent="0.3">
      <c r="F3373" s="272"/>
      <c r="G3373" s="272"/>
      <c r="H3373" s="272"/>
    </row>
    <row r="3374" spans="6:8" ht="15" customHeight="1" x14ac:dyDescent="0.3">
      <c r="F3374" s="272"/>
      <c r="G3374" s="272"/>
      <c r="H3374" s="272"/>
    </row>
    <row r="3375" spans="6:8" ht="15" customHeight="1" x14ac:dyDescent="0.3"/>
    <row r="3376" spans="6:8" ht="15" customHeight="1" x14ac:dyDescent="0.3"/>
    <row r="3377" spans="5:8" ht="15" customHeight="1" x14ac:dyDescent="0.3">
      <c r="F3377" s="271"/>
      <c r="G3377" s="271"/>
      <c r="H3377" s="271"/>
    </row>
    <row r="3378" spans="5:8" ht="15" customHeight="1" x14ac:dyDescent="0.3">
      <c r="F3378" s="271"/>
      <c r="G3378" s="271"/>
      <c r="H3378" s="271"/>
    </row>
    <row r="3379" spans="5:8" ht="15" customHeight="1" x14ac:dyDescent="0.3">
      <c r="F3379" s="272"/>
      <c r="G3379" s="272"/>
      <c r="H3379" s="272"/>
    </row>
    <row r="3380" spans="5:8" ht="15" customHeight="1" x14ac:dyDescent="0.3">
      <c r="F3380" s="271"/>
      <c r="G3380" s="271"/>
      <c r="H3380" s="271"/>
    </row>
    <row r="3381" spans="5:8" ht="15" customHeight="1" x14ac:dyDescent="0.3">
      <c r="F3381" s="271"/>
      <c r="G3381" s="271"/>
      <c r="H3381" s="271"/>
    </row>
    <row r="3382" spans="5:8" ht="15" customHeight="1" x14ac:dyDescent="0.3">
      <c r="F3382" s="271"/>
      <c r="G3382" s="271"/>
      <c r="H3382" s="271"/>
    </row>
    <row r="3383" spans="5:8" ht="15" customHeight="1" x14ac:dyDescent="0.3">
      <c r="E3383" s="271"/>
      <c r="F3383" s="271"/>
      <c r="G3383" s="271"/>
      <c r="H3383" s="271"/>
    </row>
    <row r="3384" spans="5:8" ht="15" customHeight="1" x14ac:dyDescent="0.3">
      <c r="F3384" s="272"/>
      <c r="G3384" s="272"/>
      <c r="H3384" s="272"/>
    </row>
    <row r="3385" spans="5:8" ht="15" customHeight="1" x14ac:dyDescent="0.3">
      <c r="F3385" s="271"/>
      <c r="G3385" s="271"/>
      <c r="H3385" s="271"/>
    </row>
    <row r="3386" spans="5:8" ht="15" customHeight="1" x14ac:dyDescent="0.3">
      <c r="F3386" s="271"/>
      <c r="G3386" s="271"/>
      <c r="H3386" s="271"/>
    </row>
    <row r="3387" spans="5:8" ht="15" customHeight="1" x14ac:dyDescent="0.3">
      <c r="F3387" s="272"/>
      <c r="G3387" s="272"/>
      <c r="H3387" s="272"/>
    </row>
    <row r="3388" spans="5:8" ht="15" customHeight="1" x14ac:dyDescent="0.3">
      <c r="F3388" s="271"/>
      <c r="G3388" s="271"/>
      <c r="H3388" s="271"/>
    </row>
    <row r="3389" spans="5:8" ht="15" customHeight="1" x14ac:dyDescent="0.3">
      <c r="F3389" s="271"/>
      <c r="G3389" s="271"/>
      <c r="H3389" s="271"/>
    </row>
    <row r="3390" spans="5:8" ht="15" customHeight="1" x14ac:dyDescent="0.3">
      <c r="F3390" s="271"/>
      <c r="G3390" s="271"/>
      <c r="H3390" s="271"/>
    </row>
    <row r="3391" spans="5:8" ht="15" customHeight="1" x14ac:dyDescent="0.3">
      <c r="F3391" s="271"/>
      <c r="G3391" s="271"/>
      <c r="H3391" s="271"/>
    </row>
    <row r="3392" spans="5:8" ht="15" customHeight="1" x14ac:dyDescent="0.3">
      <c r="F3392" s="272"/>
      <c r="G3392" s="272"/>
      <c r="H3392" s="272"/>
    </row>
    <row r="3393" spans="6:8" ht="15" customHeight="1" x14ac:dyDescent="0.3">
      <c r="F3393" s="271"/>
      <c r="G3393" s="271"/>
      <c r="H3393" s="271"/>
    </row>
    <row r="3394" spans="6:8" ht="15" customHeight="1" x14ac:dyDescent="0.3">
      <c r="F3394" s="272"/>
      <c r="G3394" s="272"/>
      <c r="H3394" s="272"/>
    </row>
    <row r="3395" spans="6:8" ht="15" customHeight="1" x14ac:dyDescent="0.3"/>
    <row r="3396" spans="6:8" ht="15" customHeight="1" x14ac:dyDescent="0.3">
      <c r="F3396" s="271"/>
      <c r="G3396" s="271"/>
      <c r="H3396" s="271"/>
    </row>
    <row r="3397" spans="6:8" ht="15" customHeight="1" x14ac:dyDescent="0.3">
      <c r="F3397" s="271"/>
      <c r="G3397" s="271"/>
      <c r="H3397" s="271"/>
    </row>
    <row r="3398" spans="6:8" ht="15" customHeight="1" x14ac:dyDescent="0.3">
      <c r="F3398" s="271"/>
      <c r="G3398" s="271"/>
      <c r="H3398" s="271"/>
    </row>
    <row r="3399" spans="6:8" ht="15" customHeight="1" x14ac:dyDescent="0.3">
      <c r="F3399" s="271"/>
      <c r="G3399" s="271"/>
      <c r="H3399" s="271"/>
    </row>
    <row r="3400" spans="6:8" ht="15" customHeight="1" x14ac:dyDescent="0.3"/>
    <row r="3401" spans="6:8" ht="15" customHeight="1" x14ac:dyDescent="0.3">
      <c r="F3401" s="271"/>
      <c r="G3401" s="271"/>
      <c r="H3401" s="271"/>
    </row>
    <row r="3402" spans="6:8" ht="15" customHeight="1" x14ac:dyDescent="0.3">
      <c r="F3402" s="271"/>
      <c r="G3402" s="271"/>
      <c r="H3402" s="271"/>
    </row>
    <row r="3403" spans="6:8" ht="15" customHeight="1" x14ac:dyDescent="0.3"/>
    <row r="3404" spans="6:8" ht="15" customHeight="1" x14ac:dyDescent="0.3">
      <c r="F3404" s="272"/>
      <c r="G3404" s="272"/>
      <c r="H3404" s="272"/>
    </row>
    <row r="3405" spans="6:8" ht="15" customHeight="1" x14ac:dyDescent="0.3">
      <c r="F3405" s="271"/>
      <c r="G3405" s="271"/>
      <c r="H3405" s="271"/>
    </row>
    <row r="3406" spans="6:8" ht="15" customHeight="1" x14ac:dyDescent="0.3"/>
    <row r="3407" spans="6:8" ht="15" customHeight="1" x14ac:dyDescent="0.3">
      <c r="F3407" s="271"/>
      <c r="G3407" s="271"/>
      <c r="H3407" s="271"/>
    </row>
    <row r="3408" spans="6:8" ht="15" customHeight="1" x14ac:dyDescent="0.3">
      <c r="F3408" s="272"/>
      <c r="G3408" s="272"/>
      <c r="H3408" s="272"/>
    </row>
    <row r="3409" spans="6:8" ht="15" customHeight="1" x14ac:dyDescent="0.3">
      <c r="F3409" s="272"/>
      <c r="G3409" s="272"/>
      <c r="H3409" s="272"/>
    </row>
    <row r="3410" spans="6:8" ht="15" customHeight="1" x14ac:dyDescent="0.3">
      <c r="F3410" s="272"/>
      <c r="G3410" s="272"/>
      <c r="H3410" s="272"/>
    </row>
    <row r="3411" spans="6:8" ht="15" customHeight="1" x14ac:dyDescent="0.3">
      <c r="F3411" s="271"/>
      <c r="G3411" s="271"/>
      <c r="H3411" s="271"/>
    </row>
    <row r="3412" spans="6:8" ht="15" customHeight="1" x14ac:dyDescent="0.3">
      <c r="F3412" s="272"/>
      <c r="G3412" s="272"/>
      <c r="H3412" s="272"/>
    </row>
    <row r="3413" spans="6:8" ht="15" customHeight="1" x14ac:dyDescent="0.3"/>
    <row r="3414" spans="6:8" ht="15" customHeight="1" x14ac:dyDescent="0.3">
      <c r="F3414" s="272"/>
      <c r="G3414" s="272"/>
      <c r="H3414" s="272"/>
    </row>
    <row r="3415" spans="6:8" ht="15" customHeight="1" x14ac:dyDescent="0.3">
      <c r="F3415" s="271"/>
      <c r="G3415" s="271"/>
      <c r="H3415" s="271"/>
    </row>
    <row r="3416" spans="6:8" ht="15" customHeight="1" x14ac:dyDescent="0.3">
      <c r="F3416" s="271"/>
      <c r="G3416" s="271"/>
      <c r="H3416" s="271"/>
    </row>
    <row r="3417" spans="6:8" ht="15" customHeight="1" x14ac:dyDescent="0.3">
      <c r="F3417" s="273"/>
      <c r="G3417" s="273"/>
      <c r="H3417" s="274"/>
    </row>
    <row r="3418" spans="6:8" ht="15" customHeight="1" x14ac:dyDescent="0.3">
      <c r="F3418" s="271"/>
      <c r="G3418" s="271"/>
      <c r="H3418" s="271"/>
    </row>
    <row r="3419" spans="6:8" ht="15" customHeight="1" x14ac:dyDescent="0.3">
      <c r="F3419" s="271"/>
      <c r="G3419" s="271"/>
      <c r="H3419" s="271"/>
    </row>
    <row r="3420" spans="6:8" ht="15" customHeight="1" x14ac:dyDescent="0.3">
      <c r="F3420" s="272"/>
      <c r="G3420" s="272"/>
      <c r="H3420" s="272"/>
    </row>
    <row r="3421" spans="6:8" ht="15" customHeight="1" x14ac:dyDescent="0.3">
      <c r="F3421" s="271"/>
      <c r="G3421" s="271"/>
      <c r="H3421" s="271"/>
    </row>
    <row r="3422" spans="6:8" ht="15" customHeight="1" x14ac:dyDescent="0.3">
      <c r="F3422" s="271"/>
      <c r="G3422" s="271"/>
      <c r="H3422" s="271"/>
    </row>
    <row r="3423" spans="6:8" ht="15" customHeight="1" x14ac:dyDescent="0.3">
      <c r="F3423" s="272"/>
      <c r="G3423" s="272"/>
      <c r="H3423" s="272"/>
    </row>
    <row r="3424" spans="6:8" ht="15" customHeight="1" x14ac:dyDescent="0.3">
      <c r="F3424" s="271"/>
      <c r="G3424" s="271"/>
      <c r="H3424" s="271"/>
    </row>
    <row r="3425" spans="6:8" ht="15" customHeight="1" x14ac:dyDescent="0.3">
      <c r="F3425" s="272"/>
      <c r="G3425" s="272"/>
      <c r="H3425" s="272"/>
    </row>
    <row r="3426" spans="6:8" ht="15" customHeight="1" x14ac:dyDescent="0.3">
      <c r="F3426" s="271"/>
      <c r="G3426" s="271"/>
      <c r="H3426" s="271"/>
    </row>
    <row r="3427" spans="6:8" ht="15" customHeight="1" x14ac:dyDescent="0.3">
      <c r="F3427" s="272"/>
      <c r="G3427" s="272"/>
      <c r="H3427" s="272"/>
    </row>
    <row r="3428" spans="6:8" ht="15" customHeight="1" x14ac:dyDescent="0.3">
      <c r="F3428" s="271"/>
      <c r="G3428" s="271"/>
      <c r="H3428" s="271"/>
    </row>
    <row r="3429" spans="6:8" ht="15" customHeight="1" x14ac:dyDescent="0.3">
      <c r="F3429" s="271"/>
      <c r="G3429" s="271"/>
      <c r="H3429" s="271"/>
    </row>
    <row r="3430" spans="6:8" ht="15" customHeight="1" x14ac:dyDescent="0.3">
      <c r="F3430" s="272"/>
      <c r="G3430" s="272"/>
      <c r="H3430" s="272"/>
    </row>
    <row r="3431" spans="6:8" ht="15" customHeight="1" x14ac:dyDescent="0.3">
      <c r="F3431" s="271"/>
      <c r="G3431" s="271"/>
      <c r="H3431" s="271"/>
    </row>
    <row r="3432" spans="6:8" ht="15" customHeight="1" x14ac:dyDescent="0.3">
      <c r="F3432" s="271"/>
      <c r="G3432" s="271"/>
      <c r="H3432" s="271"/>
    </row>
    <row r="3433" spans="6:8" ht="15" customHeight="1" x14ac:dyDescent="0.3">
      <c r="F3433" s="271"/>
      <c r="G3433" s="271"/>
      <c r="H3433" s="271"/>
    </row>
    <row r="3434" spans="6:8" ht="15" customHeight="1" x14ac:dyDescent="0.3">
      <c r="F3434" s="272"/>
      <c r="G3434" s="272"/>
      <c r="H3434" s="272"/>
    </row>
    <row r="3435" spans="6:8" ht="15" customHeight="1" x14ac:dyDescent="0.3">
      <c r="F3435" s="273"/>
      <c r="G3435" s="273"/>
      <c r="H3435" s="274"/>
    </row>
    <row r="3436" spans="6:8" ht="15" customHeight="1" x14ac:dyDescent="0.3">
      <c r="F3436" s="271"/>
      <c r="G3436" s="271"/>
      <c r="H3436" s="271"/>
    </row>
    <row r="3437" spans="6:8" ht="15" customHeight="1" x14ac:dyDescent="0.3">
      <c r="F3437" s="271"/>
      <c r="G3437" s="271"/>
      <c r="H3437" s="271"/>
    </row>
    <row r="3438" spans="6:8" ht="15" customHeight="1" x14ac:dyDescent="0.3">
      <c r="F3438" s="272"/>
      <c r="G3438" s="272"/>
      <c r="H3438" s="272"/>
    </row>
    <row r="3439" spans="6:8" ht="15" customHeight="1" x14ac:dyDescent="0.3">
      <c r="F3439" s="272"/>
      <c r="G3439" s="272"/>
      <c r="H3439" s="272"/>
    </row>
    <row r="3440" spans="6:8" ht="15" customHeight="1" x14ac:dyDescent="0.3">
      <c r="F3440" s="271"/>
      <c r="G3440" s="271"/>
      <c r="H3440" s="271"/>
    </row>
    <row r="3441" spans="6:8" ht="15" customHeight="1" x14ac:dyDescent="0.3">
      <c r="F3441" s="272"/>
      <c r="G3441" s="272"/>
      <c r="H3441" s="272"/>
    </row>
    <row r="3442" spans="6:8" ht="15" customHeight="1" x14ac:dyDescent="0.3">
      <c r="F3442" s="271"/>
      <c r="G3442" s="271"/>
      <c r="H3442" s="271"/>
    </row>
    <row r="3443" spans="6:8" ht="15" customHeight="1" x14ac:dyDescent="0.3">
      <c r="F3443" s="273"/>
      <c r="G3443" s="273"/>
      <c r="H3443" s="274"/>
    </row>
    <row r="3444" spans="6:8" ht="15" customHeight="1" x14ac:dyDescent="0.3">
      <c r="F3444" s="273"/>
      <c r="G3444" s="273"/>
      <c r="H3444" s="274"/>
    </row>
    <row r="3445" spans="6:8" ht="15" customHeight="1" x14ac:dyDescent="0.3">
      <c r="F3445" s="272"/>
      <c r="G3445" s="272"/>
      <c r="H3445" s="272"/>
    </row>
    <row r="3446" spans="6:8" ht="15" customHeight="1" x14ac:dyDescent="0.3">
      <c r="F3446" s="273"/>
      <c r="G3446" s="273"/>
      <c r="H3446" s="274"/>
    </row>
    <row r="3447" spans="6:8" ht="15" customHeight="1" x14ac:dyDescent="0.3">
      <c r="F3447" s="273"/>
      <c r="G3447" s="273"/>
      <c r="H3447" s="274"/>
    </row>
    <row r="3448" spans="6:8" ht="15" customHeight="1" x14ac:dyDescent="0.3">
      <c r="F3448" s="272"/>
      <c r="G3448" s="272"/>
      <c r="H3448" s="272"/>
    </row>
    <row r="3449" spans="6:8" ht="15" customHeight="1" x14ac:dyDescent="0.3">
      <c r="F3449" s="273"/>
      <c r="G3449" s="273"/>
      <c r="H3449" s="274"/>
    </row>
    <row r="3450" spans="6:8" ht="15" customHeight="1" x14ac:dyDescent="0.3">
      <c r="F3450" s="273"/>
      <c r="G3450" s="273"/>
      <c r="H3450" s="274"/>
    </row>
    <row r="3451" spans="6:8" ht="15" customHeight="1" x14ac:dyDescent="0.3">
      <c r="F3451" s="273"/>
      <c r="G3451" s="273"/>
      <c r="H3451" s="274"/>
    </row>
    <row r="3452" spans="6:8" ht="15" customHeight="1" x14ac:dyDescent="0.3">
      <c r="F3452" s="273"/>
      <c r="G3452" s="273"/>
      <c r="H3452" s="274"/>
    </row>
    <row r="3453" spans="6:8" ht="15" customHeight="1" x14ac:dyDescent="0.3">
      <c r="F3453" s="273"/>
      <c r="G3453" s="273"/>
      <c r="H3453" s="274"/>
    </row>
    <row r="3454" spans="6:8" ht="15" customHeight="1" x14ac:dyDescent="0.3">
      <c r="F3454" s="272"/>
      <c r="G3454" s="272"/>
      <c r="H3454" s="272"/>
    </row>
    <row r="3455" spans="6:8" ht="15" customHeight="1" x14ac:dyDescent="0.3">
      <c r="F3455" s="271"/>
      <c r="G3455" s="271"/>
      <c r="H3455" s="271"/>
    </row>
    <row r="3456" spans="6:8" ht="15" customHeight="1" x14ac:dyDescent="0.3">
      <c r="F3456" s="272"/>
      <c r="G3456" s="272"/>
      <c r="H3456" s="272"/>
    </row>
    <row r="3457" spans="6:8" ht="15" customHeight="1" x14ac:dyDescent="0.3">
      <c r="F3457" s="271"/>
      <c r="G3457" s="271"/>
      <c r="H3457" s="271"/>
    </row>
    <row r="3458" spans="6:8" ht="15" customHeight="1" x14ac:dyDescent="0.3">
      <c r="F3458" s="271"/>
      <c r="G3458" s="271"/>
      <c r="H3458" s="271"/>
    </row>
    <row r="3459" spans="6:8" ht="15" customHeight="1" x14ac:dyDescent="0.3">
      <c r="F3459" s="272"/>
      <c r="G3459" s="272"/>
      <c r="H3459" s="272"/>
    </row>
    <row r="3460" spans="6:8" ht="15" customHeight="1" x14ac:dyDescent="0.3">
      <c r="F3460" s="272"/>
      <c r="G3460" s="272"/>
      <c r="H3460" s="272"/>
    </row>
    <row r="3461" spans="6:8" ht="15" customHeight="1" x14ac:dyDescent="0.3">
      <c r="F3461" s="271"/>
      <c r="G3461" s="271"/>
      <c r="H3461" s="271"/>
    </row>
    <row r="3462" spans="6:8" ht="15" customHeight="1" x14ac:dyDescent="0.3">
      <c r="F3462" s="271"/>
      <c r="G3462" s="271"/>
      <c r="H3462" s="271"/>
    </row>
    <row r="3463" spans="6:8" ht="15" customHeight="1" x14ac:dyDescent="0.3">
      <c r="F3463" s="271"/>
      <c r="G3463" s="271"/>
      <c r="H3463" s="271"/>
    </row>
    <row r="3464" spans="6:8" ht="15" customHeight="1" x14ac:dyDescent="0.3">
      <c r="F3464" s="271"/>
      <c r="G3464" s="271"/>
      <c r="H3464" s="271"/>
    </row>
    <row r="3465" spans="6:8" ht="15" customHeight="1" x14ac:dyDescent="0.3">
      <c r="F3465" s="272"/>
      <c r="G3465" s="272"/>
      <c r="H3465" s="272"/>
    </row>
    <row r="3466" spans="6:8" ht="15" customHeight="1" x14ac:dyDescent="0.3">
      <c r="F3466" s="271"/>
      <c r="G3466" s="271"/>
      <c r="H3466" s="271"/>
    </row>
    <row r="3467" spans="6:8" ht="15" customHeight="1" x14ac:dyDescent="0.3">
      <c r="F3467" s="271"/>
      <c r="G3467" s="271"/>
      <c r="H3467" s="271"/>
    </row>
    <row r="3468" spans="6:8" ht="15" customHeight="1" x14ac:dyDescent="0.3">
      <c r="F3468" s="271"/>
      <c r="G3468" s="271"/>
      <c r="H3468" s="271"/>
    </row>
    <row r="3469" spans="6:8" ht="15" customHeight="1" x14ac:dyDescent="0.3">
      <c r="F3469" s="271"/>
      <c r="G3469" s="271"/>
      <c r="H3469" s="271"/>
    </row>
    <row r="3470" spans="6:8" ht="15" customHeight="1" x14ac:dyDescent="0.3">
      <c r="F3470" s="271"/>
      <c r="G3470" s="271"/>
      <c r="H3470" s="271"/>
    </row>
    <row r="3471" spans="6:8" ht="15" customHeight="1" x14ac:dyDescent="0.3">
      <c r="F3471" s="271"/>
      <c r="G3471" s="271"/>
      <c r="H3471" s="271"/>
    </row>
    <row r="3472" spans="6:8" ht="15" customHeight="1" x14ac:dyDescent="0.3">
      <c r="F3472" s="272"/>
      <c r="G3472" s="272"/>
      <c r="H3472" s="272"/>
    </row>
    <row r="3473" spans="6:8" ht="15" customHeight="1" x14ac:dyDescent="0.3">
      <c r="F3473" s="271"/>
      <c r="G3473" s="271"/>
      <c r="H3473" s="271"/>
    </row>
    <row r="3474" spans="6:8" ht="15" customHeight="1" x14ac:dyDescent="0.3">
      <c r="F3474" s="271"/>
      <c r="G3474" s="271"/>
      <c r="H3474" s="271"/>
    </row>
    <row r="3475" spans="6:8" ht="15" customHeight="1" x14ac:dyDescent="0.3">
      <c r="F3475" s="271"/>
      <c r="G3475" s="271"/>
      <c r="H3475" s="271"/>
    </row>
    <row r="3476" spans="6:8" ht="15" customHeight="1" x14ac:dyDescent="0.3">
      <c r="F3476" s="271"/>
      <c r="G3476" s="271"/>
      <c r="H3476" s="271"/>
    </row>
    <row r="3477" spans="6:8" ht="15" customHeight="1" x14ac:dyDescent="0.3">
      <c r="F3477" s="271"/>
      <c r="G3477" s="271"/>
      <c r="H3477" s="271"/>
    </row>
    <row r="3478" spans="6:8" ht="15" customHeight="1" x14ac:dyDescent="0.3">
      <c r="F3478" s="271"/>
      <c r="G3478" s="271"/>
      <c r="H3478" s="271"/>
    </row>
    <row r="3479" spans="6:8" ht="15" customHeight="1" x14ac:dyDescent="0.3">
      <c r="F3479" s="271"/>
      <c r="G3479" s="271"/>
      <c r="H3479" s="271"/>
    </row>
    <row r="3480" spans="6:8" ht="15" customHeight="1" x14ac:dyDescent="0.3">
      <c r="F3480" s="271"/>
      <c r="G3480" s="271"/>
      <c r="H3480" s="271"/>
    </row>
    <row r="3481" spans="6:8" ht="15" customHeight="1" x14ac:dyDescent="0.3">
      <c r="F3481" s="271"/>
      <c r="G3481" s="271"/>
      <c r="H3481" s="271"/>
    </row>
    <row r="3482" spans="6:8" ht="15" customHeight="1" x14ac:dyDescent="0.3">
      <c r="F3482" s="271"/>
      <c r="G3482" s="271"/>
      <c r="H3482" s="271"/>
    </row>
    <row r="3483" spans="6:8" ht="15" customHeight="1" x14ac:dyDescent="0.3">
      <c r="F3483" s="271"/>
      <c r="G3483" s="271"/>
      <c r="H3483" s="271"/>
    </row>
    <row r="3484" spans="6:8" ht="15" customHeight="1" x14ac:dyDescent="0.3">
      <c r="F3484" s="271"/>
      <c r="G3484" s="271"/>
      <c r="H3484" s="271"/>
    </row>
    <row r="3485" spans="6:8" ht="15" customHeight="1" x14ac:dyDescent="0.3">
      <c r="F3485" s="271"/>
      <c r="G3485" s="271"/>
      <c r="H3485" s="271"/>
    </row>
    <row r="3486" spans="6:8" ht="15" customHeight="1" x14ac:dyDescent="0.3">
      <c r="F3486" s="271"/>
      <c r="G3486" s="271"/>
      <c r="H3486" s="271"/>
    </row>
    <row r="3487" spans="6:8" ht="15" customHeight="1" x14ac:dyDescent="0.3">
      <c r="F3487" s="271"/>
      <c r="G3487" s="271"/>
      <c r="H3487" s="271"/>
    </row>
    <row r="3488" spans="6:8" ht="15" customHeight="1" x14ac:dyDescent="0.3">
      <c r="F3488" s="271"/>
      <c r="G3488" s="271"/>
      <c r="H3488" s="271"/>
    </row>
    <row r="3489" spans="6:8" ht="15" customHeight="1" x14ac:dyDescent="0.3">
      <c r="F3489" s="271"/>
      <c r="G3489" s="271"/>
      <c r="H3489" s="271"/>
    </row>
    <row r="3490" spans="6:8" ht="15" customHeight="1" x14ac:dyDescent="0.3">
      <c r="F3490" s="271"/>
      <c r="G3490" s="271"/>
      <c r="H3490" s="271"/>
    </row>
    <row r="3491" spans="6:8" ht="15" customHeight="1" x14ac:dyDescent="0.3">
      <c r="F3491" s="271"/>
      <c r="G3491" s="271"/>
      <c r="H3491" s="271"/>
    </row>
    <row r="3492" spans="6:8" ht="15" customHeight="1" x14ac:dyDescent="0.3">
      <c r="F3492" s="272"/>
      <c r="G3492" s="272"/>
      <c r="H3492" s="272"/>
    </row>
    <row r="3493" spans="6:8" ht="15" customHeight="1" x14ac:dyDescent="0.3">
      <c r="F3493" s="271"/>
      <c r="G3493" s="271"/>
      <c r="H3493" s="271"/>
    </row>
    <row r="3494" spans="6:8" ht="15" customHeight="1" x14ac:dyDescent="0.3">
      <c r="F3494" s="271"/>
      <c r="G3494" s="271"/>
      <c r="H3494" s="271"/>
    </row>
    <row r="3495" spans="6:8" ht="15" customHeight="1" x14ac:dyDescent="0.3"/>
    <row r="3496" spans="6:8" ht="15" customHeight="1" x14ac:dyDescent="0.3">
      <c r="F3496" s="271"/>
      <c r="G3496" s="271"/>
      <c r="H3496" s="271"/>
    </row>
    <row r="3497" spans="6:8" ht="15" customHeight="1" x14ac:dyDescent="0.3">
      <c r="F3497" s="271"/>
      <c r="G3497" s="271"/>
      <c r="H3497" s="271"/>
    </row>
    <row r="3498" spans="6:8" ht="15" customHeight="1" x14ac:dyDescent="0.3">
      <c r="F3498" s="271"/>
      <c r="G3498" s="271"/>
      <c r="H3498" s="271"/>
    </row>
    <row r="3499" spans="6:8" ht="15" customHeight="1" x14ac:dyDescent="0.3">
      <c r="F3499" s="272"/>
      <c r="G3499" s="272"/>
      <c r="H3499" s="272"/>
    </row>
    <row r="3500" spans="6:8" ht="15" customHeight="1" x14ac:dyDescent="0.3">
      <c r="F3500" s="272"/>
      <c r="G3500" s="272"/>
      <c r="H3500" s="272"/>
    </row>
    <row r="3501" spans="6:8" ht="15" customHeight="1" x14ac:dyDescent="0.3">
      <c r="F3501" s="272"/>
      <c r="G3501" s="272"/>
      <c r="H3501" s="272"/>
    </row>
    <row r="3502" spans="6:8" ht="15" customHeight="1" x14ac:dyDescent="0.3">
      <c r="F3502" s="271"/>
      <c r="G3502" s="271"/>
      <c r="H3502" s="271"/>
    </row>
    <row r="3503" spans="6:8" ht="15" customHeight="1" x14ac:dyDescent="0.3">
      <c r="F3503" s="271"/>
      <c r="G3503" s="271"/>
      <c r="H3503" s="271"/>
    </row>
    <row r="3504" spans="6:8" ht="15" customHeight="1" x14ac:dyDescent="0.3">
      <c r="F3504" s="271"/>
      <c r="G3504" s="271"/>
      <c r="H3504" s="271"/>
    </row>
    <row r="3505" spans="6:8" ht="15" customHeight="1" x14ac:dyDescent="0.3">
      <c r="F3505" s="271"/>
      <c r="G3505" s="271"/>
      <c r="H3505" s="271"/>
    </row>
    <row r="3506" spans="6:8" ht="15" customHeight="1" x14ac:dyDescent="0.3">
      <c r="F3506" s="271"/>
      <c r="G3506" s="271"/>
      <c r="H3506" s="271"/>
    </row>
    <row r="3507" spans="6:8" ht="15" customHeight="1" x14ac:dyDescent="0.3">
      <c r="F3507" s="271"/>
      <c r="G3507" s="271"/>
      <c r="H3507" s="271"/>
    </row>
    <row r="3508" spans="6:8" ht="15" customHeight="1" x14ac:dyDescent="0.3">
      <c r="F3508" s="271"/>
      <c r="G3508" s="271"/>
      <c r="H3508" s="271"/>
    </row>
    <row r="3509" spans="6:8" ht="15" customHeight="1" x14ac:dyDescent="0.3">
      <c r="F3509" s="271"/>
      <c r="G3509" s="271"/>
      <c r="H3509" s="271"/>
    </row>
    <row r="3510" spans="6:8" ht="15" customHeight="1" x14ac:dyDescent="0.3">
      <c r="F3510" s="271"/>
      <c r="G3510" s="271"/>
      <c r="H3510" s="271"/>
    </row>
    <row r="3511" spans="6:8" ht="15" customHeight="1" x14ac:dyDescent="0.3">
      <c r="F3511" s="271"/>
      <c r="G3511" s="271"/>
      <c r="H3511" s="271"/>
    </row>
    <row r="3512" spans="6:8" ht="15" customHeight="1" x14ac:dyDescent="0.3"/>
    <row r="3513" spans="6:8" ht="15" customHeight="1" x14ac:dyDescent="0.3">
      <c r="F3513" s="274"/>
      <c r="G3513" s="274"/>
      <c r="H3513" s="274"/>
    </row>
    <row r="3514" spans="6:8" ht="15" customHeight="1" x14ac:dyDescent="0.3">
      <c r="F3514" s="274"/>
      <c r="G3514" s="274"/>
      <c r="H3514" s="274"/>
    </row>
    <row r="3515" spans="6:8" ht="15" customHeight="1" x14ac:dyDescent="0.3">
      <c r="F3515" s="272"/>
      <c r="G3515" s="272"/>
      <c r="H3515" s="272"/>
    </row>
    <row r="3516" spans="6:8" ht="15" customHeight="1" x14ac:dyDescent="0.3">
      <c r="F3516" s="271"/>
      <c r="G3516" s="271"/>
      <c r="H3516" s="271"/>
    </row>
    <row r="3517" spans="6:8" ht="15" customHeight="1" x14ac:dyDescent="0.3">
      <c r="F3517" s="272"/>
      <c r="G3517" s="272"/>
      <c r="H3517" s="272"/>
    </row>
    <row r="3518" spans="6:8" ht="15" customHeight="1" x14ac:dyDescent="0.3">
      <c r="F3518" s="272"/>
      <c r="G3518" s="272"/>
      <c r="H3518" s="272"/>
    </row>
    <row r="3519" spans="6:8" ht="15" customHeight="1" x14ac:dyDescent="0.3">
      <c r="F3519" s="271"/>
      <c r="G3519" s="271"/>
      <c r="H3519" s="271"/>
    </row>
    <row r="3520" spans="6:8" ht="15" customHeight="1" x14ac:dyDescent="0.3"/>
    <row r="3521" spans="6:8" ht="15" customHeight="1" x14ac:dyDescent="0.3">
      <c r="F3521" s="272"/>
      <c r="G3521" s="272"/>
      <c r="H3521" s="272"/>
    </row>
    <row r="3522" spans="6:8" ht="15" customHeight="1" x14ac:dyDescent="0.3"/>
    <row r="3523" spans="6:8" ht="15" customHeight="1" x14ac:dyDescent="0.3">
      <c r="F3523" s="271"/>
      <c r="G3523" s="271"/>
      <c r="H3523" s="271"/>
    </row>
    <row r="3524" spans="6:8" ht="15" customHeight="1" x14ac:dyDescent="0.3">
      <c r="F3524" s="272"/>
      <c r="G3524" s="272"/>
      <c r="H3524" s="272"/>
    </row>
    <row r="3525" spans="6:8" ht="15" customHeight="1" x14ac:dyDescent="0.3">
      <c r="F3525" s="272"/>
      <c r="G3525" s="272"/>
      <c r="H3525" s="272"/>
    </row>
    <row r="3526" spans="6:8" ht="15" customHeight="1" x14ac:dyDescent="0.3">
      <c r="F3526" s="271"/>
      <c r="G3526" s="271"/>
      <c r="H3526" s="271"/>
    </row>
    <row r="3527" spans="6:8" ht="15" customHeight="1" x14ac:dyDescent="0.3">
      <c r="F3527" s="272"/>
      <c r="G3527" s="272"/>
      <c r="H3527" s="272"/>
    </row>
    <row r="3528" spans="6:8" ht="15" customHeight="1" x14ac:dyDescent="0.3">
      <c r="F3528" s="271"/>
      <c r="G3528" s="271"/>
      <c r="H3528" s="271"/>
    </row>
    <row r="3529" spans="6:8" ht="15" customHeight="1" x14ac:dyDescent="0.3"/>
    <row r="3530" spans="6:8" ht="15" customHeight="1" x14ac:dyDescent="0.3">
      <c r="F3530" s="274"/>
      <c r="G3530" s="274"/>
      <c r="H3530" s="274"/>
    </row>
    <row r="3531" spans="6:8" ht="15" customHeight="1" x14ac:dyDescent="0.3">
      <c r="F3531" s="272"/>
      <c r="G3531" s="272"/>
      <c r="H3531" s="272"/>
    </row>
    <row r="3532" spans="6:8" ht="15" customHeight="1" x14ac:dyDescent="0.3">
      <c r="F3532" s="272"/>
      <c r="G3532" s="272"/>
      <c r="H3532" s="272"/>
    </row>
    <row r="3533" spans="6:8" ht="15" customHeight="1" x14ac:dyDescent="0.3">
      <c r="F3533" s="271"/>
      <c r="G3533" s="271"/>
      <c r="H3533" s="271"/>
    </row>
    <row r="3534" spans="6:8" ht="15" customHeight="1" x14ac:dyDescent="0.3"/>
    <row r="3535" spans="6:8" ht="15" customHeight="1" x14ac:dyDescent="0.3">
      <c r="F3535" s="272"/>
      <c r="G3535" s="272"/>
      <c r="H3535" s="272"/>
    </row>
    <row r="3536" spans="6:8" ht="15" customHeight="1" x14ac:dyDescent="0.3">
      <c r="F3536" s="272"/>
      <c r="G3536" s="272"/>
      <c r="H3536" s="272"/>
    </row>
    <row r="3537" spans="6:8" ht="15" customHeight="1" x14ac:dyDescent="0.3">
      <c r="F3537" s="271"/>
      <c r="G3537" s="271"/>
      <c r="H3537" s="271"/>
    </row>
    <row r="3538" spans="6:8" ht="15" customHeight="1" x14ac:dyDescent="0.3">
      <c r="F3538" s="271"/>
      <c r="G3538" s="271"/>
      <c r="H3538" s="271"/>
    </row>
    <row r="3539" spans="6:8" ht="15" customHeight="1" x14ac:dyDescent="0.3">
      <c r="F3539" s="271"/>
      <c r="G3539" s="271"/>
      <c r="H3539" s="271"/>
    </row>
    <row r="3540" spans="6:8" ht="15" customHeight="1" x14ac:dyDescent="0.3">
      <c r="F3540" s="271"/>
      <c r="G3540" s="271"/>
      <c r="H3540" s="271"/>
    </row>
    <row r="3541" spans="6:8" ht="15" customHeight="1" x14ac:dyDescent="0.3">
      <c r="F3541" s="271"/>
      <c r="G3541" s="271"/>
      <c r="H3541" s="271"/>
    </row>
    <row r="3542" spans="6:8" ht="15" customHeight="1" x14ac:dyDescent="0.3">
      <c r="F3542" s="271"/>
      <c r="G3542" s="271"/>
      <c r="H3542" s="271"/>
    </row>
    <row r="3543" spans="6:8" ht="15" customHeight="1" x14ac:dyDescent="0.3">
      <c r="F3543" s="272"/>
      <c r="G3543" s="272"/>
      <c r="H3543" s="272"/>
    </row>
    <row r="3544" spans="6:8" ht="15" customHeight="1" x14ac:dyDescent="0.3">
      <c r="F3544" s="271"/>
      <c r="G3544" s="271"/>
      <c r="H3544" s="271"/>
    </row>
    <row r="3545" spans="6:8" ht="15" customHeight="1" x14ac:dyDescent="0.3">
      <c r="F3545" s="271"/>
      <c r="G3545" s="271"/>
      <c r="H3545" s="271"/>
    </row>
    <row r="3546" spans="6:8" ht="15" customHeight="1" x14ac:dyDescent="0.3">
      <c r="F3546" s="272"/>
      <c r="G3546" s="272"/>
      <c r="H3546" s="272"/>
    </row>
    <row r="3547" spans="6:8" ht="15" customHeight="1" x14ac:dyDescent="0.3">
      <c r="F3547" s="271"/>
      <c r="G3547" s="271"/>
      <c r="H3547" s="271"/>
    </row>
    <row r="3548" spans="6:8" ht="15" customHeight="1" x14ac:dyDescent="0.3">
      <c r="F3548" s="271"/>
      <c r="G3548" s="271"/>
      <c r="H3548" s="271"/>
    </row>
    <row r="3549" spans="6:8" ht="15" customHeight="1" x14ac:dyDescent="0.3">
      <c r="F3549" s="271"/>
      <c r="G3549" s="271"/>
      <c r="H3549" s="271"/>
    </row>
    <row r="3550" spans="6:8" ht="15" customHeight="1" x14ac:dyDescent="0.3">
      <c r="F3550" s="271"/>
      <c r="G3550" s="271"/>
      <c r="H3550" s="271"/>
    </row>
    <row r="3551" spans="6:8" ht="15" customHeight="1" x14ac:dyDescent="0.3"/>
    <row r="3552" spans="6:8" ht="15" customHeight="1" x14ac:dyDescent="0.3">
      <c r="F3552" s="271"/>
      <c r="G3552" s="271"/>
      <c r="H3552" s="271"/>
    </row>
    <row r="3553" spans="6:8" ht="15" customHeight="1" x14ac:dyDescent="0.3">
      <c r="F3553" s="272"/>
      <c r="G3553" s="272"/>
      <c r="H3553" s="272"/>
    </row>
    <row r="3554" spans="6:8" ht="15" customHeight="1" x14ac:dyDescent="0.3">
      <c r="F3554" s="271"/>
      <c r="G3554" s="271"/>
      <c r="H3554" s="271"/>
    </row>
    <row r="3555" spans="6:8" ht="15" customHeight="1" x14ac:dyDescent="0.3">
      <c r="F3555" s="271"/>
      <c r="G3555" s="271"/>
      <c r="H3555" s="271"/>
    </row>
    <row r="3556" spans="6:8" ht="15" customHeight="1" x14ac:dyDescent="0.3">
      <c r="F3556" s="271"/>
      <c r="G3556" s="271"/>
      <c r="H3556" s="271"/>
    </row>
    <row r="3557" spans="6:8" ht="15" customHeight="1" x14ac:dyDescent="0.3">
      <c r="F3557" s="272"/>
      <c r="G3557" s="272"/>
      <c r="H3557" s="272"/>
    </row>
    <row r="3558" spans="6:8" ht="15" customHeight="1" x14ac:dyDescent="0.3">
      <c r="F3558" s="271"/>
      <c r="G3558" s="271"/>
      <c r="H3558" s="271"/>
    </row>
    <row r="3559" spans="6:8" ht="15" customHeight="1" x14ac:dyDescent="0.3">
      <c r="F3559" s="272"/>
      <c r="G3559" s="272"/>
      <c r="H3559" s="272"/>
    </row>
    <row r="3560" spans="6:8" ht="15" customHeight="1" x14ac:dyDescent="0.3">
      <c r="F3560" s="271"/>
      <c r="G3560" s="271"/>
      <c r="H3560" s="271"/>
    </row>
    <row r="3561" spans="6:8" ht="15" customHeight="1" x14ac:dyDescent="0.3">
      <c r="F3561" s="271"/>
      <c r="G3561" s="271"/>
      <c r="H3561" s="271"/>
    </row>
    <row r="3562" spans="6:8" ht="15" customHeight="1" x14ac:dyDescent="0.3">
      <c r="F3562" s="272"/>
      <c r="G3562" s="272"/>
      <c r="H3562" s="272"/>
    </row>
    <row r="3563" spans="6:8" ht="15" customHeight="1" x14ac:dyDescent="0.3">
      <c r="F3563" s="271"/>
      <c r="G3563" s="271"/>
      <c r="H3563" s="271"/>
    </row>
    <row r="3564" spans="6:8" ht="15" customHeight="1" x14ac:dyDescent="0.3">
      <c r="F3564" s="272"/>
      <c r="G3564" s="272"/>
      <c r="H3564" s="272"/>
    </row>
    <row r="3565" spans="6:8" ht="15" customHeight="1" x14ac:dyDescent="0.3"/>
    <row r="3566" spans="6:8" ht="15" customHeight="1" x14ac:dyDescent="0.3">
      <c r="F3566" s="272"/>
      <c r="G3566" s="272"/>
      <c r="H3566" s="272"/>
    </row>
    <row r="3567" spans="6:8" ht="15" customHeight="1" x14ac:dyDescent="0.3">
      <c r="F3567" s="272"/>
      <c r="G3567" s="272"/>
      <c r="H3567" s="272"/>
    </row>
    <row r="3568" spans="6:8" ht="15" customHeight="1" x14ac:dyDescent="0.3">
      <c r="F3568" s="272"/>
      <c r="G3568" s="272"/>
      <c r="H3568" s="272"/>
    </row>
    <row r="3569" spans="6:8" ht="15" customHeight="1" x14ac:dyDescent="0.3">
      <c r="F3569" s="271"/>
      <c r="G3569" s="271"/>
      <c r="H3569" s="271"/>
    </row>
    <row r="3570" spans="6:8" ht="15" customHeight="1" x14ac:dyDescent="0.3">
      <c r="F3570" s="271"/>
      <c r="G3570" s="271"/>
      <c r="H3570" s="271"/>
    </row>
    <row r="3571" spans="6:8" ht="15" customHeight="1" x14ac:dyDescent="0.3"/>
    <row r="3572" spans="6:8" ht="15" customHeight="1" x14ac:dyDescent="0.3">
      <c r="F3572" s="272"/>
      <c r="G3572" s="272"/>
      <c r="H3572" s="272"/>
    </row>
    <row r="3573" spans="6:8" ht="15" customHeight="1" x14ac:dyDescent="0.3">
      <c r="F3573" s="272"/>
      <c r="G3573" s="272"/>
      <c r="H3573" s="272"/>
    </row>
    <row r="3574" spans="6:8" ht="15" customHeight="1" x14ac:dyDescent="0.3">
      <c r="F3574" s="271"/>
      <c r="G3574" s="271"/>
      <c r="H3574" s="271"/>
    </row>
    <row r="3575" spans="6:8" ht="15" customHeight="1" x14ac:dyDescent="0.3">
      <c r="F3575" s="271"/>
      <c r="G3575" s="271"/>
      <c r="H3575" s="271"/>
    </row>
    <row r="3576" spans="6:8" ht="15" customHeight="1" x14ac:dyDescent="0.3">
      <c r="F3576" s="271"/>
      <c r="G3576" s="271"/>
      <c r="H3576" s="271"/>
    </row>
    <row r="3577" spans="6:8" ht="15" customHeight="1" x14ac:dyDescent="0.3">
      <c r="F3577" s="271"/>
      <c r="G3577" s="271"/>
      <c r="H3577" s="271"/>
    </row>
    <row r="3578" spans="6:8" ht="15" customHeight="1" x14ac:dyDescent="0.3">
      <c r="F3578" s="271"/>
      <c r="G3578" s="271"/>
      <c r="H3578" s="271"/>
    </row>
    <row r="3579" spans="6:8" ht="15" customHeight="1" x14ac:dyDescent="0.3">
      <c r="F3579" s="272"/>
      <c r="G3579" s="272"/>
      <c r="H3579" s="272"/>
    </row>
    <row r="3580" spans="6:8" ht="15" customHeight="1" x14ac:dyDescent="0.3"/>
    <row r="3581" spans="6:8" ht="15" customHeight="1" x14ac:dyDescent="0.3">
      <c r="F3581" s="271"/>
      <c r="G3581" s="271"/>
      <c r="H3581" s="271"/>
    </row>
    <row r="3582" spans="6:8" ht="15" customHeight="1" x14ac:dyDescent="0.3">
      <c r="F3582" s="273"/>
      <c r="G3582" s="273"/>
      <c r="H3582" s="274"/>
    </row>
    <row r="3583" spans="6:8" ht="15" customHeight="1" x14ac:dyDescent="0.3"/>
    <row r="3584" spans="6:8" ht="15" customHeight="1" x14ac:dyDescent="0.3">
      <c r="F3584" s="271"/>
      <c r="G3584" s="271"/>
      <c r="H3584" s="271"/>
    </row>
    <row r="3585" spans="6:8" ht="15" customHeight="1" x14ac:dyDescent="0.3">
      <c r="F3585" s="271"/>
      <c r="G3585" s="271"/>
      <c r="H3585" s="271"/>
    </row>
    <row r="3586" spans="6:8" ht="15" customHeight="1" x14ac:dyDescent="0.3">
      <c r="F3586" s="271"/>
      <c r="G3586" s="271"/>
      <c r="H3586" s="271"/>
    </row>
    <row r="3587" spans="6:8" ht="15" customHeight="1" x14ac:dyDescent="0.3">
      <c r="F3587" s="271"/>
      <c r="G3587" s="271"/>
      <c r="H3587" s="271"/>
    </row>
    <row r="3588" spans="6:8" ht="15" customHeight="1" x14ac:dyDescent="0.3">
      <c r="F3588" s="272"/>
      <c r="G3588" s="272"/>
      <c r="H3588" s="272"/>
    </row>
    <row r="3589" spans="6:8" ht="15" customHeight="1" x14ac:dyDescent="0.3">
      <c r="F3589" s="271"/>
      <c r="G3589" s="271"/>
      <c r="H3589" s="271"/>
    </row>
    <row r="3590" spans="6:8" ht="15" customHeight="1" x14ac:dyDescent="0.3">
      <c r="F3590" s="271"/>
      <c r="G3590" s="271"/>
      <c r="H3590" s="271"/>
    </row>
    <row r="3591" spans="6:8" ht="15" customHeight="1" x14ac:dyDescent="0.3">
      <c r="F3591" s="272"/>
      <c r="G3591" s="272"/>
      <c r="H3591" s="272"/>
    </row>
    <row r="3592" spans="6:8" ht="15" customHeight="1" x14ac:dyDescent="0.3">
      <c r="F3592" s="271"/>
      <c r="G3592" s="271"/>
      <c r="H3592" s="271"/>
    </row>
    <row r="3593" spans="6:8" ht="15" customHeight="1" x14ac:dyDescent="0.3"/>
    <row r="3594" spans="6:8" ht="15" customHeight="1" x14ac:dyDescent="0.3">
      <c r="F3594" s="271"/>
      <c r="G3594" s="271"/>
      <c r="H3594" s="271"/>
    </row>
    <row r="3595" spans="6:8" ht="15" customHeight="1" x14ac:dyDescent="0.3">
      <c r="F3595" s="272"/>
      <c r="G3595" s="272"/>
      <c r="H3595" s="272"/>
    </row>
    <row r="3596" spans="6:8" ht="15" customHeight="1" x14ac:dyDescent="0.3">
      <c r="F3596" s="271"/>
      <c r="G3596" s="271"/>
      <c r="H3596" s="271"/>
    </row>
    <row r="3597" spans="6:8" ht="15" customHeight="1" x14ac:dyDescent="0.3">
      <c r="F3597" s="272"/>
      <c r="G3597" s="272"/>
      <c r="H3597" s="272"/>
    </row>
    <row r="3598" spans="6:8" ht="15" customHeight="1" x14ac:dyDescent="0.3">
      <c r="F3598" s="271"/>
      <c r="G3598" s="271"/>
      <c r="H3598" s="271"/>
    </row>
    <row r="3599" spans="6:8" ht="15" customHeight="1" x14ac:dyDescent="0.3">
      <c r="F3599" s="271"/>
      <c r="G3599" s="271"/>
      <c r="H3599" s="271"/>
    </row>
    <row r="3600" spans="6:8" ht="15" customHeight="1" x14ac:dyDescent="0.3">
      <c r="F3600" s="272"/>
      <c r="G3600" s="272"/>
      <c r="H3600" s="272"/>
    </row>
    <row r="3601" spans="6:8" ht="15" customHeight="1" x14ac:dyDescent="0.3">
      <c r="F3601" s="271"/>
      <c r="G3601" s="271"/>
      <c r="H3601" s="271"/>
    </row>
    <row r="3602" spans="6:8" ht="15" customHeight="1" x14ac:dyDescent="0.3">
      <c r="F3602" s="273"/>
      <c r="G3602" s="273"/>
      <c r="H3602" s="274"/>
    </row>
    <row r="3603" spans="6:8" ht="15" customHeight="1" x14ac:dyDescent="0.3">
      <c r="F3603" s="271"/>
      <c r="G3603" s="271"/>
      <c r="H3603" s="271"/>
    </row>
    <row r="3604" spans="6:8" ht="15" customHeight="1" x14ac:dyDescent="0.3">
      <c r="F3604" s="272"/>
      <c r="G3604" s="272"/>
      <c r="H3604" s="272"/>
    </row>
    <row r="3605" spans="6:8" ht="15" customHeight="1" x14ac:dyDescent="0.3">
      <c r="F3605" s="273"/>
      <c r="G3605" s="273"/>
      <c r="H3605" s="274"/>
    </row>
    <row r="3606" spans="6:8" ht="15" customHeight="1" x14ac:dyDescent="0.3">
      <c r="F3606" s="272"/>
      <c r="G3606" s="272"/>
      <c r="H3606" s="272"/>
    </row>
    <row r="3607" spans="6:8" ht="15" customHeight="1" x14ac:dyDescent="0.3">
      <c r="F3607" s="272"/>
      <c r="G3607" s="272"/>
      <c r="H3607" s="272"/>
    </row>
    <row r="3608" spans="6:8" ht="15" customHeight="1" x14ac:dyDescent="0.3">
      <c r="F3608" s="272"/>
      <c r="G3608" s="272"/>
      <c r="H3608" s="272"/>
    </row>
    <row r="3609" spans="6:8" ht="15" customHeight="1" x14ac:dyDescent="0.3">
      <c r="F3609" s="271"/>
      <c r="G3609" s="271"/>
      <c r="H3609" s="271"/>
    </row>
    <row r="3610" spans="6:8" ht="15" customHeight="1" x14ac:dyDescent="0.3">
      <c r="F3610" s="272"/>
      <c r="G3610" s="272"/>
      <c r="H3610" s="272"/>
    </row>
    <row r="3611" spans="6:8" ht="15" customHeight="1" x14ac:dyDescent="0.3"/>
    <row r="3612" spans="6:8" ht="15" customHeight="1" x14ac:dyDescent="0.3">
      <c r="F3612" s="271"/>
      <c r="G3612" s="271"/>
      <c r="H3612" s="271"/>
    </row>
    <row r="3613" spans="6:8" ht="15" customHeight="1" x14ac:dyDescent="0.3"/>
    <row r="3614" spans="6:8" ht="15" customHeight="1" x14ac:dyDescent="0.3">
      <c r="F3614" s="271"/>
      <c r="G3614" s="271"/>
      <c r="H3614" s="271"/>
    </row>
    <row r="3615" spans="6:8" ht="15" customHeight="1" x14ac:dyDescent="0.3">
      <c r="F3615" s="273"/>
      <c r="G3615" s="273"/>
      <c r="H3615" s="274"/>
    </row>
    <row r="3616" spans="6:8" ht="15" customHeight="1" x14ac:dyDescent="0.3"/>
    <row r="3617" spans="6:8" ht="15" customHeight="1" x14ac:dyDescent="0.3">
      <c r="F3617" s="272"/>
      <c r="G3617" s="272"/>
      <c r="H3617" s="272"/>
    </row>
    <row r="3618" spans="6:8" ht="15" customHeight="1" x14ac:dyDescent="0.3">
      <c r="F3618" s="271"/>
      <c r="G3618" s="271"/>
      <c r="H3618" s="271"/>
    </row>
    <row r="3619" spans="6:8" ht="15" customHeight="1" x14ac:dyDescent="0.3">
      <c r="F3619" s="271"/>
      <c r="G3619" s="271"/>
      <c r="H3619" s="271"/>
    </row>
    <row r="3620" spans="6:8" ht="15" customHeight="1" x14ac:dyDescent="0.3">
      <c r="F3620" s="271"/>
      <c r="G3620" s="271"/>
      <c r="H3620" s="271"/>
    </row>
    <row r="3621" spans="6:8" ht="15" customHeight="1" x14ac:dyDescent="0.3"/>
    <row r="3622" spans="6:8" ht="15" customHeight="1" x14ac:dyDescent="0.3">
      <c r="F3622" s="272"/>
      <c r="G3622" s="272"/>
      <c r="H3622" s="272"/>
    </row>
    <row r="3623" spans="6:8" ht="15" customHeight="1" x14ac:dyDescent="0.3">
      <c r="F3623" s="271"/>
      <c r="G3623" s="271"/>
      <c r="H3623" s="271"/>
    </row>
    <row r="3624" spans="6:8" ht="15" customHeight="1" x14ac:dyDescent="0.3"/>
    <row r="3625" spans="6:8" ht="15" customHeight="1" x14ac:dyDescent="0.3">
      <c r="F3625" s="271"/>
      <c r="G3625" s="271"/>
      <c r="H3625" s="271"/>
    </row>
    <row r="3626" spans="6:8" ht="15" customHeight="1" x14ac:dyDescent="0.3">
      <c r="F3626" s="271"/>
      <c r="G3626" s="271"/>
      <c r="H3626" s="271"/>
    </row>
    <row r="3627" spans="6:8" ht="15" customHeight="1" x14ac:dyDescent="0.3">
      <c r="F3627" s="271"/>
      <c r="G3627" s="271"/>
      <c r="H3627" s="271"/>
    </row>
    <row r="3628" spans="6:8" ht="15" customHeight="1" x14ac:dyDescent="0.3">
      <c r="F3628" s="273"/>
      <c r="G3628" s="273"/>
      <c r="H3628" s="274"/>
    </row>
    <row r="3629" spans="6:8" ht="15" customHeight="1" x14ac:dyDescent="0.3">
      <c r="F3629" s="271"/>
      <c r="G3629" s="271"/>
      <c r="H3629" s="271"/>
    </row>
    <row r="3630" spans="6:8" ht="15" customHeight="1" x14ac:dyDescent="0.3">
      <c r="F3630" s="271"/>
      <c r="G3630" s="271"/>
      <c r="H3630" s="271"/>
    </row>
    <row r="3631" spans="6:8" ht="15" customHeight="1" x14ac:dyDescent="0.3">
      <c r="F3631" s="271"/>
      <c r="G3631" s="271"/>
      <c r="H3631" s="271"/>
    </row>
    <row r="3632" spans="6:8" ht="15" customHeight="1" x14ac:dyDescent="0.3">
      <c r="F3632" s="271"/>
      <c r="G3632" s="271"/>
      <c r="H3632" s="271"/>
    </row>
    <row r="3633" spans="6:8" ht="15" customHeight="1" x14ac:dyDescent="0.3"/>
    <row r="3634" spans="6:8" ht="15" customHeight="1" x14ac:dyDescent="0.3">
      <c r="F3634" s="271"/>
      <c r="G3634" s="271"/>
      <c r="H3634" s="271"/>
    </row>
    <row r="3635" spans="6:8" ht="15" customHeight="1" x14ac:dyDescent="0.3">
      <c r="F3635" s="271"/>
      <c r="G3635" s="271"/>
      <c r="H3635" s="271"/>
    </row>
    <row r="3636" spans="6:8" ht="15" customHeight="1" x14ac:dyDescent="0.3">
      <c r="F3636" s="271"/>
      <c r="G3636" s="271"/>
      <c r="H3636" s="271"/>
    </row>
    <row r="3637" spans="6:8" ht="15" customHeight="1" x14ac:dyDescent="0.3">
      <c r="F3637" s="271"/>
      <c r="G3637" s="271"/>
      <c r="H3637" s="271"/>
    </row>
    <row r="3638" spans="6:8" ht="15" customHeight="1" x14ac:dyDescent="0.3">
      <c r="F3638" s="271"/>
      <c r="G3638" s="271"/>
      <c r="H3638" s="271"/>
    </row>
    <row r="3639" spans="6:8" ht="15" customHeight="1" x14ac:dyDescent="0.3"/>
    <row r="3640" spans="6:8" ht="15" customHeight="1" x14ac:dyDescent="0.3">
      <c r="F3640" s="272"/>
      <c r="G3640" s="272"/>
      <c r="H3640" s="272"/>
    </row>
    <row r="3641" spans="6:8" ht="15" customHeight="1" x14ac:dyDescent="0.3">
      <c r="F3641" s="271"/>
      <c r="G3641" s="271"/>
      <c r="H3641" s="271"/>
    </row>
    <row r="3642" spans="6:8" ht="15" customHeight="1" x14ac:dyDescent="0.3">
      <c r="F3642" s="272"/>
      <c r="G3642" s="272"/>
      <c r="H3642" s="272"/>
    </row>
    <row r="3643" spans="6:8" ht="15" customHeight="1" x14ac:dyDescent="0.3">
      <c r="F3643" s="271"/>
      <c r="G3643" s="271"/>
      <c r="H3643" s="271"/>
    </row>
    <row r="3644" spans="6:8" ht="15" customHeight="1" x14ac:dyDescent="0.3">
      <c r="F3644" s="271"/>
      <c r="G3644" s="271"/>
      <c r="H3644" s="271"/>
    </row>
    <row r="3645" spans="6:8" ht="15" customHeight="1" x14ac:dyDescent="0.3">
      <c r="F3645" s="272"/>
      <c r="G3645" s="272"/>
      <c r="H3645" s="272"/>
    </row>
    <row r="3646" spans="6:8" ht="15" customHeight="1" x14ac:dyDescent="0.3">
      <c r="F3646" s="271"/>
      <c r="G3646" s="271"/>
      <c r="H3646" s="271"/>
    </row>
    <row r="3647" spans="6:8" ht="15" customHeight="1" x14ac:dyDescent="0.3">
      <c r="F3647" s="271"/>
      <c r="G3647" s="271"/>
      <c r="H3647" s="271"/>
    </row>
    <row r="3648" spans="6:8" ht="15" customHeight="1" x14ac:dyDescent="0.3">
      <c r="F3648" s="271"/>
      <c r="G3648" s="271"/>
      <c r="H3648" s="271"/>
    </row>
    <row r="3649" spans="6:8" ht="15" customHeight="1" x14ac:dyDescent="0.3">
      <c r="F3649" s="271"/>
      <c r="G3649" s="271"/>
      <c r="H3649" s="271"/>
    </row>
    <row r="3650" spans="6:8" ht="15" customHeight="1" x14ac:dyDescent="0.3">
      <c r="F3650" s="271"/>
      <c r="G3650" s="271"/>
      <c r="H3650" s="271"/>
    </row>
    <row r="3651" spans="6:8" ht="15" customHeight="1" x14ac:dyDescent="0.3">
      <c r="F3651" s="272"/>
      <c r="G3651" s="272"/>
      <c r="H3651" s="272"/>
    </row>
    <row r="3652" spans="6:8" ht="15" customHeight="1" x14ac:dyDescent="0.3">
      <c r="F3652" s="272"/>
      <c r="G3652" s="272"/>
      <c r="H3652" s="272"/>
    </row>
    <row r="3653" spans="6:8" ht="15" customHeight="1" x14ac:dyDescent="0.3">
      <c r="F3653" s="271"/>
      <c r="G3653" s="271"/>
      <c r="H3653" s="271"/>
    </row>
    <row r="3654" spans="6:8" ht="15" customHeight="1" x14ac:dyDescent="0.3">
      <c r="F3654" s="271"/>
      <c r="G3654" s="271"/>
      <c r="H3654" s="271"/>
    </row>
    <row r="3655" spans="6:8" ht="15" customHeight="1" x14ac:dyDescent="0.3">
      <c r="F3655" s="271"/>
      <c r="G3655" s="271"/>
      <c r="H3655" s="271"/>
    </row>
    <row r="3656" spans="6:8" ht="15" customHeight="1" x14ac:dyDescent="0.3">
      <c r="F3656" s="271"/>
      <c r="G3656" s="271"/>
      <c r="H3656" s="271"/>
    </row>
    <row r="3657" spans="6:8" ht="15" customHeight="1" x14ac:dyDescent="0.3">
      <c r="F3657" s="271"/>
      <c r="G3657" s="271"/>
      <c r="H3657" s="271"/>
    </row>
    <row r="3658" spans="6:8" ht="15" customHeight="1" x14ac:dyDescent="0.3"/>
    <row r="3659" spans="6:8" ht="15" customHeight="1" x14ac:dyDescent="0.3">
      <c r="F3659" s="272"/>
      <c r="G3659" s="272"/>
      <c r="H3659" s="272"/>
    </row>
    <row r="3660" spans="6:8" ht="15" customHeight="1" x14ac:dyDescent="0.3">
      <c r="F3660" s="272"/>
      <c r="G3660" s="272"/>
      <c r="H3660" s="272"/>
    </row>
    <row r="3661" spans="6:8" ht="15" customHeight="1" x14ac:dyDescent="0.3"/>
    <row r="3662" spans="6:8" ht="15" customHeight="1" x14ac:dyDescent="0.3">
      <c r="F3662" s="271"/>
      <c r="G3662" s="271"/>
      <c r="H3662" s="271"/>
    </row>
    <row r="3663" spans="6:8" ht="15" customHeight="1" x14ac:dyDescent="0.3">
      <c r="F3663" s="271"/>
      <c r="G3663" s="271"/>
      <c r="H3663" s="271"/>
    </row>
    <row r="3664" spans="6:8" ht="15" customHeight="1" x14ac:dyDescent="0.3">
      <c r="F3664" s="272"/>
      <c r="G3664" s="272"/>
      <c r="H3664" s="272"/>
    </row>
    <row r="3665" spans="6:8" ht="15" customHeight="1" x14ac:dyDescent="0.3">
      <c r="F3665" s="272"/>
      <c r="G3665" s="272"/>
      <c r="H3665" s="272"/>
    </row>
    <row r="3666" spans="6:8" ht="15" customHeight="1" x14ac:dyDescent="0.3">
      <c r="F3666" s="271"/>
      <c r="G3666" s="271"/>
      <c r="H3666" s="271"/>
    </row>
    <row r="3667" spans="6:8" ht="15" customHeight="1" x14ac:dyDescent="0.3">
      <c r="F3667" s="273"/>
      <c r="G3667" s="273"/>
      <c r="H3667" s="274"/>
    </row>
    <row r="3668" spans="6:8" ht="15" customHeight="1" x14ac:dyDescent="0.3">
      <c r="F3668" s="271"/>
      <c r="G3668" s="271"/>
      <c r="H3668" s="271"/>
    </row>
    <row r="3669" spans="6:8" ht="15" customHeight="1" x14ac:dyDescent="0.3">
      <c r="F3669" s="273"/>
      <c r="G3669" s="273"/>
      <c r="H3669" s="274"/>
    </row>
    <row r="3670" spans="6:8" ht="15" customHeight="1" x14ac:dyDescent="0.3">
      <c r="F3670" s="271"/>
      <c r="G3670" s="271"/>
      <c r="H3670" s="271"/>
    </row>
    <row r="3671" spans="6:8" ht="15" customHeight="1" x14ac:dyDescent="0.3"/>
    <row r="3672" spans="6:8" ht="15" customHeight="1" x14ac:dyDescent="0.3">
      <c r="F3672" s="272"/>
      <c r="G3672" s="272"/>
      <c r="H3672" s="272"/>
    </row>
    <row r="3673" spans="6:8" ht="15" customHeight="1" x14ac:dyDescent="0.3"/>
    <row r="3674" spans="6:8" ht="15" customHeight="1" x14ac:dyDescent="0.3">
      <c r="F3674" s="272"/>
      <c r="G3674" s="272"/>
      <c r="H3674" s="272"/>
    </row>
    <row r="3675" spans="6:8" ht="15" customHeight="1" x14ac:dyDescent="0.3">
      <c r="F3675" s="271"/>
      <c r="G3675" s="271"/>
      <c r="H3675" s="271"/>
    </row>
    <row r="3676" spans="6:8" ht="15" customHeight="1" x14ac:dyDescent="0.3">
      <c r="F3676" s="272"/>
      <c r="G3676" s="272"/>
      <c r="H3676" s="272"/>
    </row>
    <row r="3677" spans="6:8" ht="15" customHeight="1" x14ac:dyDescent="0.3">
      <c r="F3677" s="271"/>
      <c r="G3677" s="271"/>
      <c r="H3677" s="271"/>
    </row>
    <row r="3678" spans="6:8" ht="15" customHeight="1" x14ac:dyDescent="0.3">
      <c r="F3678" s="272"/>
      <c r="G3678" s="272"/>
      <c r="H3678" s="272"/>
    </row>
    <row r="3679" spans="6:8" ht="15" customHeight="1" x14ac:dyDescent="0.3">
      <c r="F3679" s="271"/>
      <c r="G3679" s="271"/>
      <c r="H3679" s="271"/>
    </row>
    <row r="3680" spans="6:8" ht="15" customHeight="1" x14ac:dyDescent="0.3">
      <c r="F3680" s="271"/>
      <c r="G3680" s="271"/>
      <c r="H3680" s="271"/>
    </row>
    <row r="3681" spans="6:8" ht="15" customHeight="1" x14ac:dyDescent="0.3">
      <c r="F3681" s="271"/>
      <c r="G3681" s="271"/>
      <c r="H3681" s="271"/>
    </row>
    <row r="3682" spans="6:8" ht="15" customHeight="1" x14ac:dyDescent="0.3">
      <c r="F3682" s="271"/>
      <c r="G3682" s="271"/>
      <c r="H3682" s="271"/>
    </row>
    <row r="3683" spans="6:8" ht="15" customHeight="1" x14ac:dyDescent="0.3">
      <c r="F3683" s="273"/>
      <c r="G3683" s="273"/>
      <c r="H3683" s="274"/>
    </row>
    <row r="3684" spans="6:8" ht="15" customHeight="1" x14ac:dyDescent="0.3">
      <c r="F3684" s="271"/>
      <c r="G3684" s="271"/>
      <c r="H3684" s="271"/>
    </row>
    <row r="3685" spans="6:8" ht="15" customHeight="1" x14ac:dyDescent="0.3">
      <c r="F3685" s="271"/>
      <c r="G3685" s="271"/>
      <c r="H3685" s="271"/>
    </row>
    <row r="3686" spans="6:8" ht="15" customHeight="1" x14ac:dyDescent="0.3">
      <c r="F3686" s="272"/>
      <c r="G3686" s="272"/>
      <c r="H3686" s="272"/>
    </row>
    <row r="3687" spans="6:8" ht="15" customHeight="1" x14ac:dyDescent="0.3"/>
    <row r="3688" spans="6:8" ht="15" customHeight="1" x14ac:dyDescent="0.3">
      <c r="F3688" s="271"/>
      <c r="G3688" s="271"/>
      <c r="H3688" s="271"/>
    </row>
    <row r="3689" spans="6:8" ht="15" customHeight="1" x14ac:dyDescent="0.3">
      <c r="F3689" s="271"/>
      <c r="G3689" s="271"/>
      <c r="H3689" s="271"/>
    </row>
    <row r="3690" spans="6:8" ht="15" customHeight="1" x14ac:dyDescent="0.3">
      <c r="F3690" s="271"/>
      <c r="G3690" s="271"/>
      <c r="H3690" s="271"/>
    </row>
    <row r="3691" spans="6:8" ht="15" customHeight="1" x14ac:dyDescent="0.3">
      <c r="F3691" s="271"/>
      <c r="G3691" s="271"/>
      <c r="H3691" s="271"/>
    </row>
    <row r="3692" spans="6:8" ht="15" customHeight="1" x14ac:dyDescent="0.3"/>
    <row r="3693" spans="6:8" ht="15" customHeight="1" x14ac:dyDescent="0.3">
      <c r="F3693" s="271"/>
      <c r="G3693" s="271"/>
      <c r="H3693" s="271"/>
    </row>
    <row r="3694" spans="6:8" ht="15" customHeight="1" x14ac:dyDescent="0.3">
      <c r="F3694" s="271"/>
      <c r="G3694" s="271"/>
      <c r="H3694" s="271"/>
    </row>
    <row r="3695" spans="6:8" ht="15" customHeight="1" x14ac:dyDescent="0.3">
      <c r="F3695" s="271"/>
      <c r="G3695" s="271"/>
      <c r="H3695" s="271"/>
    </row>
    <row r="3696" spans="6:8" ht="15" customHeight="1" x14ac:dyDescent="0.3">
      <c r="F3696" s="271"/>
      <c r="G3696" s="271"/>
      <c r="H3696" s="271"/>
    </row>
    <row r="3697" spans="6:8" ht="15" customHeight="1" x14ac:dyDescent="0.3">
      <c r="F3697" s="271"/>
      <c r="G3697" s="271"/>
      <c r="H3697" s="271"/>
    </row>
    <row r="3698" spans="6:8" ht="15" customHeight="1" x14ac:dyDescent="0.3">
      <c r="F3698" s="271"/>
      <c r="G3698" s="271"/>
      <c r="H3698" s="271"/>
    </row>
    <row r="3699" spans="6:8" ht="15" customHeight="1" x14ac:dyDescent="0.3">
      <c r="F3699" s="271"/>
      <c r="G3699" s="271"/>
      <c r="H3699" s="271"/>
    </row>
    <row r="3700" spans="6:8" ht="15" customHeight="1" x14ac:dyDescent="0.3">
      <c r="F3700" s="271"/>
      <c r="G3700" s="271"/>
      <c r="H3700" s="271"/>
    </row>
    <row r="3701" spans="6:8" ht="15" customHeight="1" x14ac:dyDescent="0.3"/>
    <row r="3702" spans="6:8" ht="15" customHeight="1" x14ac:dyDescent="0.3">
      <c r="F3702" s="273"/>
      <c r="G3702" s="273"/>
      <c r="H3702" s="274"/>
    </row>
    <row r="3703" spans="6:8" ht="15" customHeight="1" x14ac:dyDescent="0.3">
      <c r="F3703" s="271"/>
      <c r="G3703" s="271"/>
      <c r="H3703" s="271"/>
    </row>
    <row r="3704" spans="6:8" ht="15" customHeight="1" x14ac:dyDescent="0.3">
      <c r="F3704" s="271"/>
      <c r="G3704" s="271"/>
      <c r="H3704" s="271"/>
    </row>
    <row r="3705" spans="6:8" ht="15" customHeight="1" x14ac:dyDescent="0.3">
      <c r="F3705" s="271"/>
      <c r="G3705" s="271"/>
      <c r="H3705" s="271"/>
    </row>
    <row r="3706" spans="6:8" ht="15" customHeight="1" x14ac:dyDescent="0.3">
      <c r="F3706" s="273"/>
      <c r="G3706" s="273"/>
      <c r="H3706" s="274"/>
    </row>
    <row r="3707" spans="6:8" ht="15" customHeight="1" x14ac:dyDescent="0.3">
      <c r="F3707" s="271"/>
      <c r="G3707" s="271"/>
      <c r="H3707" s="271"/>
    </row>
    <row r="3708" spans="6:8" ht="15" customHeight="1" x14ac:dyDescent="0.3">
      <c r="F3708" s="272"/>
      <c r="G3708" s="272"/>
      <c r="H3708" s="272"/>
    </row>
    <row r="3709" spans="6:8" ht="15" customHeight="1" x14ac:dyDescent="0.3">
      <c r="F3709" s="271"/>
      <c r="G3709" s="271"/>
      <c r="H3709" s="271"/>
    </row>
    <row r="3710" spans="6:8" ht="15" customHeight="1" x14ac:dyDescent="0.3">
      <c r="F3710" s="272"/>
      <c r="G3710" s="272"/>
      <c r="H3710" s="272"/>
    </row>
    <row r="3711" spans="6:8" ht="15" customHeight="1" x14ac:dyDescent="0.3">
      <c r="F3711" s="271"/>
      <c r="G3711" s="271"/>
      <c r="H3711" s="271"/>
    </row>
    <row r="3712" spans="6:8" ht="15" customHeight="1" x14ac:dyDescent="0.3">
      <c r="F3712" s="271"/>
      <c r="G3712" s="271"/>
      <c r="H3712" s="271"/>
    </row>
    <row r="3713" spans="6:8" ht="15" customHeight="1" x14ac:dyDescent="0.3">
      <c r="F3713" s="273"/>
      <c r="G3713" s="273"/>
      <c r="H3713" s="274"/>
    </row>
    <row r="3714" spans="6:8" ht="15" customHeight="1" x14ac:dyDescent="0.3">
      <c r="F3714" s="272"/>
      <c r="G3714" s="272"/>
      <c r="H3714" s="272"/>
    </row>
    <row r="3715" spans="6:8" ht="15" customHeight="1" x14ac:dyDescent="0.3">
      <c r="F3715" s="271"/>
      <c r="G3715" s="271"/>
      <c r="H3715" s="271"/>
    </row>
    <row r="3716" spans="6:8" ht="15" customHeight="1" x14ac:dyDescent="0.3">
      <c r="F3716" s="271"/>
      <c r="G3716" s="271"/>
      <c r="H3716" s="271"/>
    </row>
    <row r="3717" spans="6:8" ht="15" customHeight="1" x14ac:dyDescent="0.3">
      <c r="F3717" s="272"/>
      <c r="G3717" s="272"/>
      <c r="H3717" s="272"/>
    </row>
    <row r="3718" spans="6:8" ht="15" customHeight="1" x14ac:dyDescent="0.3">
      <c r="F3718" s="271"/>
      <c r="G3718" s="271"/>
      <c r="H3718" s="271"/>
    </row>
    <row r="3719" spans="6:8" ht="15" customHeight="1" x14ac:dyDescent="0.3">
      <c r="F3719" s="271"/>
      <c r="G3719" s="271"/>
      <c r="H3719" s="271"/>
    </row>
    <row r="3720" spans="6:8" ht="15" customHeight="1" x14ac:dyDescent="0.3"/>
    <row r="3721" spans="6:8" ht="15" customHeight="1" x14ac:dyDescent="0.3"/>
    <row r="3722" spans="6:8" ht="15" customHeight="1" x14ac:dyDescent="0.3">
      <c r="F3722" s="271"/>
      <c r="G3722" s="271"/>
      <c r="H3722" s="271"/>
    </row>
    <row r="3723" spans="6:8" ht="15" customHeight="1" x14ac:dyDescent="0.3">
      <c r="F3723" s="271"/>
      <c r="G3723" s="271"/>
      <c r="H3723" s="271"/>
    </row>
    <row r="3724" spans="6:8" ht="15" customHeight="1" x14ac:dyDescent="0.3">
      <c r="F3724" s="271"/>
      <c r="G3724" s="271"/>
      <c r="H3724" s="271"/>
    </row>
    <row r="3725" spans="6:8" ht="15" customHeight="1" x14ac:dyDescent="0.3">
      <c r="F3725" s="272"/>
      <c r="G3725" s="272"/>
      <c r="H3725" s="272"/>
    </row>
    <row r="3726" spans="6:8" ht="15" customHeight="1" x14ac:dyDescent="0.3">
      <c r="F3726" s="271"/>
      <c r="G3726" s="271"/>
      <c r="H3726" s="271"/>
    </row>
    <row r="3727" spans="6:8" ht="15" customHeight="1" x14ac:dyDescent="0.3">
      <c r="F3727" s="271"/>
      <c r="G3727" s="271"/>
      <c r="H3727" s="271"/>
    </row>
    <row r="3728" spans="6:8" ht="15" customHeight="1" x14ac:dyDescent="0.3">
      <c r="F3728" s="272"/>
      <c r="G3728" s="272"/>
      <c r="H3728" s="272"/>
    </row>
    <row r="3729" spans="6:8" ht="15" customHeight="1" x14ac:dyDescent="0.3">
      <c r="F3729" s="271"/>
      <c r="G3729" s="271"/>
      <c r="H3729" s="271"/>
    </row>
    <row r="3730" spans="6:8" ht="15" customHeight="1" x14ac:dyDescent="0.3">
      <c r="F3730" s="271"/>
      <c r="G3730" s="271"/>
      <c r="H3730" s="271"/>
    </row>
    <row r="3731" spans="6:8" ht="15" customHeight="1" x14ac:dyDescent="0.3">
      <c r="F3731" s="272"/>
      <c r="G3731" s="272"/>
      <c r="H3731" s="272"/>
    </row>
    <row r="3732" spans="6:8" ht="15" customHeight="1" x14ac:dyDescent="0.3">
      <c r="F3732" s="272"/>
      <c r="G3732" s="272"/>
      <c r="H3732" s="272"/>
    </row>
    <row r="3733" spans="6:8" ht="15" customHeight="1" x14ac:dyDescent="0.3">
      <c r="F3733" s="272"/>
      <c r="G3733" s="272"/>
      <c r="H3733" s="272"/>
    </row>
    <row r="3734" spans="6:8" ht="15" customHeight="1" x14ac:dyDescent="0.3"/>
    <row r="3735" spans="6:8" ht="15" customHeight="1" x14ac:dyDescent="0.3"/>
    <row r="3736" spans="6:8" ht="15" customHeight="1" x14ac:dyDescent="0.3">
      <c r="F3736" s="272"/>
      <c r="G3736" s="272"/>
      <c r="H3736" s="272"/>
    </row>
    <row r="3737" spans="6:8" ht="15" customHeight="1" x14ac:dyDescent="0.3">
      <c r="F3737" s="271"/>
      <c r="G3737" s="271"/>
      <c r="H3737" s="271"/>
    </row>
    <row r="3738" spans="6:8" ht="15" customHeight="1" x14ac:dyDescent="0.3"/>
    <row r="3739" spans="6:8" ht="15" customHeight="1" x14ac:dyDescent="0.3">
      <c r="F3739" s="272"/>
      <c r="G3739" s="272"/>
      <c r="H3739" s="272"/>
    </row>
    <row r="3740" spans="6:8" ht="15" customHeight="1" x14ac:dyDescent="0.3">
      <c r="F3740" s="272"/>
      <c r="G3740" s="272"/>
      <c r="H3740" s="272"/>
    </row>
    <row r="3741" spans="6:8" ht="15" customHeight="1" x14ac:dyDescent="0.3">
      <c r="F3741" s="273"/>
      <c r="G3741" s="273"/>
      <c r="H3741" s="274"/>
    </row>
    <row r="3742" spans="6:8" ht="15" customHeight="1" x14ac:dyDescent="0.3">
      <c r="F3742" s="271"/>
      <c r="G3742" s="271"/>
      <c r="H3742" s="271"/>
    </row>
    <row r="3743" spans="6:8" ht="15" customHeight="1" x14ac:dyDescent="0.3">
      <c r="F3743" s="271"/>
      <c r="G3743" s="271"/>
      <c r="H3743" s="271"/>
    </row>
    <row r="3744" spans="6:8" ht="15" customHeight="1" x14ac:dyDescent="0.3">
      <c r="F3744" s="273"/>
      <c r="G3744" s="273"/>
      <c r="H3744" s="274"/>
    </row>
    <row r="3745" spans="6:8" ht="15" customHeight="1" x14ac:dyDescent="0.3">
      <c r="F3745" s="271"/>
      <c r="G3745" s="271"/>
      <c r="H3745" s="271"/>
    </row>
    <row r="3746" spans="6:8" ht="15" customHeight="1" x14ac:dyDescent="0.3">
      <c r="F3746" s="271"/>
      <c r="G3746" s="271"/>
      <c r="H3746" s="271"/>
    </row>
    <row r="3747" spans="6:8" ht="15" customHeight="1" x14ac:dyDescent="0.3">
      <c r="F3747" s="271"/>
      <c r="G3747" s="271"/>
      <c r="H3747" s="271"/>
    </row>
    <row r="3748" spans="6:8" ht="15" customHeight="1" x14ac:dyDescent="0.3">
      <c r="F3748" s="271"/>
      <c r="G3748" s="271"/>
      <c r="H3748" s="271"/>
    </row>
    <row r="3749" spans="6:8" ht="15" customHeight="1" x14ac:dyDescent="0.3">
      <c r="F3749" s="272"/>
      <c r="G3749" s="272"/>
      <c r="H3749" s="272"/>
    </row>
    <row r="3750" spans="6:8" ht="15" customHeight="1" x14ac:dyDescent="0.3">
      <c r="F3750" s="271"/>
      <c r="G3750" s="271"/>
      <c r="H3750" s="271"/>
    </row>
    <row r="3751" spans="6:8" ht="15" customHeight="1" x14ac:dyDescent="0.3"/>
    <row r="3752" spans="6:8" ht="15" customHeight="1" x14ac:dyDescent="0.3">
      <c r="F3752" s="271"/>
      <c r="G3752" s="271"/>
      <c r="H3752" s="271"/>
    </row>
    <row r="3753" spans="6:8" ht="15" customHeight="1" x14ac:dyDescent="0.3">
      <c r="F3753" s="272"/>
      <c r="G3753" s="272"/>
      <c r="H3753" s="272"/>
    </row>
    <row r="3754" spans="6:8" ht="15" customHeight="1" x14ac:dyDescent="0.3">
      <c r="F3754" s="271"/>
      <c r="G3754" s="271"/>
      <c r="H3754" s="271"/>
    </row>
    <row r="3755" spans="6:8" ht="15" customHeight="1" x14ac:dyDescent="0.3">
      <c r="F3755" s="271"/>
      <c r="G3755" s="271"/>
      <c r="H3755" s="271"/>
    </row>
    <row r="3756" spans="6:8" ht="15" customHeight="1" x14ac:dyDescent="0.3">
      <c r="F3756" s="272"/>
      <c r="G3756" s="272"/>
      <c r="H3756" s="272"/>
    </row>
    <row r="3757" spans="6:8" ht="15" customHeight="1" x14ac:dyDescent="0.3">
      <c r="F3757" s="273"/>
      <c r="G3757" s="273"/>
      <c r="H3757" s="274"/>
    </row>
    <row r="3758" spans="6:8" ht="15" customHeight="1" x14ac:dyDescent="0.3">
      <c r="F3758" s="272"/>
      <c r="G3758" s="272"/>
      <c r="H3758" s="272"/>
    </row>
    <row r="3759" spans="6:8" ht="15" customHeight="1" x14ac:dyDescent="0.3">
      <c r="F3759" s="271"/>
      <c r="G3759" s="271"/>
      <c r="H3759" s="271"/>
    </row>
    <row r="3760" spans="6:8" ht="15" customHeight="1" x14ac:dyDescent="0.3">
      <c r="F3760" s="272"/>
      <c r="G3760" s="272"/>
      <c r="H3760" s="272"/>
    </row>
    <row r="3761" spans="6:8" ht="15" customHeight="1" x14ac:dyDescent="0.3">
      <c r="F3761" s="271"/>
      <c r="G3761" s="271"/>
      <c r="H3761" s="271"/>
    </row>
    <row r="3762" spans="6:8" ht="15" customHeight="1" x14ac:dyDescent="0.3">
      <c r="F3762" s="271"/>
      <c r="G3762" s="271"/>
      <c r="H3762" s="271"/>
    </row>
    <row r="3763" spans="6:8" ht="15" customHeight="1" x14ac:dyDescent="0.3">
      <c r="F3763" s="271"/>
      <c r="G3763" s="271"/>
      <c r="H3763" s="271"/>
    </row>
    <row r="3764" spans="6:8" ht="15" customHeight="1" x14ac:dyDescent="0.3">
      <c r="F3764" s="272"/>
      <c r="G3764" s="272"/>
      <c r="H3764" s="272"/>
    </row>
    <row r="3765" spans="6:8" ht="15" customHeight="1" x14ac:dyDescent="0.3">
      <c r="F3765" s="271"/>
      <c r="G3765" s="271"/>
      <c r="H3765" s="271"/>
    </row>
    <row r="3766" spans="6:8" ht="15" customHeight="1" x14ac:dyDescent="0.3">
      <c r="F3766" s="271"/>
      <c r="G3766" s="271"/>
      <c r="H3766" s="271"/>
    </row>
    <row r="3767" spans="6:8" ht="15" customHeight="1" x14ac:dyDescent="0.3">
      <c r="F3767" s="271"/>
      <c r="G3767" s="271"/>
      <c r="H3767" s="271"/>
    </row>
    <row r="3768" spans="6:8" ht="15" customHeight="1" x14ac:dyDescent="0.3">
      <c r="F3768" s="271"/>
      <c r="G3768" s="271"/>
      <c r="H3768" s="271"/>
    </row>
    <row r="3769" spans="6:8" ht="15" customHeight="1" x14ac:dyDescent="0.3">
      <c r="F3769" s="271"/>
      <c r="G3769" s="271"/>
      <c r="H3769" s="271"/>
    </row>
    <row r="3770" spans="6:8" ht="15" customHeight="1" x14ac:dyDescent="0.3"/>
    <row r="3771" spans="6:8" ht="15" customHeight="1" x14ac:dyDescent="0.3">
      <c r="F3771" s="271"/>
      <c r="G3771" s="271"/>
      <c r="H3771" s="271"/>
    </row>
    <row r="3772" spans="6:8" ht="15" customHeight="1" x14ac:dyDescent="0.3">
      <c r="F3772" s="271"/>
      <c r="G3772" s="271"/>
      <c r="H3772" s="271"/>
    </row>
    <row r="3773" spans="6:8" ht="15" customHeight="1" x14ac:dyDescent="0.3">
      <c r="F3773" s="271"/>
      <c r="G3773" s="271"/>
      <c r="H3773" s="271"/>
    </row>
    <row r="3774" spans="6:8" ht="15" customHeight="1" x14ac:dyDescent="0.3"/>
    <row r="3775" spans="6:8" ht="15" customHeight="1" x14ac:dyDescent="0.3">
      <c r="F3775" s="271"/>
      <c r="G3775" s="271"/>
      <c r="H3775" s="271"/>
    </row>
    <row r="3776" spans="6:8" ht="15" customHeight="1" x14ac:dyDescent="0.3">
      <c r="F3776" s="271"/>
      <c r="G3776" s="271"/>
      <c r="H3776" s="271"/>
    </row>
    <row r="3777" spans="6:8" ht="15" customHeight="1" x14ac:dyDescent="0.3">
      <c r="F3777" s="272"/>
      <c r="G3777" s="272"/>
      <c r="H3777" s="272"/>
    </row>
    <row r="3778" spans="6:8" ht="15" customHeight="1" x14ac:dyDescent="0.3">
      <c r="F3778" s="271"/>
      <c r="G3778" s="271"/>
      <c r="H3778" s="271"/>
    </row>
    <row r="3779" spans="6:8" ht="15" customHeight="1" x14ac:dyDescent="0.3">
      <c r="F3779" s="271"/>
      <c r="G3779" s="271"/>
      <c r="H3779" s="271"/>
    </row>
    <row r="3780" spans="6:8" ht="15" customHeight="1" x14ac:dyDescent="0.3"/>
    <row r="3781" spans="6:8" ht="15" customHeight="1" x14ac:dyDescent="0.3">
      <c r="F3781" s="271"/>
      <c r="G3781" s="271"/>
      <c r="H3781" s="271"/>
    </row>
    <row r="3782" spans="6:8" ht="15" customHeight="1" x14ac:dyDescent="0.3"/>
    <row r="3783" spans="6:8" ht="15" customHeight="1" x14ac:dyDescent="0.3">
      <c r="F3783" s="271"/>
      <c r="G3783" s="271"/>
      <c r="H3783" s="271"/>
    </row>
    <row r="3784" spans="6:8" ht="15" customHeight="1" x14ac:dyDescent="0.3">
      <c r="F3784" s="272"/>
      <c r="G3784" s="272"/>
      <c r="H3784" s="272"/>
    </row>
    <row r="3785" spans="6:8" ht="15" customHeight="1" x14ac:dyDescent="0.3">
      <c r="F3785" s="271"/>
      <c r="G3785" s="271"/>
      <c r="H3785" s="271"/>
    </row>
    <row r="3786" spans="6:8" ht="15" customHeight="1" x14ac:dyDescent="0.3">
      <c r="F3786" s="271"/>
      <c r="G3786" s="271"/>
      <c r="H3786" s="271"/>
    </row>
    <row r="3787" spans="6:8" ht="15" customHeight="1" x14ac:dyDescent="0.3">
      <c r="F3787" s="272"/>
      <c r="G3787" s="272"/>
      <c r="H3787" s="272"/>
    </row>
    <row r="3788" spans="6:8" ht="15" customHeight="1" x14ac:dyDescent="0.3">
      <c r="F3788" s="271"/>
      <c r="G3788" s="271"/>
      <c r="H3788" s="271"/>
    </row>
    <row r="3789" spans="6:8" ht="15" customHeight="1" x14ac:dyDescent="0.3">
      <c r="F3789" s="271"/>
      <c r="G3789" s="271"/>
      <c r="H3789" s="271"/>
    </row>
    <row r="3790" spans="6:8" ht="15" customHeight="1" x14ac:dyDescent="0.3">
      <c r="F3790" s="272"/>
      <c r="G3790" s="272"/>
      <c r="H3790" s="272"/>
    </row>
    <row r="3791" spans="6:8" ht="15" customHeight="1" x14ac:dyDescent="0.3">
      <c r="F3791" s="271"/>
      <c r="G3791" s="271"/>
      <c r="H3791" s="271"/>
    </row>
    <row r="3792" spans="6:8" ht="15" customHeight="1" x14ac:dyDescent="0.3">
      <c r="F3792" s="272"/>
      <c r="G3792" s="272"/>
      <c r="H3792" s="272"/>
    </row>
    <row r="3793" spans="6:8" ht="15" customHeight="1" x14ac:dyDescent="0.3">
      <c r="F3793" s="271"/>
      <c r="G3793" s="271"/>
      <c r="H3793" s="271"/>
    </row>
    <row r="3794" spans="6:8" ht="15" customHeight="1" x14ac:dyDescent="0.3">
      <c r="F3794" s="271"/>
      <c r="G3794" s="271"/>
      <c r="H3794" s="271"/>
    </row>
    <row r="3795" spans="6:8" ht="15" customHeight="1" x14ac:dyDescent="0.3">
      <c r="F3795" s="272"/>
      <c r="G3795" s="272"/>
      <c r="H3795" s="272"/>
    </row>
    <row r="3796" spans="6:8" ht="15" customHeight="1" x14ac:dyDescent="0.3">
      <c r="F3796" s="272"/>
      <c r="G3796" s="272"/>
      <c r="H3796" s="272"/>
    </row>
    <row r="3797" spans="6:8" ht="15" customHeight="1" x14ac:dyDescent="0.3">
      <c r="F3797" s="271"/>
      <c r="G3797" s="271"/>
      <c r="H3797" s="271"/>
    </row>
    <row r="3798" spans="6:8" ht="15" customHeight="1" x14ac:dyDescent="0.3">
      <c r="F3798" s="272"/>
      <c r="G3798" s="272"/>
      <c r="H3798" s="272"/>
    </row>
    <row r="3799" spans="6:8" ht="15" customHeight="1" x14ac:dyDescent="0.3">
      <c r="F3799" s="272"/>
      <c r="G3799" s="272"/>
      <c r="H3799" s="272"/>
    </row>
    <row r="3800" spans="6:8" ht="15" customHeight="1" x14ac:dyDescent="0.3">
      <c r="F3800" s="272"/>
      <c r="G3800" s="272"/>
      <c r="H3800" s="272"/>
    </row>
    <row r="3801" spans="6:8" ht="15" customHeight="1" x14ac:dyDescent="0.3">
      <c r="F3801" s="272"/>
      <c r="G3801" s="272"/>
      <c r="H3801" s="272"/>
    </row>
    <row r="3802" spans="6:8" ht="15" customHeight="1" x14ac:dyDescent="0.3">
      <c r="F3802" s="271"/>
      <c r="G3802" s="271"/>
      <c r="H3802" s="271"/>
    </row>
    <row r="3803" spans="6:8" ht="15" customHeight="1" x14ac:dyDescent="0.3">
      <c r="F3803" s="272"/>
      <c r="G3803" s="272"/>
      <c r="H3803" s="272"/>
    </row>
    <row r="3804" spans="6:8" ht="15" customHeight="1" x14ac:dyDescent="0.3">
      <c r="F3804" s="271"/>
      <c r="G3804" s="271"/>
      <c r="H3804" s="271"/>
    </row>
    <row r="3805" spans="6:8" ht="15" customHeight="1" x14ac:dyDescent="0.3">
      <c r="F3805" s="271"/>
      <c r="G3805" s="271"/>
      <c r="H3805" s="271"/>
    </row>
    <row r="3806" spans="6:8" ht="15" customHeight="1" x14ac:dyDescent="0.3"/>
    <row r="3807" spans="6:8" ht="15" customHeight="1" x14ac:dyDescent="0.3">
      <c r="F3807" s="271"/>
      <c r="G3807" s="271"/>
      <c r="H3807" s="271"/>
    </row>
    <row r="3808" spans="6:8" ht="15" customHeight="1" x14ac:dyDescent="0.3">
      <c r="F3808" s="272"/>
      <c r="G3808" s="272"/>
      <c r="H3808" s="272"/>
    </row>
    <row r="3809" spans="5:31" ht="15" customHeight="1" x14ac:dyDescent="0.3">
      <c r="E3809" s="271"/>
      <c r="F3809" s="271"/>
      <c r="G3809" s="271"/>
      <c r="H3809" s="271"/>
    </row>
    <row r="3810" spans="5:31" ht="15" customHeight="1" x14ac:dyDescent="0.3">
      <c r="F3810" s="271"/>
      <c r="G3810" s="271"/>
      <c r="H3810" s="271"/>
    </row>
    <row r="3811" spans="5:31" ht="15" customHeight="1" x14ac:dyDescent="0.3">
      <c r="F3811" s="271"/>
      <c r="G3811" s="271"/>
      <c r="H3811" s="271"/>
    </row>
    <row r="3812" spans="5:31" ht="15" customHeight="1" x14ac:dyDescent="0.3">
      <c r="F3812" s="271"/>
      <c r="G3812" s="271"/>
      <c r="H3812" s="271"/>
    </row>
    <row r="3813" spans="5:31" ht="15" customHeight="1" x14ac:dyDescent="0.3">
      <c r="F3813" s="271"/>
      <c r="G3813" s="271"/>
      <c r="H3813" s="271"/>
    </row>
    <row r="3814" spans="5:31" ht="15" customHeight="1" x14ac:dyDescent="0.3">
      <c r="E3814" s="263"/>
      <c r="F3814" s="263"/>
      <c r="G3814" s="263"/>
      <c r="H3814" s="263"/>
      <c r="I3814" s="263"/>
      <c r="J3814" s="263"/>
      <c r="K3814" s="263"/>
      <c r="L3814" s="263"/>
      <c r="M3814" s="263"/>
      <c r="N3814" s="263"/>
      <c r="O3814" s="263"/>
      <c r="P3814" s="263"/>
      <c r="Q3814" s="263"/>
      <c r="R3814" s="263"/>
      <c r="S3814" s="263"/>
      <c r="T3814" s="263"/>
      <c r="V3814" s="263"/>
      <c r="W3814" s="263"/>
      <c r="X3814" s="263"/>
      <c r="Y3814" s="263"/>
      <c r="Z3814" s="263"/>
      <c r="AB3814" s="263"/>
      <c r="AC3814" s="263"/>
      <c r="AD3814" s="263"/>
      <c r="AE3814" s="263"/>
    </row>
    <row r="3815" spans="5:31" ht="15" customHeight="1" x14ac:dyDescent="0.3">
      <c r="E3815" s="263"/>
      <c r="F3815" s="263"/>
      <c r="G3815" s="263"/>
      <c r="H3815" s="263"/>
      <c r="I3815" s="263"/>
      <c r="J3815" s="263"/>
      <c r="K3815" s="263"/>
      <c r="L3815" s="263"/>
      <c r="M3815" s="263"/>
      <c r="N3815" s="263"/>
      <c r="O3815" s="263"/>
      <c r="P3815" s="263"/>
      <c r="Q3815" s="263"/>
      <c r="R3815" s="263"/>
      <c r="S3815" s="263"/>
      <c r="T3815" s="263"/>
      <c r="V3815" s="263"/>
      <c r="W3815" s="263"/>
      <c r="X3815" s="263"/>
      <c r="Y3815" s="263"/>
      <c r="Z3815" s="263"/>
      <c r="AB3815" s="263"/>
      <c r="AC3815" s="263"/>
      <c r="AD3815" s="263"/>
      <c r="AE3815" s="263"/>
    </row>
    <row r="3816" spans="5:31" ht="15" customHeight="1" x14ac:dyDescent="0.3">
      <c r="E3816" s="263"/>
      <c r="F3816" s="263"/>
      <c r="G3816" s="263"/>
      <c r="H3816" s="263"/>
      <c r="I3816" s="263"/>
      <c r="J3816" s="263"/>
      <c r="K3816" s="263"/>
      <c r="L3816" s="263"/>
      <c r="M3816" s="263"/>
      <c r="N3816" s="263"/>
      <c r="O3816" s="263"/>
      <c r="P3816" s="263"/>
      <c r="Q3816" s="263"/>
      <c r="R3816" s="263"/>
      <c r="S3816" s="263"/>
      <c r="T3816" s="263"/>
      <c r="V3816" s="263"/>
      <c r="W3816" s="263"/>
      <c r="X3816" s="263"/>
      <c r="Y3816" s="263"/>
      <c r="Z3816" s="263"/>
      <c r="AB3816" s="263"/>
      <c r="AC3816" s="263"/>
      <c r="AD3816" s="263"/>
      <c r="AE3816" s="263"/>
    </row>
    <row r="3817" spans="5:31" ht="15" customHeight="1" x14ac:dyDescent="0.3">
      <c r="E3817" s="263"/>
      <c r="F3817" s="263"/>
      <c r="G3817" s="263"/>
      <c r="H3817" s="263"/>
      <c r="I3817" s="263"/>
      <c r="J3817" s="263"/>
      <c r="K3817" s="263"/>
      <c r="L3817" s="263"/>
      <c r="M3817" s="263"/>
      <c r="N3817" s="263"/>
      <c r="O3817" s="263"/>
      <c r="P3817" s="263"/>
      <c r="Q3817" s="263"/>
      <c r="R3817" s="263"/>
      <c r="S3817" s="263"/>
      <c r="T3817" s="263"/>
      <c r="V3817" s="263"/>
      <c r="W3817" s="263"/>
      <c r="X3817" s="263"/>
      <c r="Y3817" s="263"/>
      <c r="Z3817" s="263"/>
      <c r="AB3817" s="263"/>
      <c r="AC3817" s="263"/>
      <c r="AD3817" s="263"/>
      <c r="AE3817" s="263"/>
    </row>
    <row r="3818" spans="5:31" ht="15" customHeight="1" x14ac:dyDescent="0.3">
      <c r="E3818" s="263"/>
      <c r="F3818" s="263"/>
      <c r="G3818" s="263"/>
      <c r="H3818" s="263"/>
      <c r="I3818" s="263"/>
      <c r="J3818" s="263"/>
      <c r="K3818" s="263"/>
      <c r="L3818" s="263"/>
      <c r="M3818" s="263"/>
      <c r="N3818" s="263"/>
      <c r="O3818" s="263"/>
      <c r="P3818" s="263"/>
      <c r="Q3818" s="263"/>
      <c r="R3818" s="263"/>
      <c r="S3818" s="263"/>
      <c r="T3818" s="263"/>
      <c r="V3818" s="263"/>
      <c r="W3818" s="263"/>
      <c r="X3818" s="263"/>
      <c r="Y3818" s="263"/>
      <c r="Z3818" s="263"/>
      <c r="AB3818" s="263"/>
      <c r="AC3818" s="263"/>
      <c r="AD3818" s="263"/>
      <c r="AE3818" s="263"/>
    </row>
    <row r="3819" spans="5:31" ht="15" customHeight="1" x14ac:dyDescent="0.3">
      <c r="E3819" s="263"/>
      <c r="F3819" s="263"/>
      <c r="G3819" s="263"/>
      <c r="H3819" s="263"/>
      <c r="I3819" s="263"/>
      <c r="J3819" s="263"/>
      <c r="K3819" s="263"/>
      <c r="L3819" s="263"/>
      <c r="M3819" s="263"/>
      <c r="N3819" s="263"/>
      <c r="O3819" s="263"/>
      <c r="P3819" s="263"/>
      <c r="Q3819" s="263"/>
      <c r="R3819" s="263"/>
      <c r="S3819" s="263"/>
      <c r="T3819" s="263"/>
      <c r="V3819" s="263"/>
      <c r="W3819" s="263"/>
      <c r="X3819" s="263"/>
      <c r="Y3819" s="263"/>
      <c r="Z3819" s="263"/>
      <c r="AB3819" s="263"/>
      <c r="AC3819" s="263"/>
      <c r="AD3819" s="263"/>
      <c r="AE3819" s="263"/>
    </row>
    <row r="3820" spans="5:31" ht="15" customHeight="1" x14ac:dyDescent="0.3">
      <c r="E3820" s="263"/>
      <c r="F3820" s="263"/>
      <c r="G3820" s="263"/>
      <c r="H3820" s="263"/>
      <c r="I3820" s="263"/>
      <c r="J3820" s="263"/>
      <c r="K3820" s="263"/>
      <c r="L3820" s="263"/>
      <c r="M3820" s="263"/>
      <c r="N3820" s="263"/>
      <c r="O3820" s="263"/>
      <c r="P3820" s="263"/>
      <c r="Q3820" s="263"/>
      <c r="R3820" s="263"/>
      <c r="S3820" s="263"/>
      <c r="T3820" s="263"/>
      <c r="V3820" s="263"/>
      <c r="W3820" s="263"/>
      <c r="X3820" s="263"/>
      <c r="Y3820" s="263"/>
      <c r="Z3820" s="263"/>
      <c r="AB3820" s="263"/>
      <c r="AC3820" s="263"/>
      <c r="AD3820" s="263"/>
      <c r="AE3820" s="263"/>
    </row>
    <row r="3821" spans="5:31" ht="15" customHeight="1" x14ac:dyDescent="0.3">
      <c r="E3821" s="263"/>
      <c r="F3821" s="263"/>
      <c r="G3821" s="263"/>
      <c r="H3821" s="263"/>
      <c r="I3821" s="263"/>
      <c r="J3821" s="263"/>
      <c r="K3821" s="263"/>
      <c r="L3821" s="263"/>
      <c r="M3821" s="263"/>
      <c r="N3821" s="263"/>
      <c r="O3821" s="263"/>
      <c r="P3821" s="263"/>
      <c r="Q3821" s="263"/>
      <c r="R3821" s="263"/>
      <c r="S3821" s="263"/>
      <c r="T3821" s="263"/>
      <c r="V3821" s="263"/>
      <c r="W3821" s="263"/>
      <c r="X3821" s="263"/>
      <c r="Y3821" s="263"/>
      <c r="Z3821" s="263"/>
      <c r="AB3821" s="263"/>
      <c r="AC3821" s="263"/>
      <c r="AD3821" s="263"/>
      <c r="AE3821" s="263"/>
    </row>
    <row r="3822" spans="5:31" ht="15" customHeight="1" x14ac:dyDescent="0.3">
      <c r="E3822" s="263"/>
      <c r="F3822" s="263"/>
      <c r="G3822" s="263"/>
      <c r="H3822" s="263"/>
      <c r="I3822" s="263"/>
      <c r="J3822" s="263"/>
      <c r="K3822" s="263"/>
      <c r="L3822" s="263"/>
      <c r="M3822" s="263"/>
      <c r="N3822" s="263"/>
      <c r="O3822" s="263"/>
      <c r="P3822" s="263"/>
      <c r="Q3822" s="263"/>
      <c r="R3822" s="263"/>
      <c r="S3822" s="263"/>
      <c r="T3822" s="263"/>
      <c r="V3822" s="263"/>
      <c r="W3822" s="263"/>
      <c r="X3822" s="263"/>
      <c r="Y3822" s="263"/>
      <c r="Z3822" s="263"/>
      <c r="AB3822" s="263"/>
      <c r="AC3822" s="263"/>
      <c r="AD3822" s="263"/>
      <c r="AE3822" s="263"/>
    </row>
    <row r="3823" spans="5:31" ht="15" customHeight="1" x14ac:dyDescent="0.3">
      <c r="E3823" s="263"/>
      <c r="F3823" s="263"/>
      <c r="G3823" s="263"/>
      <c r="H3823" s="263"/>
      <c r="I3823" s="263"/>
      <c r="J3823" s="263"/>
      <c r="K3823" s="263"/>
      <c r="L3823" s="263"/>
      <c r="M3823" s="263"/>
      <c r="N3823" s="263"/>
      <c r="O3823" s="263"/>
      <c r="P3823" s="263"/>
      <c r="Q3823" s="263"/>
      <c r="R3823" s="263"/>
      <c r="S3823" s="263"/>
      <c r="T3823" s="263"/>
      <c r="V3823" s="263"/>
      <c r="W3823" s="263"/>
      <c r="X3823" s="263"/>
      <c r="Y3823" s="263"/>
      <c r="Z3823" s="263"/>
      <c r="AB3823" s="263"/>
      <c r="AC3823" s="263"/>
      <c r="AD3823" s="263"/>
      <c r="AE3823" s="263"/>
    </row>
    <row r="3824" spans="5:31" ht="15" customHeight="1" x14ac:dyDescent="0.3">
      <c r="E3824" s="263"/>
      <c r="F3824" s="263"/>
      <c r="G3824" s="263"/>
      <c r="H3824" s="263"/>
      <c r="I3824" s="263"/>
      <c r="J3824" s="263"/>
      <c r="K3824" s="263"/>
      <c r="L3824" s="263"/>
      <c r="M3824" s="263"/>
      <c r="N3824" s="263"/>
      <c r="O3824" s="263"/>
      <c r="P3824" s="263"/>
      <c r="Q3824" s="263"/>
      <c r="R3824" s="263"/>
      <c r="S3824" s="263"/>
      <c r="T3824" s="263"/>
      <c r="V3824" s="263"/>
      <c r="W3824" s="263"/>
      <c r="X3824" s="263"/>
      <c r="Y3824" s="263"/>
      <c r="Z3824" s="263"/>
      <c r="AB3824" s="263"/>
      <c r="AC3824" s="263"/>
      <c r="AD3824" s="263"/>
      <c r="AE3824" s="263"/>
    </row>
    <row r="3825" spans="5:31" ht="15" customHeight="1" x14ac:dyDescent="0.3">
      <c r="E3825" s="263"/>
      <c r="F3825" s="263"/>
      <c r="G3825" s="263"/>
      <c r="H3825" s="263"/>
      <c r="I3825" s="263"/>
      <c r="J3825" s="263"/>
      <c r="K3825" s="263"/>
      <c r="L3825" s="263"/>
      <c r="M3825" s="263"/>
      <c r="N3825" s="263"/>
      <c r="O3825" s="263"/>
      <c r="P3825" s="263"/>
      <c r="Q3825" s="263"/>
      <c r="R3825" s="263"/>
      <c r="S3825" s="263"/>
      <c r="T3825" s="263"/>
      <c r="V3825" s="263"/>
      <c r="W3825" s="263"/>
      <c r="X3825" s="263"/>
      <c r="Y3825" s="263"/>
      <c r="Z3825" s="263"/>
      <c r="AB3825" s="263"/>
      <c r="AC3825" s="263"/>
      <c r="AD3825" s="263"/>
      <c r="AE3825" s="263"/>
    </row>
    <row r="3826" spans="5:31" ht="15" customHeight="1" x14ac:dyDescent="0.3">
      <c r="E3826" s="263"/>
      <c r="F3826" s="263"/>
      <c r="G3826" s="263"/>
      <c r="H3826" s="263"/>
      <c r="I3826" s="263"/>
      <c r="J3826" s="263"/>
      <c r="K3826" s="263"/>
      <c r="L3826" s="263"/>
      <c r="M3826" s="263"/>
      <c r="N3826" s="263"/>
      <c r="O3826" s="263"/>
      <c r="P3826" s="263"/>
      <c r="Q3826" s="263"/>
      <c r="R3826" s="263"/>
      <c r="S3826" s="263"/>
      <c r="T3826" s="263"/>
      <c r="V3826" s="263"/>
      <c r="W3826" s="263"/>
      <c r="X3826" s="263"/>
      <c r="Y3826" s="263"/>
      <c r="Z3826" s="263"/>
      <c r="AB3826" s="263"/>
      <c r="AC3826" s="263"/>
      <c r="AD3826" s="263"/>
      <c r="AE3826" s="263"/>
    </row>
    <row r="3827" spans="5:31" ht="15" customHeight="1" x14ac:dyDescent="0.3">
      <c r="E3827" s="263"/>
      <c r="F3827" s="263"/>
      <c r="G3827" s="263"/>
      <c r="H3827" s="263"/>
      <c r="I3827" s="263"/>
      <c r="J3827" s="263"/>
      <c r="K3827" s="263"/>
      <c r="L3827" s="263"/>
      <c r="M3827" s="263"/>
      <c r="N3827" s="263"/>
      <c r="O3827" s="263"/>
      <c r="P3827" s="263"/>
      <c r="Q3827" s="263"/>
      <c r="R3827" s="263"/>
      <c r="S3827" s="263"/>
      <c r="T3827" s="263"/>
      <c r="V3827" s="263"/>
      <c r="W3827" s="263"/>
      <c r="X3827" s="263"/>
      <c r="Y3827" s="263"/>
      <c r="Z3827" s="263"/>
      <c r="AB3827" s="263"/>
      <c r="AC3827" s="263"/>
      <c r="AD3827" s="263"/>
      <c r="AE3827" s="263"/>
    </row>
    <row r="3828" spans="5:31" ht="15" customHeight="1" x14ac:dyDescent="0.3">
      <c r="E3828" s="263"/>
      <c r="F3828" s="263"/>
      <c r="G3828" s="263"/>
      <c r="H3828" s="263"/>
      <c r="I3828" s="263"/>
      <c r="J3828" s="263"/>
      <c r="K3828" s="263"/>
      <c r="L3828" s="263"/>
      <c r="M3828" s="263"/>
      <c r="N3828" s="263"/>
      <c r="O3828" s="263"/>
      <c r="P3828" s="263"/>
      <c r="Q3828" s="263"/>
      <c r="R3828" s="263"/>
      <c r="S3828" s="263"/>
      <c r="T3828" s="263"/>
      <c r="V3828" s="263"/>
      <c r="W3828" s="263"/>
      <c r="X3828" s="263"/>
      <c r="Y3828" s="263"/>
      <c r="Z3828" s="263"/>
      <c r="AB3828" s="263"/>
      <c r="AC3828" s="263"/>
      <c r="AD3828" s="263"/>
      <c r="AE3828" s="263"/>
    </row>
    <row r="3829" spans="5:31" ht="15" customHeight="1" x14ac:dyDescent="0.3">
      <c r="E3829" s="263"/>
      <c r="F3829" s="263"/>
      <c r="G3829" s="263"/>
      <c r="H3829" s="263"/>
      <c r="I3829" s="263"/>
      <c r="J3829" s="263"/>
      <c r="K3829" s="263"/>
      <c r="L3829" s="263"/>
      <c r="M3829" s="263"/>
      <c r="N3829" s="263"/>
      <c r="O3829" s="263"/>
      <c r="P3829" s="263"/>
      <c r="Q3829" s="263"/>
      <c r="R3829" s="263"/>
      <c r="S3829" s="263"/>
      <c r="T3829" s="263"/>
      <c r="V3829" s="263"/>
      <c r="W3829" s="263"/>
      <c r="X3829" s="263"/>
      <c r="Y3829" s="263"/>
      <c r="Z3829" s="263"/>
      <c r="AB3829" s="263"/>
      <c r="AC3829" s="263"/>
      <c r="AD3829" s="263"/>
      <c r="AE3829" s="263"/>
    </row>
    <row r="3830" spans="5:31" ht="15" customHeight="1" x14ac:dyDescent="0.3">
      <c r="E3830" s="263"/>
      <c r="F3830" s="263"/>
      <c r="G3830" s="263"/>
      <c r="H3830" s="263"/>
      <c r="I3830" s="263"/>
      <c r="J3830" s="263"/>
      <c r="K3830" s="263"/>
      <c r="L3830" s="263"/>
      <c r="M3830" s="263"/>
      <c r="N3830" s="263"/>
      <c r="O3830" s="263"/>
      <c r="P3830" s="263"/>
      <c r="Q3830" s="263"/>
      <c r="R3830" s="263"/>
      <c r="S3830" s="263"/>
      <c r="T3830" s="263"/>
      <c r="V3830" s="263"/>
      <c r="W3830" s="263"/>
      <c r="X3830" s="263"/>
      <c r="Y3830" s="263"/>
      <c r="Z3830" s="263"/>
      <c r="AB3830" s="263"/>
      <c r="AC3830" s="263"/>
      <c r="AD3830" s="263"/>
      <c r="AE3830" s="263"/>
    </row>
    <row r="3831" spans="5:31" ht="15" customHeight="1" x14ac:dyDescent="0.3">
      <c r="E3831" s="263"/>
      <c r="F3831" s="263"/>
      <c r="G3831" s="263"/>
      <c r="H3831" s="263"/>
      <c r="I3831" s="263"/>
      <c r="J3831" s="263"/>
      <c r="K3831" s="263"/>
      <c r="L3831" s="263"/>
      <c r="M3831" s="263"/>
      <c r="N3831" s="263"/>
      <c r="O3831" s="263"/>
      <c r="P3831" s="263"/>
      <c r="Q3831" s="263"/>
      <c r="R3831" s="263"/>
      <c r="S3831" s="263"/>
      <c r="T3831" s="263"/>
      <c r="V3831" s="263"/>
      <c r="W3831" s="263"/>
      <c r="X3831" s="263"/>
      <c r="Y3831" s="263"/>
      <c r="Z3831" s="263"/>
      <c r="AB3831" s="263"/>
      <c r="AC3831" s="263"/>
      <c r="AD3831" s="263"/>
      <c r="AE3831" s="263"/>
    </row>
    <row r="3832" spans="5:31" ht="15" customHeight="1" x14ac:dyDescent="0.3">
      <c r="E3832" s="263"/>
      <c r="F3832" s="263"/>
      <c r="G3832" s="263"/>
      <c r="H3832" s="263"/>
      <c r="I3832" s="263"/>
      <c r="J3832" s="263"/>
      <c r="K3832" s="263"/>
      <c r="L3832" s="263"/>
      <c r="M3832" s="263"/>
      <c r="N3832" s="263"/>
      <c r="O3832" s="263"/>
      <c r="P3832" s="263"/>
      <c r="Q3832" s="263"/>
      <c r="R3832" s="263"/>
      <c r="S3832" s="263"/>
      <c r="T3832" s="263"/>
      <c r="V3832" s="263"/>
      <c r="W3832" s="263"/>
      <c r="X3832" s="263"/>
      <c r="Y3832" s="263"/>
      <c r="Z3832" s="263"/>
      <c r="AB3832" s="263"/>
      <c r="AC3832" s="263"/>
      <c r="AD3832" s="263"/>
      <c r="AE3832" s="263"/>
    </row>
    <row r="3833" spans="5:31" ht="15" customHeight="1" x14ac:dyDescent="0.3">
      <c r="E3833" s="263"/>
      <c r="F3833" s="263"/>
      <c r="G3833" s="263"/>
      <c r="H3833" s="263"/>
      <c r="I3833" s="263"/>
      <c r="J3833" s="263"/>
      <c r="K3833" s="263"/>
      <c r="L3833" s="263"/>
      <c r="M3833" s="263"/>
      <c r="N3833" s="263"/>
      <c r="O3833" s="263"/>
      <c r="P3833" s="263"/>
      <c r="Q3833" s="263"/>
      <c r="R3833" s="263"/>
      <c r="S3833" s="263"/>
      <c r="T3833" s="263"/>
      <c r="V3833" s="263"/>
      <c r="W3833" s="263"/>
      <c r="X3833" s="263"/>
      <c r="Y3833" s="263"/>
      <c r="Z3833" s="263"/>
      <c r="AB3833" s="263"/>
      <c r="AC3833" s="263"/>
      <c r="AD3833" s="263"/>
      <c r="AE3833" s="263"/>
    </row>
    <row r="3834" spans="5:31" ht="15" customHeight="1" x14ac:dyDescent="0.3">
      <c r="E3834" s="263"/>
      <c r="F3834" s="263"/>
      <c r="G3834" s="263"/>
      <c r="H3834" s="263"/>
      <c r="I3834" s="263"/>
      <c r="J3834" s="263"/>
      <c r="K3834" s="263"/>
      <c r="L3834" s="263"/>
      <c r="M3834" s="263"/>
      <c r="N3834" s="263"/>
      <c r="O3834" s="263"/>
      <c r="P3834" s="263"/>
      <c r="Q3834" s="263"/>
      <c r="R3834" s="263"/>
      <c r="S3834" s="263"/>
      <c r="T3834" s="263"/>
      <c r="V3834" s="263"/>
      <c r="W3834" s="263"/>
      <c r="X3834" s="263"/>
      <c r="Y3834" s="263"/>
      <c r="Z3834" s="263"/>
      <c r="AB3834" s="263"/>
      <c r="AC3834" s="263"/>
      <c r="AD3834" s="263"/>
      <c r="AE3834" s="263"/>
    </row>
    <row r="3835" spans="5:31" ht="15" customHeight="1" x14ac:dyDescent="0.3">
      <c r="E3835" s="263"/>
      <c r="F3835" s="263"/>
      <c r="G3835" s="263"/>
      <c r="H3835" s="263"/>
      <c r="I3835" s="263"/>
      <c r="J3835" s="263"/>
      <c r="K3835" s="263"/>
      <c r="L3835" s="263"/>
      <c r="M3835" s="263"/>
      <c r="N3835" s="263"/>
      <c r="O3835" s="263"/>
      <c r="P3835" s="263"/>
      <c r="Q3835" s="263"/>
      <c r="R3835" s="263"/>
      <c r="S3835" s="263"/>
      <c r="T3835" s="263"/>
      <c r="V3835" s="263"/>
      <c r="W3835" s="263"/>
      <c r="X3835" s="263"/>
      <c r="Y3835" s="263"/>
      <c r="Z3835" s="263"/>
      <c r="AB3835" s="263"/>
      <c r="AC3835" s="263"/>
      <c r="AD3835" s="263"/>
      <c r="AE3835" s="263"/>
    </row>
    <row r="3836" spans="5:31" ht="15" customHeight="1" x14ac:dyDescent="0.3">
      <c r="E3836" s="263"/>
      <c r="F3836" s="263"/>
      <c r="G3836" s="263"/>
      <c r="H3836" s="263"/>
      <c r="I3836" s="263"/>
      <c r="J3836" s="263"/>
      <c r="K3836" s="263"/>
      <c r="L3836" s="263"/>
      <c r="M3836" s="263"/>
      <c r="N3836" s="263"/>
      <c r="O3836" s="263"/>
      <c r="P3836" s="263"/>
      <c r="Q3836" s="263"/>
      <c r="R3836" s="263"/>
      <c r="S3836" s="263"/>
      <c r="T3836" s="263"/>
      <c r="V3836" s="263"/>
      <c r="W3836" s="263"/>
      <c r="X3836" s="263"/>
      <c r="Y3836" s="263"/>
      <c r="Z3836" s="263"/>
      <c r="AB3836" s="263"/>
      <c r="AC3836" s="263"/>
      <c r="AD3836" s="263"/>
      <c r="AE3836" s="263"/>
    </row>
    <row r="3837" spans="5:31" ht="15" customHeight="1" x14ac:dyDescent="0.3">
      <c r="E3837" s="263"/>
      <c r="F3837" s="263"/>
      <c r="G3837" s="263"/>
      <c r="H3837" s="263"/>
      <c r="I3837" s="263"/>
      <c r="J3837" s="263"/>
      <c r="K3837" s="263"/>
      <c r="L3837" s="263"/>
      <c r="M3837" s="263"/>
      <c r="N3837" s="263"/>
      <c r="O3837" s="263"/>
      <c r="P3837" s="263"/>
      <c r="Q3837" s="263"/>
      <c r="R3837" s="263"/>
      <c r="S3837" s="263"/>
      <c r="T3837" s="263"/>
      <c r="V3837" s="263"/>
      <c r="W3837" s="263"/>
      <c r="X3837" s="263"/>
      <c r="Y3837" s="263"/>
      <c r="Z3837" s="263"/>
      <c r="AB3837" s="263"/>
      <c r="AC3837" s="263"/>
      <c r="AD3837" s="263"/>
      <c r="AE3837" s="263"/>
    </row>
    <row r="3838" spans="5:31" ht="15" customHeight="1" x14ac:dyDescent="0.3">
      <c r="E3838" s="263"/>
      <c r="F3838" s="263"/>
      <c r="G3838" s="263"/>
      <c r="H3838" s="263"/>
      <c r="I3838" s="263"/>
      <c r="J3838" s="263"/>
      <c r="K3838" s="263"/>
      <c r="L3838" s="263"/>
      <c r="M3838" s="263"/>
      <c r="N3838" s="263"/>
      <c r="O3838" s="263"/>
      <c r="P3838" s="263"/>
      <c r="Q3838" s="263"/>
      <c r="R3838" s="263"/>
      <c r="S3838" s="263"/>
      <c r="T3838" s="263"/>
      <c r="V3838" s="263"/>
      <c r="W3838" s="263"/>
      <c r="X3838" s="263"/>
      <c r="Y3838" s="263"/>
      <c r="Z3838" s="263"/>
      <c r="AB3838" s="263"/>
      <c r="AC3838" s="263"/>
      <c r="AD3838" s="263"/>
      <c r="AE3838" s="263"/>
    </row>
    <row r="3839" spans="5:31" ht="15" customHeight="1" x14ac:dyDescent="0.3">
      <c r="E3839" s="263"/>
      <c r="F3839" s="263"/>
      <c r="G3839" s="263"/>
      <c r="H3839" s="263"/>
      <c r="I3839" s="263"/>
      <c r="J3839" s="263"/>
      <c r="K3839" s="263"/>
      <c r="L3839" s="263"/>
      <c r="M3839" s="263"/>
      <c r="N3839" s="263"/>
      <c r="O3839" s="263"/>
      <c r="P3839" s="263"/>
      <c r="Q3839" s="263"/>
      <c r="R3839" s="263"/>
      <c r="S3839" s="263"/>
      <c r="T3839" s="263"/>
      <c r="V3839" s="263"/>
      <c r="W3839" s="263"/>
      <c r="X3839" s="263"/>
      <c r="Y3839" s="263"/>
      <c r="Z3839" s="263"/>
      <c r="AB3839" s="263"/>
      <c r="AC3839" s="263"/>
      <c r="AD3839" s="263"/>
      <c r="AE3839" s="263"/>
    </row>
    <row r="3840" spans="5:31" ht="15" customHeight="1" x14ac:dyDescent="0.3">
      <c r="E3840" s="263"/>
      <c r="F3840" s="263"/>
      <c r="G3840" s="263"/>
      <c r="H3840" s="263"/>
      <c r="I3840" s="263"/>
      <c r="J3840" s="263"/>
      <c r="K3840" s="263"/>
      <c r="L3840" s="263"/>
      <c r="M3840" s="263"/>
      <c r="N3840" s="263"/>
      <c r="O3840" s="263"/>
      <c r="P3840" s="263"/>
      <c r="Q3840" s="263"/>
      <c r="R3840" s="263"/>
      <c r="S3840" s="263"/>
      <c r="T3840" s="263"/>
      <c r="V3840" s="263"/>
      <c r="W3840" s="263"/>
      <c r="X3840" s="263"/>
      <c r="Y3840" s="263"/>
      <c r="Z3840" s="263"/>
      <c r="AB3840" s="263"/>
      <c r="AC3840" s="263"/>
      <c r="AD3840" s="263"/>
      <c r="AE3840" s="263"/>
    </row>
    <row r="3841" spans="5:31" ht="15" customHeight="1" x14ac:dyDescent="0.3">
      <c r="E3841" s="263"/>
      <c r="F3841" s="263"/>
      <c r="G3841" s="263"/>
      <c r="H3841" s="263"/>
      <c r="I3841" s="263"/>
      <c r="J3841" s="263"/>
      <c r="K3841" s="263"/>
      <c r="L3841" s="263"/>
      <c r="M3841" s="263"/>
      <c r="N3841" s="263"/>
      <c r="O3841" s="263"/>
      <c r="P3841" s="263"/>
      <c r="Q3841" s="263"/>
      <c r="R3841" s="263"/>
      <c r="S3841" s="263"/>
      <c r="T3841" s="263"/>
      <c r="V3841" s="263"/>
      <c r="W3841" s="263"/>
      <c r="X3841" s="263"/>
      <c r="Y3841" s="263"/>
      <c r="Z3841" s="263"/>
      <c r="AB3841" s="263"/>
      <c r="AC3841" s="263"/>
      <c r="AD3841" s="263"/>
      <c r="AE3841" s="263"/>
    </row>
    <row r="3842" spans="5:31" ht="15" customHeight="1" x14ac:dyDescent="0.3">
      <c r="E3842" s="263"/>
      <c r="F3842" s="263"/>
      <c r="G3842" s="263"/>
      <c r="H3842" s="263"/>
      <c r="I3842" s="263"/>
      <c r="J3842" s="263"/>
      <c r="K3842" s="263"/>
      <c r="L3842" s="263"/>
      <c r="M3842" s="263"/>
      <c r="N3842" s="263"/>
      <c r="O3842" s="263"/>
      <c r="P3842" s="263"/>
      <c r="Q3842" s="263"/>
      <c r="R3842" s="263"/>
      <c r="S3842" s="263"/>
      <c r="T3842" s="263"/>
      <c r="V3842" s="263"/>
      <c r="W3842" s="263"/>
      <c r="X3842" s="263"/>
      <c r="Y3842" s="263"/>
      <c r="Z3842" s="263"/>
      <c r="AB3842" s="263"/>
      <c r="AC3842" s="263"/>
      <c r="AD3842" s="263"/>
      <c r="AE3842" s="263"/>
    </row>
    <row r="3843" spans="5:31" ht="15" customHeight="1" x14ac:dyDescent="0.3">
      <c r="E3843" s="263"/>
      <c r="F3843" s="263"/>
      <c r="G3843" s="263"/>
      <c r="H3843" s="263"/>
      <c r="I3843" s="263"/>
      <c r="J3843" s="263"/>
      <c r="K3843" s="263"/>
      <c r="L3843" s="263"/>
      <c r="M3843" s="263"/>
      <c r="N3843" s="263"/>
      <c r="O3843" s="263"/>
      <c r="P3843" s="263"/>
      <c r="Q3843" s="263"/>
      <c r="R3843" s="263"/>
      <c r="S3843" s="263"/>
      <c r="T3843" s="263"/>
      <c r="V3843" s="263"/>
      <c r="W3843" s="263"/>
      <c r="X3843" s="263"/>
      <c r="Y3843" s="263"/>
      <c r="Z3843" s="263"/>
      <c r="AB3843" s="263"/>
      <c r="AC3843" s="263"/>
      <c r="AD3843" s="263"/>
      <c r="AE3843" s="263"/>
    </row>
    <row r="3844" spans="5:31" ht="15" customHeight="1" x14ac:dyDescent="0.3">
      <c r="E3844" s="263"/>
      <c r="F3844" s="263"/>
      <c r="G3844" s="263"/>
      <c r="H3844" s="263"/>
      <c r="I3844" s="263"/>
      <c r="J3844" s="263"/>
      <c r="K3844" s="263"/>
      <c r="L3844" s="263"/>
      <c r="M3844" s="263"/>
      <c r="N3844" s="263"/>
      <c r="O3844" s="263"/>
      <c r="P3844" s="263"/>
      <c r="Q3844" s="263"/>
      <c r="R3844" s="263"/>
      <c r="S3844" s="263"/>
      <c r="T3844" s="263"/>
      <c r="V3844" s="263"/>
      <c r="W3844" s="263"/>
      <c r="X3844" s="263"/>
      <c r="Y3844" s="263"/>
      <c r="Z3844" s="263"/>
      <c r="AB3844" s="263"/>
      <c r="AC3844" s="263"/>
      <c r="AD3844" s="263"/>
      <c r="AE3844" s="263"/>
    </row>
    <row r="3845" spans="5:31" ht="15" customHeight="1" x14ac:dyDescent="0.3">
      <c r="E3845" s="263"/>
      <c r="F3845" s="263"/>
      <c r="G3845" s="263"/>
      <c r="H3845" s="263"/>
      <c r="I3845" s="263"/>
      <c r="J3845" s="263"/>
      <c r="K3845" s="263"/>
      <c r="L3845" s="263"/>
      <c r="M3845" s="263"/>
      <c r="N3845" s="263"/>
      <c r="O3845" s="263"/>
      <c r="P3845" s="263"/>
      <c r="Q3845" s="263"/>
      <c r="R3845" s="263"/>
      <c r="S3845" s="263"/>
      <c r="T3845" s="263"/>
      <c r="V3845" s="263"/>
      <c r="W3845" s="263"/>
      <c r="X3845" s="263"/>
      <c r="Y3845" s="263"/>
      <c r="Z3845" s="263"/>
      <c r="AB3845" s="263"/>
      <c r="AC3845" s="263"/>
      <c r="AD3845" s="263"/>
      <c r="AE3845" s="263"/>
    </row>
    <row r="3846" spans="5:31" ht="15" customHeight="1" x14ac:dyDescent="0.3">
      <c r="E3846" s="263"/>
      <c r="F3846" s="263"/>
      <c r="G3846" s="263"/>
      <c r="H3846" s="263"/>
      <c r="I3846" s="263"/>
      <c r="J3846" s="263"/>
      <c r="K3846" s="263"/>
      <c r="L3846" s="263"/>
      <c r="M3846" s="263"/>
      <c r="N3846" s="263"/>
      <c r="O3846" s="263"/>
      <c r="P3846" s="263"/>
      <c r="Q3846" s="263"/>
      <c r="R3846" s="263"/>
      <c r="S3846" s="263"/>
      <c r="T3846" s="263"/>
      <c r="V3846" s="263"/>
      <c r="W3846" s="263"/>
      <c r="X3846" s="263"/>
      <c r="Y3846" s="263"/>
      <c r="Z3846" s="263"/>
      <c r="AB3846" s="263"/>
      <c r="AC3846" s="263"/>
      <c r="AD3846" s="263"/>
      <c r="AE3846" s="263"/>
    </row>
    <row r="3847" spans="5:31" ht="15" customHeight="1" x14ac:dyDescent="0.3">
      <c r="E3847" s="263"/>
      <c r="F3847" s="263"/>
      <c r="G3847" s="263"/>
      <c r="H3847" s="263"/>
      <c r="I3847" s="263"/>
      <c r="J3847" s="263"/>
      <c r="K3847" s="263"/>
      <c r="L3847" s="263"/>
      <c r="M3847" s="263"/>
      <c r="N3847" s="263"/>
      <c r="O3847" s="263"/>
      <c r="P3847" s="263"/>
      <c r="Q3847" s="263"/>
      <c r="R3847" s="263"/>
      <c r="S3847" s="263"/>
      <c r="T3847" s="263"/>
      <c r="V3847" s="263"/>
      <c r="W3847" s="263"/>
      <c r="X3847" s="263"/>
      <c r="Y3847" s="263"/>
      <c r="Z3847" s="263"/>
      <c r="AB3847" s="263"/>
      <c r="AC3847" s="263"/>
      <c r="AD3847" s="263"/>
      <c r="AE3847" s="263"/>
    </row>
    <row r="3848" spans="5:31" ht="15" customHeight="1" x14ac:dyDescent="0.3">
      <c r="E3848" s="263"/>
      <c r="F3848" s="263"/>
      <c r="G3848" s="263"/>
      <c r="H3848" s="263"/>
      <c r="I3848" s="263"/>
      <c r="J3848" s="263"/>
      <c r="K3848" s="263"/>
      <c r="L3848" s="263"/>
      <c r="M3848" s="263"/>
      <c r="N3848" s="263"/>
      <c r="O3848" s="263"/>
      <c r="P3848" s="263"/>
      <c r="Q3848" s="263"/>
      <c r="R3848" s="263"/>
      <c r="S3848" s="263"/>
      <c r="T3848" s="263"/>
      <c r="V3848" s="263"/>
      <c r="W3848" s="263"/>
      <c r="X3848" s="263"/>
      <c r="Y3848" s="263"/>
      <c r="Z3848" s="263"/>
      <c r="AB3848" s="263"/>
      <c r="AC3848" s="263"/>
      <c r="AD3848" s="263"/>
      <c r="AE3848" s="263"/>
    </row>
    <row r="3849" spans="5:31" ht="15" customHeight="1" x14ac:dyDescent="0.3">
      <c r="E3849" s="263"/>
      <c r="F3849" s="263"/>
      <c r="G3849" s="263"/>
      <c r="H3849" s="263"/>
      <c r="I3849" s="263"/>
      <c r="J3849" s="263"/>
      <c r="K3849" s="263"/>
      <c r="L3849" s="263"/>
      <c r="M3849" s="263"/>
      <c r="N3849" s="263"/>
      <c r="O3849" s="263"/>
      <c r="P3849" s="263"/>
      <c r="Q3849" s="263"/>
      <c r="R3849" s="263"/>
      <c r="S3849" s="263"/>
      <c r="T3849" s="263"/>
      <c r="V3849" s="263"/>
      <c r="W3849" s="263"/>
      <c r="X3849" s="263"/>
      <c r="Y3849" s="263"/>
      <c r="Z3849" s="263"/>
      <c r="AB3849" s="263"/>
      <c r="AC3849" s="263"/>
      <c r="AD3849" s="263"/>
      <c r="AE3849" s="263"/>
    </row>
    <row r="3850" spans="5:31" ht="15" customHeight="1" x14ac:dyDescent="0.3">
      <c r="E3850" s="263"/>
      <c r="F3850" s="263"/>
      <c r="G3850" s="263"/>
      <c r="H3850" s="263"/>
      <c r="I3850" s="263"/>
      <c r="J3850" s="263"/>
      <c r="K3850" s="263"/>
      <c r="L3850" s="263"/>
      <c r="M3850" s="263"/>
      <c r="N3850" s="263"/>
      <c r="O3850" s="263"/>
      <c r="P3850" s="263"/>
      <c r="Q3850" s="263"/>
      <c r="R3850" s="263"/>
      <c r="S3850" s="263"/>
      <c r="T3850" s="263"/>
      <c r="V3850" s="263"/>
      <c r="W3850" s="263"/>
      <c r="X3850" s="263"/>
      <c r="Y3850" s="263"/>
      <c r="Z3850" s="263"/>
      <c r="AB3850" s="263"/>
      <c r="AC3850" s="263"/>
      <c r="AD3850" s="263"/>
      <c r="AE3850" s="263"/>
    </row>
    <row r="3851" spans="5:31" ht="15" customHeight="1" x14ac:dyDescent="0.3">
      <c r="E3851" s="263"/>
      <c r="F3851" s="263"/>
      <c r="G3851" s="263"/>
      <c r="H3851" s="263"/>
      <c r="I3851" s="263"/>
      <c r="J3851" s="263"/>
      <c r="K3851" s="263"/>
      <c r="L3851" s="263"/>
      <c r="M3851" s="263"/>
      <c r="N3851" s="263"/>
      <c r="O3851" s="263"/>
      <c r="P3851" s="263"/>
      <c r="Q3851" s="263"/>
      <c r="R3851" s="263"/>
      <c r="S3851" s="263"/>
      <c r="T3851" s="263"/>
      <c r="V3851" s="263"/>
      <c r="W3851" s="263"/>
      <c r="X3851" s="263"/>
      <c r="Y3851" s="263"/>
      <c r="Z3851" s="263"/>
      <c r="AB3851" s="263"/>
      <c r="AC3851" s="263"/>
      <c r="AD3851" s="263"/>
      <c r="AE3851" s="263"/>
    </row>
    <row r="3852" spans="5:31" ht="15" customHeight="1" x14ac:dyDescent="0.3">
      <c r="E3852" s="263"/>
      <c r="F3852" s="263"/>
      <c r="G3852" s="263"/>
      <c r="H3852" s="263"/>
      <c r="I3852" s="263"/>
      <c r="J3852" s="263"/>
      <c r="K3852" s="263"/>
      <c r="L3852" s="263"/>
      <c r="M3852" s="263"/>
      <c r="N3852" s="263"/>
      <c r="O3852" s="263"/>
      <c r="P3852" s="263"/>
      <c r="Q3852" s="263"/>
      <c r="R3852" s="263"/>
      <c r="S3852" s="263"/>
      <c r="T3852" s="263"/>
      <c r="V3852" s="263"/>
      <c r="W3852" s="263"/>
      <c r="X3852" s="263"/>
      <c r="Y3852" s="263"/>
      <c r="Z3852" s="263"/>
      <c r="AB3852" s="263"/>
      <c r="AC3852" s="263"/>
      <c r="AD3852" s="263"/>
      <c r="AE3852" s="263"/>
    </row>
    <row r="3853" spans="5:31" ht="15" customHeight="1" x14ac:dyDescent="0.3">
      <c r="E3853" s="263"/>
      <c r="F3853" s="263"/>
      <c r="G3853" s="263"/>
      <c r="H3853" s="263"/>
      <c r="I3853" s="263"/>
      <c r="J3853" s="263"/>
      <c r="K3853" s="263"/>
      <c r="L3853" s="263"/>
      <c r="M3853" s="263"/>
      <c r="N3853" s="263"/>
      <c r="O3853" s="263"/>
      <c r="P3853" s="263"/>
      <c r="Q3853" s="263"/>
      <c r="R3853" s="263"/>
      <c r="S3853" s="263"/>
      <c r="T3853" s="263"/>
      <c r="V3853" s="263"/>
      <c r="W3853" s="263"/>
      <c r="X3853" s="263"/>
      <c r="Y3853" s="263"/>
      <c r="Z3853" s="263"/>
      <c r="AB3853" s="263"/>
      <c r="AC3853" s="263"/>
      <c r="AD3853" s="263"/>
      <c r="AE3853" s="263"/>
    </row>
    <row r="3854" spans="5:31" ht="15" customHeight="1" x14ac:dyDescent="0.3">
      <c r="E3854" s="263"/>
      <c r="F3854" s="263"/>
      <c r="G3854" s="263"/>
      <c r="H3854" s="263"/>
      <c r="I3854" s="263"/>
      <c r="J3854" s="263"/>
      <c r="K3854" s="263"/>
      <c r="L3854" s="263"/>
      <c r="M3854" s="263"/>
      <c r="N3854" s="263"/>
      <c r="O3854" s="263"/>
      <c r="P3854" s="263"/>
      <c r="Q3854" s="263"/>
      <c r="R3854" s="263"/>
      <c r="S3854" s="263"/>
      <c r="T3854" s="263"/>
      <c r="V3854" s="263"/>
      <c r="W3854" s="263"/>
      <c r="X3854" s="263"/>
      <c r="Y3854" s="263"/>
      <c r="Z3854" s="263"/>
      <c r="AB3854" s="263"/>
      <c r="AC3854" s="263"/>
      <c r="AD3854" s="263"/>
      <c r="AE3854" s="263"/>
    </row>
    <row r="3855" spans="5:31" ht="15" customHeight="1" x14ac:dyDescent="0.3">
      <c r="E3855" s="263"/>
      <c r="F3855" s="263"/>
      <c r="G3855" s="263"/>
      <c r="H3855" s="263"/>
      <c r="I3855" s="263"/>
      <c r="J3855" s="263"/>
      <c r="K3855" s="263"/>
      <c r="L3855" s="263"/>
      <c r="M3855" s="263"/>
      <c r="N3855" s="263"/>
      <c r="O3855" s="263"/>
      <c r="P3855" s="263"/>
      <c r="Q3855" s="263"/>
      <c r="R3855" s="263"/>
      <c r="S3855" s="263"/>
      <c r="T3855" s="263"/>
      <c r="V3855" s="263"/>
      <c r="W3855" s="263"/>
      <c r="X3855" s="263"/>
      <c r="Y3855" s="263"/>
      <c r="Z3855" s="263"/>
      <c r="AB3855" s="263"/>
      <c r="AC3855" s="263"/>
      <c r="AD3855" s="263"/>
      <c r="AE3855" s="263"/>
    </row>
    <row r="3856" spans="5:31" ht="15" customHeight="1" x14ac:dyDescent="0.3">
      <c r="E3856" s="263"/>
      <c r="F3856" s="263"/>
      <c r="G3856" s="263"/>
      <c r="H3856" s="263"/>
      <c r="I3856" s="263"/>
      <c r="J3856" s="263"/>
      <c r="K3856" s="263"/>
      <c r="L3856" s="263"/>
      <c r="M3856" s="263"/>
      <c r="N3856" s="263"/>
      <c r="O3856" s="263"/>
      <c r="P3856" s="263"/>
      <c r="Q3856" s="263"/>
      <c r="R3856" s="263"/>
      <c r="S3856" s="263"/>
      <c r="T3856" s="263"/>
      <c r="V3856" s="263"/>
      <c r="W3856" s="263"/>
      <c r="X3856" s="263"/>
      <c r="Y3856" s="263"/>
      <c r="Z3856" s="263"/>
      <c r="AB3856" s="263"/>
      <c r="AC3856" s="263"/>
      <c r="AD3856" s="263"/>
      <c r="AE3856" s="263"/>
    </row>
    <row r="3857" spans="5:31" ht="15" customHeight="1" x14ac:dyDescent="0.3">
      <c r="E3857" s="263"/>
      <c r="F3857" s="263"/>
      <c r="G3857" s="263"/>
      <c r="H3857" s="263"/>
      <c r="I3857" s="263"/>
      <c r="J3857" s="263"/>
      <c r="K3857" s="263"/>
      <c r="L3857" s="263"/>
      <c r="M3857" s="263"/>
      <c r="N3857" s="263"/>
      <c r="O3857" s="263"/>
      <c r="P3857" s="263"/>
      <c r="Q3857" s="263"/>
      <c r="R3857" s="263"/>
      <c r="S3857" s="263"/>
      <c r="T3857" s="263"/>
      <c r="V3857" s="263"/>
      <c r="W3857" s="263"/>
      <c r="X3857" s="263"/>
      <c r="Y3857" s="263"/>
      <c r="Z3857" s="263"/>
      <c r="AB3857" s="263"/>
      <c r="AC3857" s="263"/>
      <c r="AD3857" s="263"/>
      <c r="AE3857" s="263"/>
    </row>
    <row r="3858" spans="5:31" ht="15" customHeight="1" x14ac:dyDescent="0.3">
      <c r="E3858" s="263"/>
      <c r="F3858" s="263"/>
      <c r="G3858" s="263"/>
      <c r="H3858" s="263"/>
      <c r="I3858" s="263"/>
      <c r="J3858" s="263"/>
      <c r="K3858" s="263"/>
      <c r="L3858" s="263"/>
      <c r="M3858" s="263"/>
      <c r="N3858" s="263"/>
      <c r="O3858" s="263"/>
      <c r="P3858" s="263"/>
      <c r="Q3858" s="263"/>
      <c r="R3858" s="263"/>
      <c r="S3858" s="263"/>
      <c r="T3858" s="263"/>
      <c r="V3858" s="263"/>
      <c r="W3858" s="263"/>
      <c r="X3858" s="263"/>
      <c r="Y3858" s="263"/>
      <c r="Z3858" s="263"/>
      <c r="AB3858" s="263"/>
      <c r="AC3858" s="263"/>
      <c r="AD3858" s="263"/>
      <c r="AE3858" s="263"/>
    </row>
    <row r="3859" spans="5:31" ht="15" customHeight="1" x14ac:dyDescent="0.3">
      <c r="E3859" s="263"/>
      <c r="F3859" s="263"/>
      <c r="G3859" s="263"/>
      <c r="H3859" s="263"/>
      <c r="I3859" s="263"/>
      <c r="J3859" s="263"/>
      <c r="K3859" s="263"/>
      <c r="L3859" s="263"/>
      <c r="M3859" s="263"/>
      <c r="N3859" s="263"/>
      <c r="O3859" s="263"/>
      <c r="P3859" s="263"/>
      <c r="Q3859" s="263"/>
      <c r="R3859" s="263"/>
      <c r="S3859" s="263"/>
      <c r="T3859" s="263"/>
      <c r="V3859" s="263"/>
      <c r="W3859" s="263"/>
      <c r="X3859" s="263"/>
      <c r="Y3859" s="263"/>
      <c r="Z3859" s="263"/>
      <c r="AB3859" s="263"/>
      <c r="AC3859" s="263"/>
      <c r="AD3859" s="263"/>
      <c r="AE3859" s="263"/>
    </row>
    <row r="3860" spans="5:31" ht="15" customHeight="1" x14ac:dyDescent="0.3">
      <c r="E3860" s="263"/>
      <c r="F3860" s="263"/>
      <c r="G3860" s="263"/>
      <c r="H3860" s="263"/>
      <c r="I3860" s="263"/>
      <c r="J3860" s="263"/>
      <c r="K3860" s="263"/>
      <c r="L3860" s="263"/>
      <c r="M3860" s="263"/>
      <c r="N3860" s="263"/>
      <c r="O3860" s="263"/>
      <c r="P3860" s="263"/>
      <c r="Q3860" s="263"/>
      <c r="R3860" s="263"/>
      <c r="S3860" s="263"/>
      <c r="T3860" s="263"/>
      <c r="V3860" s="263"/>
      <c r="W3860" s="263"/>
      <c r="X3860" s="263"/>
      <c r="Y3860" s="263"/>
      <c r="Z3860" s="263"/>
      <c r="AB3860" s="263"/>
      <c r="AC3860" s="263"/>
      <c r="AD3860" s="263"/>
      <c r="AE3860" s="263"/>
    </row>
    <row r="3861" spans="5:31" ht="15" customHeight="1" x14ac:dyDescent="0.3">
      <c r="E3861" s="263"/>
      <c r="F3861" s="263"/>
      <c r="G3861" s="263"/>
      <c r="H3861" s="263"/>
      <c r="I3861" s="263"/>
      <c r="J3861" s="263"/>
      <c r="K3861" s="263"/>
      <c r="L3861" s="263"/>
      <c r="M3861" s="263"/>
      <c r="N3861" s="263"/>
      <c r="O3861" s="263"/>
      <c r="P3861" s="263"/>
      <c r="Q3861" s="263"/>
      <c r="R3861" s="263"/>
      <c r="S3861" s="263"/>
      <c r="T3861" s="263"/>
      <c r="V3861" s="263"/>
      <c r="W3861" s="263"/>
      <c r="X3861" s="263"/>
      <c r="Y3861" s="263"/>
      <c r="Z3861" s="263"/>
      <c r="AB3861" s="263"/>
      <c r="AC3861" s="263"/>
      <c r="AD3861" s="263"/>
      <c r="AE3861" s="263"/>
    </row>
    <row r="3862" spans="5:31" ht="15" customHeight="1" x14ac:dyDescent="0.3">
      <c r="E3862" s="263"/>
      <c r="F3862" s="263"/>
      <c r="G3862" s="263"/>
      <c r="H3862" s="263"/>
      <c r="I3862" s="263"/>
      <c r="J3862" s="263"/>
      <c r="K3862" s="263"/>
      <c r="L3862" s="263"/>
      <c r="M3862" s="263"/>
      <c r="N3862" s="263"/>
      <c r="O3862" s="263"/>
      <c r="P3862" s="263"/>
      <c r="Q3862" s="263"/>
      <c r="R3862" s="263"/>
      <c r="S3862" s="263"/>
      <c r="T3862" s="263"/>
      <c r="V3862" s="263"/>
      <c r="W3862" s="263"/>
      <c r="X3862" s="263"/>
      <c r="Y3862" s="263"/>
      <c r="Z3862" s="263"/>
      <c r="AB3862" s="263"/>
      <c r="AC3862" s="263"/>
      <c r="AD3862" s="263"/>
      <c r="AE3862" s="263"/>
    </row>
    <row r="3863" spans="5:31" ht="15" customHeight="1" x14ac:dyDescent="0.3">
      <c r="E3863" s="263"/>
      <c r="F3863" s="263"/>
      <c r="G3863" s="263"/>
      <c r="H3863" s="263"/>
      <c r="I3863" s="263"/>
      <c r="J3863" s="263"/>
      <c r="K3863" s="263"/>
      <c r="L3863" s="263"/>
      <c r="M3863" s="263"/>
      <c r="N3863" s="263"/>
      <c r="O3863" s="263"/>
      <c r="P3863" s="263"/>
      <c r="Q3863" s="263"/>
      <c r="R3863" s="263"/>
      <c r="S3863" s="263"/>
      <c r="T3863" s="263"/>
      <c r="V3863" s="263"/>
      <c r="W3863" s="263"/>
      <c r="X3863" s="263"/>
      <c r="Y3863" s="263"/>
      <c r="Z3863" s="263"/>
      <c r="AB3863" s="263"/>
      <c r="AC3863" s="263"/>
      <c r="AD3863" s="263"/>
      <c r="AE3863" s="263"/>
    </row>
    <row r="3864" spans="5:31" ht="15" customHeight="1" x14ac:dyDescent="0.3">
      <c r="E3864" s="263"/>
      <c r="F3864" s="263"/>
      <c r="G3864" s="263"/>
      <c r="H3864" s="263"/>
      <c r="I3864" s="263"/>
      <c r="J3864" s="263"/>
      <c r="K3864" s="263"/>
      <c r="L3864" s="263"/>
      <c r="M3864" s="263"/>
      <c r="N3864" s="263"/>
      <c r="O3864" s="263"/>
      <c r="P3864" s="263"/>
      <c r="Q3864" s="263"/>
      <c r="R3864" s="263"/>
      <c r="S3864" s="263"/>
      <c r="T3864" s="263"/>
      <c r="V3864" s="263"/>
      <c r="W3864" s="263"/>
      <c r="X3864" s="263"/>
      <c r="Y3864" s="263"/>
      <c r="Z3864" s="263"/>
      <c r="AB3864" s="263"/>
      <c r="AC3864" s="263"/>
      <c r="AD3864" s="263"/>
      <c r="AE3864" s="263"/>
    </row>
    <row r="3865" spans="5:31" ht="15" customHeight="1" x14ac:dyDescent="0.3">
      <c r="E3865" s="263"/>
      <c r="F3865" s="263"/>
      <c r="G3865" s="263"/>
      <c r="H3865" s="263"/>
      <c r="I3865" s="263"/>
      <c r="J3865" s="263"/>
      <c r="K3865" s="263"/>
      <c r="L3865" s="263"/>
      <c r="M3865" s="263"/>
      <c r="N3865" s="263"/>
      <c r="O3865" s="263"/>
      <c r="P3865" s="263"/>
      <c r="Q3865" s="263"/>
      <c r="R3865" s="263"/>
      <c r="S3865" s="263"/>
      <c r="T3865" s="263"/>
      <c r="V3865" s="263"/>
      <c r="W3865" s="263"/>
      <c r="X3865" s="263"/>
      <c r="Y3865" s="263"/>
      <c r="Z3865" s="263"/>
      <c r="AB3865" s="263"/>
      <c r="AC3865" s="263"/>
      <c r="AD3865" s="263"/>
      <c r="AE3865" s="263"/>
    </row>
    <row r="3866" spans="5:31" ht="15" customHeight="1" x14ac:dyDescent="0.3">
      <c r="E3866" s="263"/>
      <c r="F3866" s="263"/>
      <c r="G3866" s="263"/>
      <c r="H3866" s="263"/>
      <c r="I3866" s="263"/>
      <c r="J3866" s="263"/>
      <c r="K3866" s="263"/>
      <c r="L3866" s="263"/>
      <c r="M3866" s="263"/>
      <c r="N3866" s="263"/>
      <c r="O3866" s="263"/>
      <c r="P3866" s="263"/>
      <c r="Q3866" s="263"/>
      <c r="R3866" s="263"/>
      <c r="S3866" s="263"/>
      <c r="T3866" s="263"/>
      <c r="V3866" s="263"/>
      <c r="W3866" s="263"/>
      <c r="X3866" s="263"/>
      <c r="Y3866" s="263"/>
      <c r="Z3866" s="263"/>
      <c r="AB3866" s="263"/>
      <c r="AC3866" s="263"/>
      <c r="AD3866" s="263"/>
      <c r="AE3866" s="263"/>
    </row>
    <row r="3867" spans="5:31" ht="15" customHeight="1" x14ac:dyDescent="0.3">
      <c r="E3867" s="263"/>
      <c r="F3867" s="263"/>
      <c r="G3867" s="263"/>
      <c r="H3867" s="263"/>
      <c r="I3867" s="263"/>
      <c r="J3867" s="263"/>
      <c r="K3867" s="263"/>
      <c r="L3867" s="263"/>
      <c r="M3867" s="263"/>
      <c r="N3867" s="263"/>
      <c r="O3867" s="263"/>
      <c r="P3867" s="263"/>
      <c r="Q3867" s="263"/>
      <c r="R3867" s="263"/>
      <c r="S3867" s="263"/>
      <c r="T3867" s="263"/>
      <c r="V3867" s="263"/>
      <c r="W3867" s="263"/>
      <c r="X3867" s="263"/>
      <c r="Y3867" s="263"/>
      <c r="Z3867" s="263"/>
      <c r="AB3867" s="263"/>
      <c r="AC3867" s="263"/>
      <c r="AD3867" s="263"/>
      <c r="AE3867" s="263"/>
    </row>
    <row r="3868" spans="5:31" ht="15" customHeight="1" x14ac:dyDescent="0.3">
      <c r="E3868" s="263"/>
      <c r="F3868" s="263"/>
      <c r="G3868" s="263"/>
      <c r="H3868" s="263"/>
      <c r="I3868" s="263"/>
      <c r="J3868" s="263"/>
      <c r="K3868" s="263"/>
      <c r="L3868" s="263"/>
      <c r="M3868" s="263"/>
      <c r="N3868" s="263"/>
      <c r="O3868" s="263"/>
      <c r="P3868" s="263"/>
      <c r="Q3868" s="263"/>
      <c r="R3868" s="263"/>
      <c r="S3868" s="263"/>
      <c r="T3868" s="263"/>
      <c r="V3868" s="263"/>
      <c r="W3868" s="263"/>
      <c r="X3868" s="263"/>
      <c r="Y3868" s="263"/>
      <c r="Z3868" s="263"/>
      <c r="AB3868" s="263"/>
      <c r="AC3868" s="263"/>
      <c r="AD3868" s="263"/>
      <c r="AE3868" s="263"/>
    </row>
    <row r="3869" spans="5:31" ht="15" customHeight="1" x14ac:dyDescent="0.3">
      <c r="E3869" s="263"/>
      <c r="F3869" s="263"/>
      <c r="G3869" s="263"/>
      <c r="H3869" s="263"/>
      <c r="I3869" s="263"/>
      <c r="J3869" s="263"/>
      <c r="K3869" s="263"/>
      <c r="L3869" s="263"/>
      <c r="M3869" s="263"/>
      <c r="N3869" s="263"/>
      <c r="O3869" s="263"/>
      <c r="P3869" s="263"/>
      <c r="Q3869" s="263"/>
      <c r="R3869" s="263"/>
      <c r="S3869" s="263"/>
      <c r="T3869" s="263"/>
      <c r="V3869" s="263"/>
      <c r="W3869" s="263"/>
      <c r="X3869" s="263"/>
      <c r="Y3869" s="263"/>
      <c r="Z3869" s="263"/>
      <c r="AB3869" s="263"/>
      <c r="AC3869" s="263"/>
      <c r="AD3869" s="263"/>
      <c r="AE3869" s="263"/>
    </row>
    <row r="3870" spans="5:31" ht="15" customHeight="1" x14ac:dyDescent="0.3">
      <c r="E3870" s="263"/>
      <c r="F3870" s="263"/>
      <c r="G3870" s="263"/>
      <c r="H3870" s="263"/>
      <c r="I3870" s="263"/>
      <c r="J3870" s="263"/>
      <c r="K3870" s="263"/>
      <c r="L3870" s="263"/>
      <c r="M3870" s="263"/>
      <c r="N3870" s="263"/>
      <c r="O3870" s="263"/>
      <c r="P3870" s="263"/>
      <c r="Q3870" s="263"/>
      <c r="R3870" s="263"/>
      <c r="S3870" s="263"/>
      <c r="T3870" s="263"/>
      <c r="V3870" s="263"/>
      <c r="W3870" s="263"/>
      <c r="X3870" s="263"/>
      <c r="Y3870" s="263"/>
      <c r="Z3870" s="263"/>
      <c r="AB3870" s="263"/>
      <c r="AC3870" s="263"/>
      <c r="AD3870" s="263"/>
      <c r="AE3870" s="263"/>
    </row>
    <row r="3871" spans="5:31" ht="15" customHeight="1" x14ac:dyDescent="0.3">
      <c r="E3871" s="263"/>
      <c r="F3871" s="263"/>
      <c r="G3871" s="263"/>
      <c r="H3871" s="263"/>
      <c r="I3871" s="263"/>
      <c r="J3871" s="263"/>
      <c r="K3871" s="263"/>
      <c r="L3871" s="263"/>
      <c r="M3871" s="263"/>
      <c r="N3871" s="263"/>
      <c r="O3871" s="263"/>
      <c r="P3871" s="263"/>
      <c r="Q3871" s="263"/>
      <c r="R3871" s="263"/>
      <c r="S3871" s="263"/>
      <c r="T3871" s="263"/>
      <c r="V3871" s="263"/>
      <c r="W3871" s="263"/>
      <c r="X3871" s="263"/>
      <c r="Y3871" s="263"/>
      <c r="Z3871" s="263"/>
      <c r="AB3871" s="263"/>
      <c r="AC3871" s="263"/>
      <c r="AD3871" s="263"/>
      <c r="AE3871" s="263"/>
    </row>
    <row r="3872" spans="5:31" ht="15" customHeight="1" x14ac:dyDescent="0.3">
      <c r="E3872" s="263"/>
      <c r="F3872" s="263"/>
      <c r="G3872" s="263"/>
      <c r="H3872" s="263"/>
      <c r="I3872" s="263"/>
      <c r="J3872" s="263"/>
      <c r="K3872" s="263"/>
      <c r="L3872" s="263"/>
      <c r="M3872" s="263"/>
      <c r="N3872" s="263"/>
      <c r="O3872" s="263"/>
      <c r="P3872" s="263"/>
      <c r="Q3872" s="263"/>
      <c r="R3872" s="263"/>
      <c r="S3872" s="263"/>
      <c r="T3872" s="263"/>
      <c r="V3872" s="263"/>
      <c r="W3872" s="263"/>
      <c r="X3872" s="263"/>
      <c r="Y3872" s="263"/>
      <c r="Z3872" s="263"/>
      <c r="AB3872" s="263"/>
      <c r="AC3872" s="263"/>
      <c r="AD3872" s="263"/>
      <c r="AE3872" s="263"/>
    </row>
    <row r="3873" spans="5:31" ht="15" customHeight="1" x14ac:dyDescent="0.3">
      <c r="E3873" s="263"/>
      <c r="F3873" s="263"/>
      <c r="G3873" s="263"/>
      <c r="H3873" s="263"/>
      <c r="I3873" s="263"/>
      <c r="J3873" s="263"/>
      <c r="K3873" s="263"/>
      <c r="L3873" s="263"/>
      <c r="M3873" s="263"/>
      <c r="N3873" s="263"/>
      <c r="O3873" s="263"/>
      <c r="P3873" s="263"/>
      <c r="Q3873" s="263"/>
      <c r="R3873" s="263"/>
      <c r="S3873" s="263"/>
      <c r="T3873" s="263"/>
      <c r="V3873" s="263"/>
      <c r="W3873" s="263"/>
      <c r="X3873" s="263"/>
      <c r="Y3873" s="263"/>
      <c r="Z3873" s="263"/>
      <c r="AB3873" s="263"/>
      <c r="AC3873" s="263"/>
      <c r="AD3873" s="263"/>
      <c r="AE3873" s="263"/>
    </row>
    <row r="3874" spans="5:31" ht="15" customHeight="1" x14ac:dyDescent="0.3">
      <c r="E3874" s="263"/>
      <c r="F3874" s="263"/>
      <c r="G3874" s="263"/>
      <c r="H3874" s="263"/>
      <c r="I3874" s="263"/>
      <c r="J3874" s="263"/>
      <c r="K3874" s="263"/>
      <c r="L3874" s="263"/>
      <c r="M3874" s="263"/>
      <c r="N3874" s="263"/>
      <c r="O3874" s="263"/>
      <c r="P3874" s="263"/>
      <c r="Q3874" s="263"/>
      <c r="R3874" s="263"/>
      <c r="S3874" s="263"/>
      <c r="T3874" s="263"/>
      <c r="V3874" s="263"/>
      <c r="W3874" s="263"/>
      <c r="X3874" s="263"/>
      <c r="Y3874" s="263"/>
      <c r="Z3874" s="263"/>
      <c r="AB3874" s="263"/>
      <c r="AC3874" s="263"/>
      <c r="AD3874" s="263"/>
      <c r="AE3874" s="263"/>
    </row>
    <row r="3875" spans="5:31" ht="15" customHeight="1" x14ac:dyDescent="0.3">
      <c r="E3875" s="263"/>
      <c r="F3875" s="263"/>
      <c r="G3875" s="263"/>
      <c r="H3875" s="263"/>
      <c r="I3875" s="263"/>
      <c r="J3875" s="263"/>
      <c r="K3875" s="263"/>
      <c r="L3875" s="263"/>
      <c r="M3875" s="263"/>
      <c r="N3875" s="263"/>
      <c r="O3875" s="263"/>
      <c r="P3875" s="263"/>
      <c r="Q3875" s="263"/>
      <c r="R3875" s="263"/>
      <c r="S3875" s="263"/>
      <c r="T3875" s="263"/>
      <c r="V3875" s="263"/>
      <c r="W3875" s="263"/>
      <c r="X3875" s="263"/>
      <c r="Y3875" s="263"/>
      <c r="Z3875" s="263"/>
      <c r="AB3875" s="263"/>
      <c r="AC3875" s="263"/>
      <c r="AD3875" s="263"/>
      <c r="AE3875" s="263"/>
    </row>
    <row r="3876" spans="5:31" ht="15" customHeight="1" x14ac:dyDescent="0.3">
      <c r="E3876" s="263"/>
      <c r="F3876" s="263"/>
      <c r="G3876" s="263"/>
      <c r="H3876" s="263"/>
      <c r="I3876" s="263"/>
      <c r="J3876" s="263"/>
      <c r="K3876" s="263"/>
      <c r="L3876" s="263"/>
      <c r="M3876" s="263"/>
      <c r="N3876" s="263"/>
      <c r="O3876" s="263"/>
      <c r="P3876" s="263"/>
      <c r="Q3876" s="263"/>
      <c r="R3876" s="263"/>
      <c r="S3876" s="263"/>
      <c r="T3876" s="263"/>
      <c r="V3876" s="263"/>
      <c r="W3876" s="263"/>
      <c r="X3876" s="263"/>
      <c r="Y3876" s="263"/>
      <c r="Z3876" s="263"/>
      <c r="AB3876" s="263"/>
      <c r="AC3876" s="263"/>
      <c r="AD3876" s="263"/>
      <c r="AE3876" s="263"/>
    </row>
    <row r="3877" spans="5:31" ht="15" customHeight="1" x14ac:dyDescent="0.3">
      <c r="E3877" s="263"/>
      <c r="F3877" s="263"/>
      <c r="G3877" s="263"/>
      <c r="H3877" s="263"/>
      <c r="I3877" s="263"/>
      <c r="J3877" s="263"/>
      <c r="K3877" s="263"/>
      <c r="L3877" s="263"/>
      <c r="M3877" s="263"/>
      <c r="N3877" s="263"/>
      <c r="O3877" s="263"/>
      <c r="P3877" s="263"/>
      <c r="Q3877" s="263"/>
      <c r="R3877" s="263"/>
      <c r="S3877" s="263"/>
      <c r="T3877" s="263"/>
      <c r="V3877" s="263"/>
      <c r="W3877" s="263"/>
      <c r="X3877" s="263"/>
      <c r="Y3877" s="263"/>
      <c r="Z3877" s="263"/>
      <c r="AB3877" s="263"/>
      <c r="AC3877" s="263"/>
      <c r="AD3877" s="263"/>
      <c r="AE3877" s="263"/>
    </row>
    <row r="3878" spans="5:31" ht="15" customHeight="1" x14ac:dyDescent="0.3">
      <c r="E3878" s="263"/>
      <c r="F3878" s="263"/>
      <c r="G3878" s="263"/>
      <c r="H3878" s="263"/>
      <c r="I3878" s="263"/>
      <c r="J3878" s="263"/>
      <c r="K3878" s="263"/>
      <c r="L3878" s="263"/>
      <c r="M3878" s="263"/>
      <c r="N3878" s="263"/>
      <c r="O3878" s="263"/>
      <c r="P3878" s="263"/>
      <c r="Q3878" s="263"/>
      <c r="R3878" s="263"/>
      <c r="S3878" s="263"/>
      <c r="T3878" s="263"/>
      <c r="V3878" s="263"/>
      <c r="W3878" s="263"/>
      <c r="X3878" s="263"/>
      <c r="Y3878" s="263"/>
      <c r="Z3878" s="263"/>
      <c r="AB3878" s="263"/>
      <c r="AC3878" s="263"/>
      <c r="AD3878" s="263"/>
      <c r="AE3878" s="263"/>
    </row>
    <row r="3879" spans="5:31" ht="15" customHeight="1" x14ac:dyDescent="0.3">
      <c r="E3879" s="263"/>
      <c r="F3879" s="263"/>
      <c r="G3879" s="263"/>
      <c r="H3879" s="263"/>
      <c r="I3879" s="263"/>
      <c r="J3879" s="263"/>
      <c r="K3879" s="263"/>
      <c r="L3879" s="263"/>
      <c r="M3879" s="263"/>
      <c r="N3879" s="263"/>
      <c r="O3879" s="263"/>
      <c r="P3879" s="263"/>
      <c r="Q3879" s="263"/>
      <c r="R3879" s="263"/>
      <c r="S3879" s="263"/>
      <c r="T3879" s="263"/>
      <c r="V3879" s="263"/>
      <c r="W3879" s="263"/>
      <c r="X3879" s="263"/>
      <c r="Y3879" s="263"/>
      <c r="Z3879" s="263"/>
      <c r="AB3879" s="263"/>
      <c r="AC3879" s="263"/>
      <c r="AD3879" s="263"/>
      <c r="AE3879" s="263"/>
    </row>
    <row r="3880" spans="5:31" ht="15" customHeight="1" x14ac:dyDescent="0.3">
      <c r="E3880" s="263"/>
      <c r="F3880" s="263"/>
      <c r="G3880" s="263"/>
      <c r="H3880" s="263"/>
      <c r="I3880" s="263"/>
      <c r="J3880" s="263"/>
      <c r="K3880" s="263"/>
      <c r="L3880" s="263"/>
      <c r="M3880" s="263"/>
      <c r="N3880" s="263"/>
      <c r="O3880" s="263"/>
      <c r="P3880" s="263"/>
      <c r="Q3880" s="263"/>
      <c r="R3880" s="263"/>
      <c r="S3880" s="263"/>
      <c r="T3880" s="263"/>
      <c r="V3880" s="263"/>
      <c r="W3880" s="263"/>
      <c r="X3880" s="263"/>
      <c r="Y3880" s="263"/>
      <c r="Z3880" s="263"/>
      <c r="AB3880" s="263"/>
      <c r="AC3880" s="263"/>
      <c r="AD3880" s="263"/>
      <c r="AE3880" s="263"/>
    </row>
    <row r="3881" spans="5:31" ht="15" customHeight="1" x14ac:dyDescent="0.3">
      <c r="E3881" s="263"/>
      <c r="F3881" s="263"/>
      <c r="G3881" s="263"/>
      <c r="H3881" s="263"/>
      <c r="I3881" s="263"/>
      <c r="J3881" s="263"/>
      <c r="K3881" s="263"/>
      <c r="L3881" s="263"/>
      <c r="M3881" s="263"/>
      <c r="N3881" s="263"/>
      <c r="O3881" s="263"/>
      <c r="P3881" s="263"/>
      <c r="Q3881" s="263"/>
      <c r="R3881" s="263"/>
      <c r="S3881" s="263"/>
      <c r="T3881" s="263"/>
      <c r="V3881" s="263"/>
      <c r="W3881" s="263"/>
      <c r="X3881" s="263"/>
      <c r="Y3881" s="263"/>
      <c r="Z3881" s="263"/>
      <c r="AB3881" s="263"/>
      <c r="AC3881" s="263"/>
      <c r="AD3881" s="263"/>
      <c r="AE3881" s="263"/>
    </row>
    <row r="3882" spans="5:31" ht="15" customHeight="1" x14ac:dyDescent="0.3">
      <c r="E3882" s="263"/>
      <c r="F3882" s="263"/>
      <c r="G3882" s="263"/>
      <c r="H3882" s="263"/>
      <c r="I3882" s="263"/>
      <c r="J3882" s="263"/>
      <c r="K3882" s="263"/>
      <c r="L3882" s="263"/>
      <c r="M3882" s="263"/>
      <c r="N3882" s="263"/>
      <c r="O3882" s="263"/>
      <c r="P3882" s="263"/>
      <c r="Q3882" s="263"/>
      <c r="R3882" s="263"/>
      <c r="S3882" s="263"/>
      <c r="T3882" s="263"/>
      <c r="V3882" s="263"/>
      <c r="W3882" s="263"/>
      <c r="X3882" s="263"/>
      <c r="Y3882" s="263"/>
      <c r="Z3882" s="263"/>
      <c r="AB3882" s="263"/>
      <c r="AC3882" s="263"/>
      <c r="AD3882" s="263"/>
      <c r="AE3882" s="263"/>
    </row>
    <row r="3883" spans="5:31" ht="15" customHeight="1" x14ac:dyDescent="0.3">
      <c r="E3883" s="263"/>
      <c r="F3883" s="263"/>
      <c r="G3883" s="263"/>
      <c r="H3883" s="263"/>
      <c r="I3883" s="263"/>
      <c r="J3883" s="263"/>
      <c r="K3883" s="263"/>
      <c r="L3883" s="263"/>
      <c r="M3883" s="263"/>
      <c r="N3883" s="263"/>
      <c r="O3883" s="263"/>
      <c r="P3883" s="263"/>
      <c r="Q3883" s="263"/>
      <c r="R3883" s="263"/>
      <c r="S3883" s="263"/>
      <c r="T3883" s="263"/>
      <c r="V3883" s="263"/>
      <c r="W3883" s="263"/>
      <c r="X3883" s="263"/>
      <c r="Y3883" s="263"/>
      <c r="Z3883" s="263"/>
      <c r="AB3883" s="263"/>
      <c r="AC3883" s="263"/>
      <c r="AD3883" s="263"/>
      <c r="AE3883" s="263"/>
    </row>
    <row r="3884" spans="5:31" ht="15" customHeight="1" x14ac:dyDescent="0.3">
      <c r="E3884" s="263"/>
      <c r="F3884" s="263"/>
      <c r="G3884" s="263"/>
      <c r="H3884" s="263"/>
      <c r="I3884" s="263"/>
      <c r="J3884" s="263"/>
      <c r="K3884" s="263"/>
      <c r="L3884" s="263"/>
      <c r="M3884" s="263"/>
      <c r="N3884" s="263"/>
      <c r="O3884" s="263"/>
      <c r="P3884" s="263"/>
      <c r="Q3884" s="263"/>
      <c r="R3884" s="263"/>
      <c r="S3884" s="263"/>
      <c r="T3884" s="263"/>
      <c r="V3884" s="263"/>
      <c r="W3884" s="263"/>
      <c r="X3884" s="263"/>
      <c r="Y3884" s="263"/>
      <c r="Z3884" s="263"/>
      <c r="AB3884" s="263"/>
      <c r="AC3884" s="263"/>
      <c r="AD3884" s="263"/>
      <c r="AE3884" s="263"/>
    </row>
    <row r="3885" spans="5:31" ht="15" customHeight="1" x14ac:dyDescent="0.3">
      <c r="E3885" s="263"/>
      <c r="F3885" s="263"/>
      <c r="G3885" s="263"/>
      <c r="H3885" s="263"/>
      <c r="I3885" s="263"/>
      <c r="J3885" s="263"/>
      <c r="K3885" s="263"/>
      <c r="L3885" s="263"/>
      <c r="M3885" s="263"/>
      <c r="N3885" s="263"/>
      <c r="O3885" s="263"/>
      <c r="P3885" s="263"/>
      <c r="Q3885" s="263"/>
      <c r="R3885" s="263"/>
      <c r="S3885" s="263"/>
      <c r="T3885" s="263"/>
      <c r="V3885" s="263"/>
      <c r="W3885" s="263"/>
      <c r="X3885" s="263"/>
      <c r="Y3885" s="263"/>
      <c r="Z3885" s="263"/>
      <c r="AB3885" s="263"/>
      <c r="AC3885" s="263"/>
      <c r="AD3885" s="263"/>
      <c r="AE3885" s="263"/>
    </row>
    <row r="3886" spans="5:31" ht="15" customHeight="1" x14ac:dyDescent="0.3">
      <c r="E3886" s="263"/>
      <c r="F3886" s="263"/>
      <c r="G3886" s="263"/>
      <c r="H3886" s="263"/>
      <c r="I3886" s="263"/>
      <c r="J3886" s="263"/>
      <c r="K3886" s="263"/>
      <c r="L3886" s="263"/>
      <c r="M3886" s="263"/>
      <c r="N3886" s="263"/>
      <c r="O3886" s="263"/>
      <c r="P3886" s="263"/>
      <c r="Q3886" s="263"/>
      <c r="R3886" s="263"/>
      <c r="S3886" s="263"/>
      <c r="T3886" s="263"/>
      <c r="V3886" s="263"/>
      <c r="W3886" s="263"/>
      <c r="X3886" s="263"/>
      <c r="Y3886" s="263"/>
      <c r="Z3886" s="263"/>
      <c r="AB3886" s="263"/>
      <c r="AC3886" s="263"/>
      <c r="AD3886" s="263"/>
      <c r="AE3886" s="263"/>
    </row>
    <row r="3887" spans="5:31" ht="15" customHeight="1" x14ac:dyDescent="0.3">
      <c r="E3887" s="263"/>
      <c r="F3887" s="263"/>
      <c r="G3887" s="263"/>
      <c r="H3887" s="263"/>
      <c r="I3887" s="263"/>
      <c r="J3887" s="263"/>
      <c r="K3887" s="263"/>
      <c r="L3887" s="263"/>
      <c r="M3887" s="263"/>
      <c r="N3887" s="263"/>
      <c r="O3887" s="263"/>
      <c r="P3887" s="263"/>
      <c r="Q3887" s="263"/>
      <c r="R3887" s="263"/>
      <c r="S3887" s="263"/>
      <c r="T3887" s="263"/>
      <c r="V3887" s="263"/>
      <c r="W3887" s="263"/>
      <c r="X3887" s="263"/>
      <c r="Y3887" s="263"/>
      <c r="Z3887" s="263"/>
      <c r="AB3887" s="263"/>
      <c r="AC3887" s="263"/>
      <c r="AD3887" s="263"/>
      <c r="AE3887" s="263"/>
    </row>
    <row r="3888" spans="5:31" ht="15" customHeight="1" x14ac:dyDescent="0.3">
      <c r="E3888" s="263"/>
      <c r="F3888" s="263"/>
      <c r="G3888" s="263"/>
      <c r="H3888" s="263"/>
      <c r="I3888" s="263"/>
      <c r="J3888" s="263"/>
      <c r="K3888" s="263"/>
      <c r="L3888" s="263"/>
      <c r="M3888" s="263"/>
      <c r="N3888" s="263"/>
      <c r="O3888" s="263"/>
      <c r="P3888" s="263"/>
      <c r="Q3888" s="263"/>
      <c r="R3888" s="263"/>
      <c r="S3888" s="263"/>
      <c r="T3888" s="263"/>
      <c r="V3888" s="263"/>
      <c r="W3888" s="263"/>
      <c r="X3888" s="263"/>
      <c r="Y3888" s="263"/>
      <c r="Z3888" s="263"/>
      <c r="AB3888" s="263"/>
      <c r="AC3888" s="263"/>
      <c r="AD3888" s="263"/>
      <c r="AE3888" s="263"/>
    </row>
    <row r="3889" spans="5:31" ht="15" customHeight="1" x14ac:dyDescent="0.3">
      <c r="E3889" s="263"/>
      <c r="F3889" s="263"/>
      <c r="G3889" s="263"/>
      <c r="H3889" s="263"/>
      <c r="I3889" s="263"/>
      <c r="J3889" s="263"/>
      <c r="K3889" s="263"/>
      <c r="L3889" s="263"/>
      <c r="M3889" s="263"/>
      <c r="N3889" s="263"/>
      <c r="O3889" s="263"/>
      <c r="P3889" s="263"/>
      <c r="Q3889" s="263"/>
      <c r="R3889" s="263"/>
      <c r="S3889" s="263"/>
      <c r="T3889" s="263"/>
      <c r="V3889" s="263"/>
      <c r="W3889" s="263"/>
      <c r="X3889" s="263"/>
      <c r="Y3889" s="263"/>
      <c r="Z3889" s="263"/>
      <c r="AB3889" s="263"/>
      <c r="AC3889" s="263"/>
      <c r="AD3889" s="263"/>
      <c r="AE3889" s="263"/>
    </row>
    <row r="3890" spans="5:31" ht="15" customHeight="1" x14ac:dyDescent="0.3">
      <c r="E3890" s="263"/>
      <c r="F3890" s="263"/>
      <c r="G3890" s="263"/>
      <c r="H3890" s="263"/>
      <c r="I3890" s="263"/>
      <c r="J3890" s="263"/>
      <c r="K3890" s="263"/>
      <c r="L3890" s="263"/>
      <c r="M3890" s="263"/>
      <c r="N3890" s="263"/>
      <c r="O3890" s="263"/>
      <c r="P3890" s="263"/>
      <c r="Q3890" s="263"/>
      <c r="R3890" s="263"/>
      <c r="S3890" s="263"/>
      <c r="T3890" s="263"/>
      <c r="V3890" s="263"/>
      <c r="W3890" s="263"/>
      <c r="X3890" s="263"/>
      <c r="Y3890" s="263"/>
      <c r="Z3890" s="263"/>
      <c r="AB3890" s="263"/>
      <c r="AC3890" s="263"/>
      <c r="AD3890" s="263"/>
      <c r="AE3890" s="263"/>
    </row>
    <row r="3891" spans="5:31" ht="15" customHeight="1" x14ac:dyDescent="0.3">
      <c r="E3891" s="263"/>
      <c r="F3891" s="263"/>
      <c r="G3891" s="263"/>
      <c r="H3891" s="263"/>
      <c r="I3891" s="263"/>
      <c r="J3891" s="263"/>
      <c r="K3891" s="263"/>
      <c r="L3891" s="263"/>
      <c r="M3891" s="263"/>
      <c r="N3891" s="263"/>
      <c r="O3891" s="263"/>
      <c r="P3891" s="263"/>
      <c r="Q3891" s="263"/>
      <c r="R3891" s="263"/>
      <c r="S3891" s="263"/>
      <c r="T3891" s="263"/>
      <c r="V3891" s="263"/>
      <c r="W3891" s="263"/>
      <c r="X3891" s="263"/>
      <c r="Y3891" s="263"/>
      <c r="Z3891" s="263"/>
      <c r="AB3891" s="263"/>
      <c r="AC3891" s="263"/>
      <c r="AD3891" s="263"/>
      <c r="AE3891" s="263"/>
    </row>
    <row r="3892" spans="5:31" ht="15" customHeight="1" x14ac:dyDescent="0.3">
      <c r="E3892" s="263"/>
      <c r="F3892" s="263"/>
      <c r="G3892" s="263"/>
      <c r="H3892" s="263"/>
      <c r="I3892" s="263"/>
      <c r="J3892" s="263"/>
      <c r="K3892" s="263"/>
      <c r="L3892" s="263"/>
      <c r="M3892" s="263"/>
      <c r="N3892" s="263"/>
      <c r="O3892" s="263"/>
      <c r="P3892" s="263"/>
      <c r="Q3892" s="263"/>
      <c r="R3892" s="263"/>
      <c r="S3892" s="263"/>
      <c r="T3892" s="263"/>
      <c r="V3892" s="263"/>
      <c r="W3892" s="263"/>
      <c r="X3892" s="263"/>
      <c r="Y3892" s="263"/>
      <c r="Z3892" s="263"/>
      <c r="AB3892" s="263"/>
      <c r="AC3892" s="263"/>
      <c r="AD3892" s="263"/>
      <c r="AE3892" s="263"/>
    </row>
    <row r="3893" spans="5:31" ht="15" customHeight="1" x14ac:dyDescent="0.3">
      <c r="E3893" s="263"/>
      <c r="F3893" s="263"/>
      <c r="G3893" s="263"/>
      <c r="H3893" s="263"/>
      <c r="I3893" s="263"/>
      <c r="J3893" s="263"/>
      <c r="K3893" s="263"/>
      <c r="L3893" s="263"/>
      <c r="M3893" s="263"/>
      <c r="N3893" s="263"/>
      <c r="O3893" s="263"/>
      <c r="P3893" s="263"/>
      <c r="Q3893" s="263"/>
      <c r="R3893" s="263"/>
      <c r="S3893" s="263"/>
      <c r="T3893" s="263"/>
      <c r="V3893" s="263"/>
      <c r="W3893" s="263"/>
      <c r="X3893" s="263"/>
      <c r="Y3893" s="263"/>
      <c r="Z3893" s="263"/>
      <c r="AB3893" s="263"/>
      <c r="AC3893" s="263"/>
      <c r="AD3893" s="263"/>
      <c r="AE3893" s="263"/>
    </row>
    <row r="3894" spans="5:31" ht="15" customHeight="1" x14ac:dyDescent="0.3">
      <c r="E3894" s="263"/>
      <c r="F3894" s="263"/>
      <c r="G3894" s="263"/>
      <c r="H3894" s="263"/>
      <c r="I3894" s="263"/>
      <c r="J3894" s="263"/>
      <c r="K3894" s="263"/>
      <c r="L3894" s="263"/>
      <c r="M3894" s="263"/>
      <c r="N3894" s="263"/>
      <c r="O3894" s="263"/>
      <c r="P3894" s="263"/>
      <c r="Q3894" s="263"/>
      <c r="R3894" s="263"/>
      <c r="S3894" s="263"/>
      <c r="T3894" s="263"/>
      <c r="V3894" s="263"/>
      <c r="W3894" s="263"/>
      <c r="X3894" s="263"/>
      <c r="Y3894" s="263"/>
      <c r="Z3894" s="263"/>
      <c r="AB3894" s="263"/>
      <c r="AC3894" s="263"/>
      <c r="AD3894" s="263"/>
      <c r="AE3894" s="263"/>
    </row>
    <row r="3895" spans="5:31" ht="15" customHeight="1" x14ac:dyDescent="0.3">
      <c r="E3895" s="263"/>
      <c r="F3895" s="263"/>
      <c r="G3895" s="263"/>
      <c r="H3895" s="263"/>
      <c r="I3895" s="263"/>
      <c r="J3895" s="263"/>
      <c r="K3895" s="263"/>
      <c r="L3895" s="263"/>
      <c r="M3895" s="263"/>
      <c r="N3895" s="263"/>
      <c r="O3895" s="263"/>
      <c r="P3895" s="263"/>
      <c r="Q3895" s="263"/>
      <c r="R3895" s="263"/>
      <c r="S3895" s="263"/>
      <c r="T3895" s="263"/>
      <c r="V3895" s="263"/>
      <c r="W3895" s="263"/>
      <c r="X3895" s="263"/>
      <c r="Y3895" s="263"/>
      <c r="Z3895" s="263"/>
      <c r="AB3895" s="263"/>
      <c r="AC3895" s="263"/>
      <c r="AD3895" s="263"/>
      <c r="AE3895" s="263"/>
    </row>
    <row r="3896" spans="5:31" ht="15" customHeight="1" x14ac:dyDescent="0.3">
      <c r="E3896" s="263"/>
      <c r="F3896" s="263"/>
      <c r="G3896" s="263"/>
      <c r="H3896" s="263"/>
      <c r="I3896" s="263"/>
      <c r="J3896" s="263"/>
      <c r="K3896" s="263"/>
      <c r="L3896" s="263"/>
      <c r="M3896" s="263"/>
      <c r="N3896" s="263"/>
      <c r="O3896" s="263"/>
      <c r="P3896" s="263"/>
      <c r="Q3896" s="263"/>
      <c r="R3896" s="263"/>
      <c r="S3896" s="263"/>
      <c r="T3896" s="263"/>
      <c r="V3896" s="263"/>
      <c r="W3896" s="263"/>
      <c r="X3896" s="263"/>
      <c r="Y3896" s="263"/>
      <c r="Z3896" s="263"/>
      <c r="AB3896" s="263"/>
      <c r="AC3896" s="263"/>
      <c r="AD3896" s="263"/>
      <c r="AE3896" s="263"/>
    </row>
    <row r="3897" spans="5:31" ht="15" customHeight="1" x14ac:dyDescent="0.3">
      <c r="E3897" s="263"/>
      <c r="F3897" s="263"/>
      <c r="G3897" s="263"/>
      <c r="H3897" s="263"/>
      <c r="I3897" s="263"/>
      <c r="J3897" s="263"/>
      <c r="K3897" s="263"/>
      <c r="L3897" s="263"/>
      <c r="M3897" s="263"/>
      <c r="N3897" s="263"/>
      <c r="O3897" s="263"/>
      <c r="P3897" s="263"/>
      <c r="Q3897" s="263"/>
      <c r="R3897" s="263"/>
      <c r="S3897" s="263"/>
      <c r="T3897" s="263"/>
      <c r="U3897" s="263"/>
      <c r="V3897" s="263"/>
      <c r="W3897" s="263"/>
      <c r="X3897" s="263"/>
      <c r="Y3897" s="263"/>
      <c r="Z3897" s="263"/>
      <c r="AB3897" s="263"/>
      <c r="AC3897" s="263"/>
      <c r="AD3897" s="263"/>
      <c r="AE3897" s="263"/>
    </row>
    <row r="3898" spans="5:31" ht="15" customHeight="1" x14ac:dyDescent="0.3">
      <c r="E3898" s="263"/>
      <c r="F3898" s="263"/>
      <c r="G3898" s="263"/>
      <c r="H3898" s="263"/>
      <c r="I3898" s="263"/>
      <c r="J3898" s="263"/>
      <c r="K3898" s="263"/>
      <c r="L3898" s="263"/>
      <c r="M3898" s="263"/>
      <c r="N3898" s="263"/>
      <c r="O3898" s="263"/>
      <c r="P3898" s="263"/>
      <c r="Q3898" s="263"/>
      <c r="R3898" s="263"/>
      <c r="S3898" s="263"/>
      <c r="T3898" s="263"/>
      <c r="U3898" s="263"/>
      <c r="V3898" s="263"/>
      <c r="W3898" s="263"/>
      <c r="X3898" s="263"/>
      <c r="Y3898" s="263"/>
      <c r="Z3898" s="263"/>
      <c r="AB3898" s="263"/>
      <c r="AC3898" s="263"/>
      <c r="AD3898" s="263"/>
      <c r="AE3898" s="263"/>
    </row>
    <row r="3899" spans="5:31" ht="15" customHeight="1" x14ac:dyDescent="0.3">
      <c r="F3899" s="272"/>
      <c r="G3899" s="272"/>
      <c r="H3899" s="272"/>
    </row>
    <row r="3900" spans="5:31" ht="15" customHeight="1" x14ac:dyDescent="0.3">
      <c r="E3900" s="263"/>
      <c r="F3900" s="263"/>
      <c r="G3900" s="263"/>
      <c r="H3900" s="263"/>
      <c r="I3900" s="263"/>
      <c r="J3900" s="263"/>
      <c r="K3900" s="263"/>
      <c r="L3900" s="263"/>
      <c r="M3900" s="263"/>
      <c r="N3900" s="263"/>
      <c r="O3900" s="263"/>
      <c r="P3900" s="263"/>
      <c r="Q3900" s="263"/>
      <c r="R3900" s="263"/>
      <c r="S3900" s="263"/>
      <c r="T3900" s="263"/>
      <c r="U3900" s="263"/>
      <c r="V3900" s="263"/>
      <c r="W3900" s="263"/>
      <c r="X3900" s="263"/>
      <c r="Y3900" s="263"/>
      <c r="Z3900" s="263"/>
      <c r="AB3900" s="263"/>
      <c r="AC3900" s="263"/>
      <c r="AD3900" s="263"/>
      <c r="AE3900" s="263"/>
    </row>
    <row r="3901" spans="5:31" ht="15" customHeight="1" x14ac:dyDescent="0.3">
      <c r="F3901" s="271"/>
      <c r="G3901" s="271"/>
      <c r="H3901" s="271"/>
    </row>
    <row r="3902" spans="5:31" ht="15" customHeight="1" x14ac:dyDescent="0.3">
      <c r="E3902" s="263"/>
      <c r="F3902" s="263"/>
      <c r="G3902" s="263"/>
      <c r="H3902" s="263"/>
      <c r="I3902" s="263"/>
      <c r="J3902" s="263"/>
      <c r="K3902" s="263"/>
      <c r="L3902" s="263"/>
      <c r="M3902" s="263"/>
      <c r="N3902" s="263"/>
      <c r="O3902" s="263"/>
      <c r="P3902" s="263"/>
      <c r="Q3902" s="263"/>
      <c r="R3902" s="263"/>
      <c r="S3902" s="263"/>
      <c r="T3902" s="263"/>
      <c r="U3902" s="263"/>
      <c r="V3902" s="263"/>
      <c r="W3902" s="263"/>
      <c r="X3902" s="263"/>
      <c r="Y3902" s="263"/>
      <c r="Z3902" s="263"/>
      <c r="AB3902" s="263"/>
      <c r="AC3902" s="263"/>
      <c r="AD3902" s="263"/>
      <c r="AE3902" s="263"/>
    </row>
    <row r="3903" spans="5:31" ht="15" customHeight="1" x14ac:dyDescent="0.3">
      <c r="F3903" s="272"/>
      <c r="G3903" s="272"/>
      <c r="H3903" s="272"/>
    </row>
    <row r="3904" spans="5:31" ht="15" customHeight="1" x14ac:dyDescent="0.3">
      <c r="F3904" s="271"/>
      <c r="G3904" s="271"/>
      <c r="H3904" s="271"/>
    </row>
    <row r="3905" spans="5:31" ht="15" customHeight="1" x14ac:dyDescent="0.3">
      <c r="E3905" s="263"/>
      <c r="F3905" s="263"/>
      <c r="G3905" s="263"/>
      <c r="H3905" s="263"/>
      <c r="I3905" s="263"/>
      <c r="J3905" s="263"/>
      <c r="K3905" s="263"/>
      <c r="L3905" s="263"/>
      <c r="M3905" s="263"/>
      <c r="N3905" s="263"/>
      <c r="O3905" s="263"/>
      <c r="P3905" s="263"/>
      <c r="Q3905" s="263"/>
      <c r="R3905" s="263"/>
      <c r="S3905" s="263"/>
      <c r="T3905" s="263"/>
      <c r="U3905" s="263"/>
      <c r="V3905" s="263"/>
      <c r="W3905" s="263"/>
      <c r="X3905" s="263"/>
      <c r="Y3905" s="263"/>
      <c r="Z3905" s="263"/>
      <c r="AB3905" s="263"/>
      <c r="AC3905" s="263"/>
      <c r="AD3905" s="263"/>
      <c r="AE3905" s="263"/>
    </row>
    <row r="3906" spans="5:31" ht="15" customHeight="1" x14ac:dyDescent="0.3">
      <c r="F3906" s="272"/>
      <c r="G3906" s="272"/>
      <c r="H3906" s="272"/>
    </row>
    <row r="3907" spans="5:31" ht="15" customHeight="1" x14ac:dyDescent="0.3">
      <c r="E3907" s="263"/>
      <c r="F3907" s="263"/>
      <c r="G3907" s="263"/>
      <c r="H3907" s="263"/>
      <c r="I3907" s="263"/>
      <c r="J3907" s="263"/>
      <c r="K3907" s="263"/>
      <c r="L3907" s="263"/>
      <c r="M3907" s="263"/>
      <c r="N3907" s="263"/>
      <c r="O3907" s="263"/>
      <c r="P3907" s="263"/>
      <c r="Q3907" s="263"/>
      <c r="R3907" s="263"/>
      <c r="S3907" s="263"/>
      <c r="T3907" s="263"/>
      <c r="U3907" s="263"/>
      <c r="V3907" s="263"/>
      <c r="W3907" s="263"/>
      <c r="X3907" s="263"/>
      <c r="Y3907" s="263"/>
      <c r="Z3907" s="263"/>
      <c r="AB3907" s="263"/>
      <c r="AC3907" s="263"/>
      <c r="AD3907" s="263"/>
      <c r="AE3907" s="263"/>
    </row>
    <row r="3908" spans="5:31" ht="15" customHeight="1" x14ac:dyDescent="0.3">
      <c r="F3908" s="272"/>
      <c r="G3908" s="272"/>
      <c r="H3908" s="272"/>
    </row>
    <row r="3909" spans="5:31" ht="15" customHeight="1" x14ac:dyDescent="0.3">
      <c r="F3909" s="271"/>
      <c r="G3909" s="271"/>
      <c r="H3909" s="271"/>
    </row>
    <row r="3910" spans="5:31" ht="15" customHeight="1" x14ac:dyDescent="0.3">
      <c r="E3910" s="263"/>
      <c r="F3910" s="263"/>
      <c r="G3910" s="263"/>
      <c r="H3910" s="263"/>
      <c r="I3910" s="263"/>
      <c r="J3910" s="263"/>
      <c r="K3910" s="263"/>
      <c r="L3910" s="263"/>
      <c r="M3910" s="263"/>
      <c r="N3910" s="263"/>
      <c r="O3910" s="263"/>
      <c r="P3910" s="263"/>
      <c r="Q3910" s="263"/>
      <c r="R3910" s="263"/>
      <c r="S3910" s="263"/>
      <c r="T3910" s="263"/>
      <c r="U3910" s="263"/>
      <c r="V3910" s="263"/>
      <c r="W3910" s="263"/>
      <c r="X3910" s="263"/>
      <c r="Y3910" s="263"/>
      <c r="Z3910" s="263"/>
      <c r="AB3910" s="263"/>
      <c r="AC3910" s="263"/>
      <c r="AD3910" s="263"/>
      <c r="AE3910" s="263"/>
    </row>
    <row r="3911" spans="5:31" ht="15" customHeight="1" x14ac:dyDescent="0.3">
      <c r="F3911" s="271"/>
      <c r="G3911" s="271"/>
      <c r="H3911" s="271"/>
    </row>
    <row r="3912" spans="5:31" ht="15" customHeight="1" x14ac:dyDescent="0.3">
      <c r="F3912" s="271"/>
      <c r="G3912" s="271"/>
      <c r="H3912" s="271"/>
    </row>
    <row r="3913" spans="5:31" ht="15" customHeight="1" x14ac:dyDescent="0.3">
      <c r="F3913" s="276"/>
      <c r="G3913" s="276"/>
      <c r="H3913" s="274"/>
    </row>
    <row r="3914" spans="5:31" ht="15" customHeight="1" x14ac:dyDescent="0.3">
      <c r="F3914" s="272"/>
      <c r="G3914" s="272"/>
      <c r="H3914" s="272"/>
    </row>
    <row r="3915" spans="5:31" ht="15" customHeight="1" x14ac:dyDescent="0.3">
      <c r="F3915" s="272"/>
      <c r="G3915" s="272"/>
      <c r="H3915" s="272"/>
    </row>
    <row r="3916" spans="5:31" ht="15" customHeight="1" x14ac:dyDescent="0.3">
      <c r="E3916" s="263"/>
      <c r="F3916" s="263"/>
      <c r="G3916" s="263"/>
      <c r="H3916" s="263"/>
      <c r="I3916" s="263"/>
      <c r="J3916" s="263"/>
      <c r="K3916" s="263"/>
      <c r="L3916" s="263"/>
      <c r="M3916" s="263"/>
      <c r="N3916" s="263"/>
      <c r="O3916" s="263"/>
      <c r="P3916" s="263"/>
      <c r="Q3916" s="263"/>
      <c r="R3916" s="263"/>
      <c r="S3916" s="263"/>
      <c r="T3916" s="263"/>
      <c r="U3916" s="263"/>
      <c r="V3916" s="263"/>
      <c r="W3916" s="263"/>
      <c r="X3916" s="263"/>
      <c r="Y3916" s="263"/>
      <c r="Z3916" s="263"/>
      <c r="AB3916" s="263"/>
      <c r="AC3916" s="263"/>
      <c r="AD3916" s="263"/>
      <c r="AE3916" s="263"/>
    </row>
    <row r="3917" spans="5:31" ht="15" customHeight="1" x14ac:dyDescent="0.3">
      <c r="E3917" s="263"/>
      <c r="F3917" s="263"/>
      <c r="G3917" s="263"/>
      <c r="H3917" s="263"/>
      <c r="I3917" s="263"/>
      <c r="J3917" s="263"/>
      <c r="K3917" s="263"/>
      <c r="L3917" s="263"/>
      <c r="M3917" s="263"/>
      <c r="N3917" s="263"/>
      <c r="O3917" s="263"/>
      <c r="P3917" s="263"/>
      <c r="Q3917" s="263"/>
      <c r="R3917" s="263"/>
      <c r="S3917" s="263"/>
      <c r="T3917" s="263"/>
      <c r="U3917" s="263"/>
      <c r="V3917" s="263"/>
      <c r="W3917" s="263"/>
      <c r="X3917" s="263"/>
      <c r="Y3917" s="263"/>
      <c r="Z3917" s="263"/>
      <c r="AB3917" s="263"/>
      <c r="AC3917" s="263"/>
      <c r="AD3917" s="263"/>
      <c r="AE3917" s="263"/>
    </row>
    <row r="3918" spans="5:31" ht="15" customHeight="1" x14ac:dyDescent="0.3">
      <c r="E3918" s="263"/>
      <c r="F3918" s="263"/>
      <c r="G3918" s="263"/>
      <c r="H3918" s="263"/>
      <c r="I3918" s="263"/>
      <c r="J3918" s="263"/>
      <c r="K3918" s="263"/>
      <c r="L3918" s="263"/>
      <c r="M3918" s="263"/>
      <c r="N3918" s="263"/>
      <c r="O3918" s="263"/>
      <c r="P3918" s="263"/>
      <c r="Q3918" s="263"/>
      <c r="R3918" s="263"/>
      <c r="S3918" s="263"/>
      <c r="T3918" s="263"/>
      <c r="U3918" s="263"/>
      <c r="V3918" s="263"/>
      <c r="W3918" s="263"/>
      <c r="X3918" s="263"/>
      <c r="Y3918" s="263"/>
      <c r="Z3918" s="263"/>
      <c r="AB3918" s="263"/>
      <c r="AC3918" s="263"/>
      <c r="AD3918" s="263"/>
      <c r="AE3918" s="263"/>
    </row>
    <row r="3919" spans="5:31" ht="15" customHeight="1" x14ac:dyDescent="0.3">
      <c r="F3919" s="273"/>
      <c r="G3919" s="273"/>
      <c r="H3919" s="274"/>
    </row>
    <row r="3920" spans="5:31" ht="15" customHeight="1" x14ac:dyDescent="0.3">
      <c r="F3920" s="271"/>
      <c r="G3920" s="271"/>
      <c r="H3920" s="271"/>
    </row>
    <row r="3921" spans="5:31" ht="15" customHeight="1" x14ac:dyDescent="0.3">
      <c r="F3921" s="271"/>
      <c r="G3921" s="271"/>
      <c r="H3921" s="271"/>
    </row>
    <row r="3922" spans="5:31" ht="15" customHeight="1" x14ac:dyDescent="0.3">
      <c r="E3922" s="263"/>
      <c r="F3922" s="263"/>
      <c r="G3922" s="263"/>
      <c r="H3922" s="263"/>
      <c r="I3922" s="263"/>
      <c r="J3922" s="263"/>
      <c r="K3922" s="263"/>
      <c r="L3922" s="263"/>
      <c r="M3922" s="263"/>
      <c r="N3922" s="263"/>
      <c r="O3922" s="263"/>
      <c r="P3922" s="263"/>
      <c r="Q3922" s="263"/>
      <c r="R3922" s="263"/>
      <c r="S3922" s="263"/>
      <c r="T3922" s="263"/>
      <c r="U3922" s="263"/>
      <c r="V3922" s="263"/>
      <c r="W3922" s="263"/>
      <c r="X3922" s="263"/>
      <c r="Y3922" s="263"/>
      <c r="Z3922" s="263"/>
      <c r="AB3922" s="263"/>
      <c r="AC3922" s="263"/>
      <c r="AD3922" s="263"/>
      <c r="AE3922" s="263"/>
    </row>
    <row r="3923" spans="5:31" ht="15" customHeight="1" x14ac:dyDescent="0.3">
      <c r="F3923" s="271"/>
      <c r="G3923" s="271"/>
      <c r="H3923" s="271"/>
    </row>
    <row r="3924" spans="5:31" ht="15" customHeight="1" x14ac:dyDescent="0.3">
      <c r="E3924" s="263"/>
      <c r="F3924" s="263"/>
      <c r="G3924" s="263"/>
      <c r="H3924" s="263"/>
      <c r="I3924" s="263"/>
      <c r="J3924" s="263"/>
      <c r="K3924" s="263"/>
      <c r="L3924" s="263"/>
      <c r="M3924" s="263"/>
      <c r="N3924" s="263"/>
      <c r="O3924" s="263"/>
      <c r="P3924" s="263"/>
      <c r="Q3924" s="263"/>
      <c r="R3924" s="263"/>
      <c r="S3924" s="263"/>
      <c r="T3924" s="263"/>
      <c r="U3924" s="263"/>
      <c r="V3924" s="263"/>
      <c r="W3924" s="263"/>
      <c r="X3924" s="263"/>
      <c r="Y3924" s="263"/>
      <c r="Z3924" s="263"/>
      <c r="AB3924" s="263"/>
      <c r="AC3924" s="263"/>
      <c r="AD3924" s="263"/>
      <c r="AE3924" s="263"/>
    </row>
    <row r="3925" spans="5:31" ht="15" customHeight="1" x14ac:dyDescent="0.3">
      <c r="F3925" s="273"/>
      <c r="G3925" s="273"/>
      <c r="H3925" s="274"/>
    </row>
    <row r="3926" spans="5:31" ht="15" customHeight="1" x14ac:dyDescent="0.3">
      <c r="F3926" s="271"/>
      <c r="G3926" s="271"/>
      <c r="H3926" s="271"/>
    </row>
    <row r="3927" spans="5:31" ht="15" customHeight="1" x14ac:dyDescent="0.3">
      <c r="F3927" s="273"/>
      <c r="G3927" s="273"/>
      <c r="H3927" s="274"/>
    </row>
    <row r="3928" spans="5:31" ht="15" customHeight="1" x14ac:dyDescent="0.3">
      <c r="F3928" s="271"/>
      <c r="G3928" s="271"/>
      <c r="H3928" s="271"/>
    </row>
    <row r="3929" spans="5:31" ht="15" customHeight="1" x14ac:dyDescent="0.3">
      <c r="F3929" s="271"/>
      <c r="G3929" s="271"/>
      <c r="H3929" s="271"/>
    </row>
    <row r="3930" spans="5:31" ht="15" customHeight="1" x14ac:dyDescent="0.3">
      <c r="F3930" s="271"/>
      <c r="G3930" s="271"/>
      <c r="H3930" s="271"/>
    </row>
    <row r="3931" spans="5:31" ht="15" customHeight="1" x14ac:dyDescent="0.3">
      <c r="F3931" s="273"/>
      <c r="G3931" s="273"/>
      <c r="H3931" s="274"/>
    </row>
    <row r="3932" spans="5:31" ht="15" customHeight="1" x14ac:dyDescent="0.3">
      <c r="F3932" s="273"/>
      <c r="G3932" s="273"/>
      <c r="H3932" s="274"/>
    </row>
    <row r="3933" spans="5:31" ht="15" customHeight="1" x14ac:dyDescent="0.3">
      <c r="F3933" s="271"/>
      <c r="G3933" s="271"/>
      <c r="H3933" s="271"/>
    </row>
    <row r="3934" spans="5:31" ht="15" customHeight="1" x14ac:dyDescent="0.3">
      <c r="F3934" s="271"/>
      <c r="G3934" s="271"/>
      <c r="H3934" s="271"/>
    </row>
    <row r="3935" spans="5:31" ht="15" customHeight="1" x14ac:dyDescent="0.3">
      <c r="F3935" s="271"/>
      <c r="G3935" s="271"/>
      <c r="H3935" s="271"/>
    </row>
    <row r="3936" spans="5:31" ht="15" customHeight="1" x14ac:dyDescent="0.3">
      <c r="F3936" s="271"/>
      <c r="G3936" s="271"/>
      <c r="H3936" s="271"/>
    </row>
    <row r="3937" spans="6:8" ht="15" customHeight="1" x14ac:dyDescent="0.3">
      <c r="F3937" s="272"/>
      <c r="G3937" s="272"/>
      <c r="H3937" s="272"/>
    </row>
    <row r="3938" spans="6:8" ht="15" customHeight="1" x14ac:dyDescent="0.3">
      <c r="F3938" s="272"/>
      <c r="G3938" s="272"/>
      <c r="H3938" s="272"/>
    </row>
    <row r="3939" spans="6:8" ht="15" customHeight="1" x14ac:dyDescent="0.3">
      <c r="F3939" s="271"/>
      <c r="G3939" s="271"/>
      <c r="H3939" s="271"/>
    </row>
    <row r="3940" spans="6:8" ht="15" customHeight="1" x14ac:dyDescent="0.3">
      <c r="F3940" s="271"/>
      <c r="G3940" s="271"/>
      <c r="H3940" s="271"/>
    </row>
    <row r="3941" spans="6:8" ht="15" customHeight="1" x14ac:dyDescent="0.3">
      <c r="F3941" s="271"/>
      <c r="G3941" s="271"/>
      <c r="H3941" s="271"/>
    </row>
    <row r="3942" spans="6:8" ht="15" customHeight="1" x14ac:dyDescent="0.3">
      <c r="F3942" s="271"/>
      <c r="G3942" s="271"/>
      <c r="H3942" s="271"/>
    </row>
    <row r="3943" spans="6:8" ht="15" customHeight="1" x14ac:dyDescent="0.3">
      <c r="F3943" s="272"/>
      <c r="G3943" s="272"/>
      <c r="H3943" s="272"/>
    </row>
    <row r="3944" spans="6:8" ht="15" customHeight="1" x14ac:dyDescent="0.3">
      <c r="F3944" s="271"/>
      <c r="G3944" s="271"/>
      <c r="H3944" s="271"/>
    </row>
    <row r="3945" spans="6:8" ht="15" customHeight="1" x14ac:dyDescent="0.3">
      <c r="F3945" s="271"/>
      <c r="G3945" s="271"/>
      <c r="H3945" s="271"/>
    </row>
    <row r="3946" spans="6:8" ht="15" customHeight="1" x14ac:dyDescent="0.3">
      <c r="F3946" s="271"/>
      <c r="G3946" s="271"/>
      <c r="H3946" s="271"/>
    </row>
    <row r="3947" spans="6:8" ht="15" customHeight="1" x14ac:dyDescent="0.3">
      <c r="F3947" s="271"/>
      <c r="G3947" s="271"/>
      <c r="H3947" s="271"/>
    </row>
    <row r="3948" spans="6:8" ht="15" customHeight="1" x14ac:dyDescent="0.3">
      <c r="F3948" s="272"/>
      <c r="G3948" s="272"/>
      <c r="H3948" s="272"/>
    </row>
    <row r="3949" spans="6:8" ht="15" customHeight="1" x14ac:dyDescent="0.3">
      <c r="F3949" s="271"/>
      <c r="G3949" s="271"/>
      <c r="H3949" s="271"/>
    </row>
    <row r="3950" spans="6:8" ht="15" customHeight="1" x14ac:dyDescent="0.3">
      <c r="F3950" s="272"/>
      <c r="G3950" s="272"/>
      <c r="H3950" s="272"/>
    </row>
    <row r="3951" spans="6:8" ht="15" customHeight="1" x14ac:dyDescent="0.3">
      <c r="F3951" s="272"/>
      <c r="G3951" s="272"/>
      <c r="H3951" s="272"/>
    </row>
    <row r="3952" spans="6:8" ht="15" customHeight="1" x14ac:dyDescent="0.3">
      <c r="F3952" s="271"/>
      <c r="G3952" s="271"/>
      <c r="H3952" s="271"/>
    </row>
    <row r="3953" spans="6:8" ht="15" customHeight="1" x14ac:dyDescent="0.3">
      <c r="F3953" s="271"/>
      <c r="G3953" s="271"/>
      <c r="H3953" s="271"/>
    </row>
    <row r="3954" spans="6:8" ht="15" customHeight="1" x14ac:dyDescent="0.3">
      <c r="F3954" s="272"/>
      <c r="G3954" s="272"/>
      <c r="H3954" s="272"/>
    </row>
    <row r="3955" spans="6:8" ht="15" customHeight="1" x14ac:dyDescent="0.3">
      <c r="F3955" s="272"/>
      <c r="G3955" s="272"/>
      <c r="H3955" s="272"/>
    </row>
    <row r="3956" spans="6:8" ht="15" customHeight="1" x14ac:dyDescent="0.3">
      <c r="F3956" s="271"/>
      <c r="G3956" s="271"/>
      <c r="H3956" s="271"/>
    </row>
    <row r="3957" spans="6:8" ht="15" customHeight="1" x14ac:dyDescent="0.3">
      <c r="F3957" s="272"/>
      <c r="G3957" s="272"/>
      <c r="H3957" s="272"/>
    </row>
    <row r="3958" spans="6:8" ht="15" customHeight="1" x14ac:dyDescent="0.3">
      <c r="F3958" s="272"/>
      <c r="G3958" s="272"/>
      <c r="H3958" s="272"/>
    </row>
    <row r="3959" spans="6:8" ht="15" customHeight="1" x14ac:dyDescent="0.3">
      <c r="F3959" s="271"/>
      <c r="G3959" s="271"/>
      <c r="H3959" s="271"/>
    </row>
    <row r="3960" spans="6:8" ht="15" customHeight="1" x14ac:dyDescent="0.3">
      <c r="F3960" s="271"/>
      <c r="G3960" s="271"/>
      <c r="H3960" s="271"/>
    </row>
    <row r="3961" spans="6:8" ht="15" customHeight="1" x14ac:dyDescent="0.3">
      <c r="F3961" s="271"/>
      <c r="G3961" s="271"/>
      <c r="H3961" s="271"/>
    </row>
    <row r="3962" spans="6:8" ht="15" customHeight="1" x14ac:dyDescent="0.3">
      <c r="F3962" s="271"/>
      <c r="G3962" s="271"/>
      <c r="H3962" s="271"/>
    </row>
    <row r="3963" spans="6:8" ht="15" customHeight="1" x14ac:dyDescent="0.3">
      <c r="F3963" s="272"/>
      <c r="G3963" s="272"/>
      <c r="H3963" s="272"/>
    </row>
    <row r="3964" spans="6:8" ht="15" customHeight="1" x14ac:dyDescent="0.3">
      <c r="F3964" s="271"/>
      <c r="G3964" s="271"/>
      <c r="H3964" s="271"/>
    </row>
    <row r="3965" spans="6:8" ht="15" customHeight="1" x14ac:dyDescent="0.3">
      <c r="F3965" s="271"/>
      <c r="G3965" s="271"/>
      <c r="H3965" s="271"/>
    </row>
    <row r="3966" spans="6:8" ht="15" customHeight="1" x14ac:dyDescent="0.3">
      <c r="F3966" s="271"/>
      <c r="G3966" s="271"/>
      <c r="H3966" s="271"/>
    </row>
    <row r="3967" spans="6:8" ht="15" customHeight="1" x14ac:dyDescent="0.3">
      <c r="F3967" s="272"/>
      <c r="G3967" s="272"/>
      <c r="H3967" s="272"/>
    </row>
    <row r="3968" spans="6:8" ht="15" customHeight="1" x14ac:dyDescent="0.3">
      <c r="F3968" s="271"/>
      <c r="G3968" s="271"/>
      <c r="H3968" s="271"/>
    </row>
    <row r="3969" spans="6:8" ht="15" customHeight="1" x14ac:dyDescent="0.3">
      <c r="F3969" s="272"/>
      <c r="G3969" s="272"/>
      <c r="H3969" s="272"/>
    </row>
    <row r="3970" spans="6:8" ht="15" customHeight="1" x14ac:dyDescent="0.3">
      <c r="F3970" s="272"/>
      <c r="G3970" s="272"/>
      <c r="H3970" s="272"/>
    </row>
    <row r="3971" spans="6:8" ht="15" customHeight="1" x14ac:dyDescent="0.3">
      <c r="F3971" s="272"/>
      <c r="G3971" s="272"/>
      <c r="H3971" s="272"/>
    </row>
    <row r="3972" spans="6:8" ht="15" customHeight="1" x14ac:dyDescent="0.3">
      <c r="F3972" s="271"/>
      <c r="G3972" s="271"/>
      <c r="H3972" s="271"/>
    </row>
    <row r="3973" spans="6:8" ht="15" customHeight="1" x14ac:dyDescent="0.3">
      <c r="F3973" s="272"/>
      <c r="G3973" s="272"/>
      <c r="H3973" s="272"/>
    </row>
    <row r="3974" spans="6:8" ht="15" customHeight="1" x14ac:dyDescent="0.3">
      <c r="F3974" s="271"/>
      <c r="G3974" s="271"/>
      <c r="H3974" s="271"/>
    </row>
    <row r="3975" spans="6:8" ht="15" customHeight="1" x14ac:dyDescent="0.3">
      <c r="F3975" s="271"/>
      <c r="G3975" s="271"/>
      <c r="H3975" s="271"/>
    </row>
    <row r="3976" spans="6:8" ht="15" customHeight="1" x14ac:dyDescent="0.3">
      <c r="F3976" s="271"/>
      <c r="G3976" s="271"/>
      <c r="H3976" s="271"/>
    </row>
    <row r="3977" spans="6:8" ht="15" customHeight="1" x14ac:dyDescent="0.3"/>
    <row r="3978" spans="6:8" ht="15" customHeight="1" x14ac:dyDescent="0.3">
      <c r="F3978" s="272"/>
      <c r="G3978" s="272"/>
      <c r="H3978" s="272"/>
    </row>
    <row r="3979" spans="6:8" ht="15" customHeight="1" x14ac:dyDescent="0.3">
      <c r="F3979" s="272"/>
      <c r="G3979" s="272"/>
      <c r="H3979" s="272"/>
    </row>
    <row r="3980" spans="6:8" ht="15" customHeight="1" x14ac:dyDescent="0.3">
      <c r="F3980" s="271"/>
      <c r="G3980" s="271"/>
      <c r="H3980" s="271"/>
    </row>
    <row r="3981" spans="6:8" ht="15" customHeight="1" x14ac:dyDescent="0.3">
      <c r="F3981" s="271"/>
      <c r="G3981" s="271"/>
      <c r="H3981" s="271"/>
    </row>
    <row r="3982" spans="6:8" ht="15" customHeight="1" x14ac:dyDescent="0.3">
      <c r="F3982" s="271"/>
      <c r="G3982" s="271"/>
      <c r="H3982" s="271"/>
    </row>
    <row r="3983" spans="6:8" ht="15" customHeight="1" x14ac:dyDescent="0.3"/>
    <row r="3984" spans="6:8" ht="15" customHeight="1" x14ac:dyDescent="0.3">
      <c r="F3984" s="271"/>
      <c r="G3984" s="271"/>
      <c r="H3984" s="271"/>
    </row>
    <row r="3985" spans="5:8" ht="15" customHeight="1" x14ac:dyDescent="0.3">
      <c r="F3985" s="271"/>
      <c r="G3985" s="271"/>
      <c r="H3985" s="271"/>
    </row>
    <row r="3986" spans="5:8" ht="15" customHeight="1" x14ac:dyDescent="0.3">
      <c r="F3986" s="271"/>
      <c r="G3986" s="271"/>
      <c r="H3986" s="271"/>
    </row>
    <row r="3987" spans="5:8" ht="15" customHeight="1" x14ac:dyDescent="0.3">
      <c r="F3987" s="272"/>
      <c r="G3987" s="272"/>
      <c r="H3987" s="272"/>
    </row>
    <row r="3988" spans="5:8" ht="15" customHeight="1" x14ac:dyDescent="0.3">
      <c r="F3988" s="275"/>
      <c r="G3988" s="275"/>
      <c r="H3988" s="274"/>
    </row>
    <row r="3989" spans="5:8" ht="15" customHeight="1" x14ac:dyDescent="0.3">
      <c r="F3989" s="271"/>
      <c r="G3989" s="271"/>
      <c r="H3989" s="271"/>
    </row>
    <row r="3990" spans="5:8" ht="15" customHeight="1" x14ac:dyDescent="0.3">
      <c r="F3990" s="271"/>
      <c r="G3990" s="271"/>
      <c r="H3990" s="271"/>
    </row>
    <row r="3991" spans="5:8" ht="15" customHeight="1" x14ac:dyDescent="0.3">
      <c r="F3991" s="271"/>
      <c r="G3991" s="271"/>
      <c r="H3991" s="271"/>
    </row>
    <row r="3992" spans="5:8" ht="15" customHeight="1" x14ac:dyDescent="0.3">
      <c r="F3992" s="271"/>
      <c r="G3992" s="271"/>
      <c r="H3992" s="271"/>
    </row>
    <row r="3993" spans="5:8" ht="15" customHeight="1" x14ac:dyDescent="0.3">
      <c r="F3993" s="272"/>
      <c r="G3993" s="272"/>
      <c r="H3993" s="272"/>
    </row>
    <row r="3994" spans="5:8" ht="15" customHeight="1" x14ac:dyDescent="0.3">
      <c r="F3994" s="271"/>
      <c r="G3994" s="271"/>
      <c r="H3994" s="271"/>
    </row>
    <row r="3995" spans="5:8" ht="15" customHeight="1" x14ac:dyDescent="0.3">
      <c r="F3995" s="272"/>
      <c r="G3995" s="272"/>
      <c r="H3995" s="272"/>
    </row>
    <row r="3996" spans="5:8" ht="15" customHeight="1" x14ac:dyDescent="0.3">
      <c r="F3996" s="272"/>
      <c r="G3996" s="272"/>
      <c r="H3996" s="272"/>
    </row>
    <row r="3997" spans="5:8" ht="15" customHeight="1" x14ac:dyDescent="0.3">
      <c r="F3997" s="271"/>
      <c r="G3997" s="271"/>
      <c r="H3997" s="271"/>
    </row>
    <row r="3998" spans="5:8" ht="15" customHeight="1" x14ac:dyDescent="0.3">
      <c r="F3998" s="272"/>
      <c r="G3998" s="272"/>
      <c r="H3998" s="272"/>
    </row>
    <row r="3999" spans="5:8" ht="15" customHeight="1" x14ac:dyDescent="0.3">
      <c r="F3999" s="272"/>
      <c r="G3999" s="272"/>
      <c r="H3999" s="272"/>
    </row>
    <row r="4000" spans="5:8" ht="15" customHeight="1" x14ac:dyDescent="0.3">
      <c r="E4000" s="271"/>
      <c r="F4000" s="271"/>
      <c r="G4000" s="271"/>
      <c r="H4000" s="271"/>
    </row>
    <row r="4001" spans="5:8" ht="15" customHeight="1" x14ac:dyDescent="0.3">
      <c r="F4001" s="271"/>
      <c r="G4001" s="271"/>
      <c r="H4001" s="271"/>
    </row>
    <row r="4002" spans="5:8" ht="15" customHeight="1" x14ac:dyDescent="0.3">
      <c r="F4002" s="271"/>
      <c r="G4002" s="271"/>
      <c r="H4002" s="271"/>
    </row>
    <row r="4003" spans="5:8" ht="15" customHeight="1" x14ac:dyDescent="0.3">
      <c r="F4003" s="271"/>
      <c r="G4003" s="271"/>
      <c r="H4003" s="271"/>
    </row>
    <row r="4004" spans="5:8" ht="15" customHeight="1" x14ac:dyDescent="0.3">
      <c r="F4004" s="274"/>
      <c r="G4004" s="274"/>
      <c r="H4004" s="274"/>
    </row>
    <row r="4005" spans="5:8" ht="15" customHeight="1" x14ac:dyDescent="0.3"/>
    <row r="4006" spans="5:8" ht="15" customHeight="1" x14ac:dyDescent="0.3">
      <c r="F4006" s="271"/>
      <c r="G4006" s="271"/>
      <c r="H4006" s="271"/>
    </row>
    <row r="4007" spans="5:8" ht="15" customHeight="1" x14ac:dyDescent="0.3">
      <c r="F4007" s="271"/>
      <c r="G4007" s="271"/>
      <c r="H4007" s="271"/>
    </row>
    <row r="4008" spans="5:8" ht="15" customHeight="1" x14ac:dyDescent="0.3"/>
    <row r="4009" spans="5:8" ht="15" customHeight="1" x14ac:dyDescent="0.3">
      <c r="F4009" s="272"/>
      <c r="G4009" s="272"/>
      <c r="H4009" s="272"/>
    </row>
    <row r="4010" spans="5:8" ht="15" customHeight="1" x14ac:dyDescent="0.3">
      <c r="F4010" s="274"/>
      <c r="G4010" s="274"/>
      <c r="H4010" s="274"/>
    </row>
    <row r="4011" spans="5:8" ht="15" customHeight="1" x14ac:dyDescent="0.3">
      <c r="F4011" s="272"/>
      <c r="G4011" s="272"/>
      <c r="H4011" s="272"/>
    </row>
    <row r="4012" spans="5:8" ht="15" customHeight="1" x14ac:dyDescent="0.3">
      <c r="E4012" s="271"/>
      <c r="F4012" s="271"/>
      <c r="G4012" s="271"/>
      <c r="H4012" s="271"/>
    </row>
    <row r="4013" spans="5:8" ht="15" customHeight="1" x14ac:dyDescent="0.3">
      <c r="F4013" s="271"/>
      <c r="G4013" s="271"/>
      <c r="H4013" s="271"/>
    </row>
    <row r="4014" spans="5:8" ht="15" customHeight="1" x14ac:dyDescent="0.3">
      <c r="F4014" s="272"/>
      <c r="G4014" s="272"/>
      <c r="H4014" s="272"/>
    </row>
    <row r="4015" spans="5:8" ht="15" customHeight="1" x14ac:dyDescent="0.3">
      <c r="F4015" s="271"/>
      <c r="G4015" s="271"/>
      <c r="H4015" s="271"/>
    </row>
    <row r="4016" spans="5:8" ht="15" customHeight="1" x14ac:dyDescent="0.3">
      <c r="F4016" s="272"/>
      <c r="G4016" s="272"/>
      <c r="H4016" s="272"/>
    </row>
    <row r="4017" spans="6:8" ht="15" customHeight="1" x14ac:dyDescent="0.3">
      <c r="F4017" s="271"/>
      <c r="G4017" s="271"/>
      <c r="H4017" s="271"/>
    </row>
    <row r="4018" spans="6:8" ht="15" customHeight="1" x14ac:dyDescent="0.3">
      <c r="F4018" s="274"/>
      <c r="G4018" s="274"/>
      <c r="H4018" s="274"/>
    </row>
    <row r="4019" spans="6:8" ht="15" customHeight="1" x14ac:dyDescent="0.3">
      <c r="F4019" s="271"/>
      <c r="G4019" s="271"/>
      <c r="H4019" s="271"/>
    </row>
    <row r="4020" spans="6:8" ht="15" customHeight="1" x14ac:dyDescent="0.3">
      <c r="F4020" s="271"/>
      <c r="G4020" s="271"/>
      <c r="H4020" s="271"/>
    </row>
    <row r="4021" spans="6:8" ht="15" customHeight="1" x14ac:dyDescent="0.3">
      <c r="F4021" s="272"/>
      <c r="G4021" s="272"/>
      <c r="H4021" s="272"/>
    </row>
    <row r="4022" spans="6:8" ht="15" customHeight="1" x14ac:dyDescent="0.3">
      <c r="F4022" s="271"/>
      <c r="G4022" s="271"/>
      <c r="H4022" s="271"/>
    </row>
    <row r="4023" spans="6:8" ht="15" customHeight="1" x14ac:dyDescent="0.3"/>
    <row r="4024" spans="6:8" ht="15" customHeight="1" x14ac:dyDescent="0.3">
      <c r="F4024" s="272"/>
      <c r="G4024" s="272"/>
      <c r="H4024" s="272"/>
    </row>
    <row r="4025" spans="6:8" ht="15" customHeight="1" x14ac:dyDescent="0.3">
      <c r="F4025" s="275"/>
      <c r="G4025" s="275"/>
      <c r="H4025" s="274"/>
    </row>
    <row r="4026" spans="6:8" ht="15" customHeight="1" x14ac:dyDescent="0.3">
      <c r="F4026" s="271"/>
      <c r="G4026" s="271"/>
      <c r="H4026" s="271"/>
    </row>
    <row r="4027" spans="6:8" ht="15" customHeight="1" x14ac:dyDescent="0.3">
      <c r="F4027" s="271"/>
      <c r="G4027" s="271"/>
      <c r="H4027" s="271"/>
    </row>
    <row r="4028" spans="6:8" ht="15" customHeight="1" x14ac:dyDescent="0.3"/>
    <row r="4029" spans="6:8" ht="15" customHeight="1" x14ac:dyDescent="0.3">
      <c r="F4029" s="271"/>
      <c r="G4029" s="271"/>
      <c r="H4029" s="271"/>
    </row>
    <row r="4030" spans="6:8" ht="15" customHeight="1" x14ac:dyDescent="0.3">
      <c r="F4030" s="271"/>
      <c r="G4030" s="271"/>
      <c r="H4030" s="271"/>
    </row>
    <row r="4031" spans="6:8" ht="15" customHeight="1" x14ac:dyDescent="0.3">
      <c r="F4031" s="272"/>
      <c r="G4031" s="272"/>
      <c r="H4031" s="272"/>
    </row>
    <row r="4032" spans="6:8" ht="15" customHeight="1" x14ac:dyDescent="0.3"/>
    <row r="4033" spans="6:8" ht="15" customHeight="1" x14ac:dyDescent="0.3">
      <c r="F4033" s="271"/>
      <c r="G4033" s="271"/>
      <c r="H4033" s="271"/>
    </row>
    <row r="4034" spans="6:8" ht="15" customHeight="1" x14ac:dyDescent="0.3">
      <c r="F4034" s="271"/>
      <c r="G4034" s="271"/>
      <c r="H4034" s="271"/>
    </row>
    <row r="4035" spans="6:8" ht="15" customHeight="1" x14ac:dyDescent="0.3"/>
    <row r="4036" spans="6:8" ht="15" customHeight="1" x14ac:dyDescent="0.3">
      <c r="F4036" s="271"/>
      <c r="G4036" s="271"/>
      <c r="H4036" s="271"/>
    </row>
    <row r="4037" spans="6:8" ht="15" customHeight="1" x14ac:dyDescent="0.3">
      <c r="F4037" s="272"/>
      <c r="G4037" s="272"/>
      <c r="H4037" s="272"/>
    </row>
    <row r="4038" spans="6:8" ht="15" customHeight="1" x14ac:dyDescent="0.3">
      <c r="F4038" s="273"/>
      <c r="G4038" s="273"/>
      <c r="H4038" s="274"/>
    </row>
    <row r="4039" spans="6:8" ht="15" customHeight="1" x14ac:dyDescent="0.3">
      <c r="F4039" s="272"/>
      <c r="G4039" s="272"/>
      <c r="H4039" s="272"/>
    </row>
    <row r="4040" spans="6:8" ht="15" customHeight="1" x14ac:dyDescent="0.3">
      <c r="F4040" s="272"/>
      <c r="G4040" s="272"/>
      <c r="H4040" s="272"/>
    </row>
    <row r="4041" spans="6:8" ht="15" customHeight="1" x14ac:dyDescent="0.3">
      <c r="F4041" s="272"/>
      <c r="G4041" s="272"/>
      <c r="H4041" s="272"/>
    </row>
    <row r="4042" spans="6:8" ht="15" customHeight="1" x14ac:dyDescent="0.3">
      <c r="F4042" s="272"/>
      <c r="G4042" s="272"/>
      <c r="H4042" s="272"/>
    </row>
    <row r="4043" spans="6:8" ht="15" customHeight="1" x14ac:dyDescent="0.3">
      <c r="F4043" s="271"/>
      <c r="G4043" s="271"/>
      <c r="H4043" s="271"/>
    </row>
    <row r="4044" spans="6:8" ht="15" customHeight="1" x14ac:dyDescent="0.3">
      <c r="F4044" s="272"/>
      <c r="G4044" s="272"/>
      <c r="H4044" s="272"/>
    </row>
    <row r="4045" spans="6:8" ht="15" customHeight="1" x14ac:dyDescent="0.3">
      <c r="F4045" s="271"/>
      <c r="G4045" s="271"/>
      <c r="H4045" s="271"/>
    </row>
    <row r="4046" spans="6:8" ht="15" customHeight="1" x14ac:dyDescent="0.3">
      <c r="F4046" s="272"/>
      <c r="G4046" s="272"/>
      <c r="H4046" s="272"/>
    </row>
    <row r="4047" spans="6:8" ht="15" customHeight="1" x14ac:dyDescent="0.3">
      <c r="F4047" s="271"/>
      <c r="G4047" s="271"/>
      <c r="H4047" s="271"/>
    </row>
    <row r="4048" spans="6:8" ht="15" customHeight="1" x14ac:dyDescent="0.3"/>
    <row r="4049" spans="6:8" ht="15" customHeight="1" x14ac:dyDescent="0.3"/>
    <row r="4050" spans="6:8" ht="15" customHeight="1" x14ac:dyDescent="0.3"/>
    <row r="4051" spans="6:8" ht="15" customHeight="1" x14ac:dyDescent="0.3">
      <c r="F4051" s="271"/>
      <c r="G4051" s="271"/>
      <c r="H4051" s="271"/>
    </row>
    <row r="4052" spans="6:8" ht="15" customHeight="1" x14ac:dyDescent="0.3">
      <c r="F4052" s="271"/>
      <c r="G4052" s="271"/>
      <c r="H4052" s="271"/>
    </row>
    <row r="4053" spans="6:8" ht="15" customHeight="1" x14ac:dyDescent="0.3">
      <c r="F4053" s="271"/>
      <c r="G4053" s="271"/>
      <c r="H4053" s="271"/>
    </row>
    <row r="4054" spans="6:8" ht="15" customHeight="1" x14ac:dyDescent="0.3">
      <c r="F4054" s="271"/>
      <c r="G4054" s="271"/>
      <c r="H4054" s="271"/>
    </row>
    <row r="4055" spans="6:8" ht="15" customHeight="1" x14ac:dyDescent="0.3">
      <c r="F4055" s="271"/>
      <c r="G4055" s="271"/>
      <c r="H4055" s="271"/>
    </row>
    <row r="4056" spans="6:8" ht="15" customHeight="1" x14ac:dyDescent="0.3">
      <c r="F4056" s="271"/>
      <c r="G4056" s="271"/>
      <c r="H4056" s="271"/>
    </row>
    <row r="4057" spans="6:8" ht="15" customHeight="1" x14ac:dyDescent="0.3"/>
    <row r="4058" spans="6:8" ht="15" customHeight="1" x14ac:dyDescent="0.3">
      <c r="F4058" s="272"/>
      <c r="G4058" s="272"/>
      <c r="H4058" s="272"/>
    </row>
    <row r="4059" spans="6:8" ht="15" customHeight="1" x14ac:dyDescent="0.3">
      <c r="F4059" s="271"/>
      <c r="G4059" s="271"/>
      <c r="H4059" s="271"/>
    </row>
    <row r="4060" spans="6:8" ht="15" customHeight="1" x14ac:dyDescent="0.3">
      <c r="F4060" s="272"/>
      <c r="G4060" s="272"/>
      <c r="H4060" s="272"/>
    </row>
    <row r="4061" spans="6:8" ht="15" customHeight="1" x14ac:dyDescent="0.3">
      <c r="F4061" s="271"/>
      <c r="G4061" s="271"/>
      <c r="H4061" s="271"/>
    </row>
    <row r="4062" spans="6:8" ht="15" customHeight="1" x14ac:dyDescent="0.3">
      <c r="F4062" s="272"/>
      <c r="G4062" s="272"/>
      <c r="H4062" s="272"/>
    </row>
    <row r="4063" spans="6:8" ht="15" customHeight="1" x14ac:dyDescent="0.3">
      <c r="F4063" s="272"/>
      <c r="G4063" s="272"/>
      <c r="H4063" s="272"/>
    </row>
    <row r="4064" spans="6:8" ht="15" customHeight="1" x14ac:dyDescent="0.3">
      <c r="F4064" s="272"/>
      <c r="G4064" s="272"/>
      <c r="H4064" s="272"/>
    </row>
    <row r="4065" spans="6:8" ht="15" customHeight="1" x14ac:dyDescent="0.3">
      <c r="F4065" s="272"/>
      <c r="G4065" s="272"/>
      <c r="H4065" s="272"/>
    </row>
    <row r="4066" spans="6:8" ht="15" customHeight="1" x14ac:dyDescent="0.3">
      <c r="F4066" s="272"/>
      <c r="G4066" s="272"/>
      <c r="H4066" s="272"/>
    </row>
    <row r="4067" spans="6:8" ht="15" customHeight="1" x14ac:dyDescent="0.3">
      <c r="F4067" s="271"/>
      <c r="G4067" s="271"/>
      <c r="H4067" s="271"/>
    </row>
    <row r="4068" spans="6:8" ht="15" customHeight="1" x14ac:dyDescent="0.3">
      <c r="F4068" s="272"/>
      <c r="G4068" s="272"/>
      <c r="H4068" s="272"/>
    </row>
    <row r="4069" spans="6:8" ht="15" customHeight="1" x14ac:dyDescent="0.3"/>
    <row r="4070" spans="6:8" ht="15" customHeight="1" x14ac:dyDescent="0.3">
      <c r="F4070" s="272"/>
      <c r="G4070" s="272"/>
      <c r="H4070" s="272"/>
    </row>
    <row r="4071" spans="6:8" ht="15" customHeight="1" x14ac:dyDescent="0.3">
      <c r="F4071" s="272"/>
      <c r="G4071" s="272"/>
      <c r="H4071" s="272"/>
    </row>
    <row r="4072" spans="6:8" ht="15" customHeight="1" x14ac:dyDescent="0.3">
      <c r="F4072" s="273"/>
      <c r="G4072" s="273"/>
      <c r="H4072" s="274"/>
    </row>
    <row r="4073" spans="6:8" ht="15" customHeight="1" x14ac:dyDescent="0.3">
      <c r="F4073" s="271"/>
      <c r="G4073" s="271"/>
      <c r="H4073" s="271"/>
    </row>
    <row r="4074" spans="6:8" ht="15" customHeight="1" x14ac:dyDescent="0.3">
      <c r="F4074" s="271"/>
      <c r="G4074" s="271"/>
      <c r="H4074" s="271"/>
    </row>
    <row r="4075" spans="6:8" ht="15" customHeight="1" x14ac:dyDescent="0.3">
      <c r="F4075" s="271"/>
      <c r="G4075" s="271"/>
      <c r="H4075" s="271"/>
    </row>
    <row r="4076" spans="6:8" ht="15" customHeight="1" x14ac:dyDescent="0.3">
      <c r="F4076" s="271"/>
      <c r="G4076" s="271"/>
      <c r="H4076" s="271"/>
    </row>
    <row r="4077" spans="6:8" ht="15" customHeight="1" x14ac:dyDescent="0.3">
      <c r="F4077" s="271"/>
      <c r="G4077" s="271"/>
      <c r="H4077" s="271"/>
    </row>
    <row r="4078" spans="6:8" ht="15" customHeight="1" x14ac:dyDescent="0.3">
      <c r="F4078" s="272"/>
      <c r="G4078" s="272"/>
      <c r="H4078" s="272"/>
    </row>
    <row r="4079" spans="6:8" ht="15" customHeight="1" x14ac:dyDescent="0.3">
      <c r="F4079" s="271"/>
      <c r="G4079" s="271"/>
      <c r="H4079" s="271"/>
    </row>
    <row r="4080" spans="6:8" ht="15" customHeight="1" x14ac:dyDescent="0.3">
      <c r="F4080" s="272"/>
      <c r="G4080" s="272"/>
      <c r="H4080" s="272"/>
    </row>
    <row r="4081" spans="6:8" ht="15" customHeight="1" x14ac:dyDescent="0.3">
      <c r="F4081" s="272"/>
      <c r="G4081" s="272"/>
      <c r="H4081" s="272"/>
    </row>
    <row r="4082" spans="6:8" ht="15" customHeight="1" x14ac:dyDescent="0.3">
      <c r="F4082" s="271"/>
      <c r="G4082" s="271"/>
      <c r="H4082" s="271"/>
    </row>
    <row r="4083" spans="6:8" ht="15" customHeight="1" x14ac:dyDescent="0.3">
      <c r="F4083" s="272"/>
      <c r="G4083" s="272"/>
      <c r="H4083" s="272"/>
    </row>
    <row r="4084" spans="6:8" ht="15" customHeight="1" x14ac:dyDescent="0.3">
      <c r="F4084" s="272"/>
      <c r="G4084" s="272"/>
      <c r="H4084" s="272"/>
    </row>
    <row r="4085" spans="6:8" ht="15" customHeight="1" x14ac:dyDescent="0.3">
      <c r="F4085" s="271"/>
      <c r="G4085" s="271"/>
      <c r="H4085" s="271"/>
    </row>
    <row r="4086" spans="6:8" ht="15" customHeight="1" x14ac:dyDescent="0.3">
      <c r="F4086" s="271"/>
      <c r="G4086" s="271"/>
      <c r="H4086" s="271"/>
    </row>
    <row r="4087" spans="6:8" ht="15" customHeight="1" x14ac:dyDescent="0.3">
      <c r="F4087" s="271"/>
      <c r="G4087" s="271"/>
      <c r="H4087" s="271"/>
    </row>
    <row r="4088" spans="6:8" ht="15" customHeight="1" x14ac:dyDescent="0.3">
      <c r="F4088" s="271"/>
      <c r="G4088" s="271"/>
      <c r="H4088" s="271"/>
    </row>
    <row r="4089" spans="6:8" ht="15" customHeight="1" x14ac:dyDescent="0.3">
      <c r="F4089" s="271"/>
      <c r="G4089" s="271"/>
      <c r="H4089" s="271"/>
    </row>
    <row r="4090" spans="6:8" ht="15" customHeight="1" x14ac:dyDescent="0.3">
      <c r="F4090" s="271"/>
      <c r="G4090" s="271"/>
      <c r="H4090" s="271"/>
    </row>
    <row r="4091" spans="6:8" ht="15" customHeight="1" x14ac:dyDescent="0.3">
      <c r="F4091" s="271"/>
      <c r="G4091" s="271"/>
      <c r="H4091" s="271"/>
    </row>
    <row r="4092" spans="6:8" ht="15" customHeight="1" x14ac:dyDescent="0.3">
      <c r="F4092" s="271"/>
      <c r="G4092" s="271"/>
      <c r="H4092" s="271"/>
    </row>
    <row r="4093" spans="6:8" ht="15" customHeight="1" x14ac:dyDescent="0.3">
      <c r="F4093" s="271"/>
      <c r="G4093" s="271"/>
      <c r="H4093" s="271"/>
    </row>
    <row r="4094" spans="6:8" ht="15" customHeight="1" x14ac:dyDescent="0.3">
      <c r="F4094" s="272"/>
      <c r="G4094" s="272"/>
      <c r="H4094" s="272"/>
    </row>
    <row r="4095" spans="6:8" ht="15" customHeight="1" x14ac:dyDescent="0.3">
      <c r="F4095" s="273"/>
      <c r="G4095" s="273"/>
      <c r="H4095" s="274"/>
    </row>
    <row r="4096" spans="6:8" ht="15" customHeight="1" x14ac:dyDescent="0.3">
      <c r="F4096" s="272"/>
      <c r="G4096" s="272"/>
      <c r="H4096" s="272"/>
    </row>
    <row r="4097" spans="6:8" ht="15" customHeight="1" x14ac:dyDescent="0.3">
      <c r="F4097" s="271"/>
      <c r="G4097" s="271"/>
      <c r="H4097" s="271"/>
    </row>
    <row r="4098" spans="6:8" ht="15" customHeight="1" x14ac:dyDescent="0.3">
      <c r="F4098" s="271"/>
      <c r="G4098" s="271"/>
      <c r="H4098" s="271"/>
    </row>
    <row r="4099" spans="6:8" ht="15" customHeight="1" x14ac:dyDescent="0.3">
      <c r="F4099" s="273"/>
      <c r="G4099" s="273"/>
      <c r="H4099" s="274"/>
    </row>
    <row r="4100" spans="6:8" ht="15" customHeight="1" x14ac:dyDescent="0.3"/>
    <row r="4101" spans="6:8" ht="15" customHeight="1" x14ac:dyDescent="0.3"/>
    <row r="4102" spans="6:8" ht="15" customHeight="1" x14ac:dyDescent="0.3"/>
    <row r="4103" spans="6:8" ht="15" customHeight="1" x14ac:dyDescent="0.3">
      <c r="F4103" s="272"/>
      <c r="G4103" s="272"/>
      <c r="H4103" s="272"/>
    </row>
    <row r="4104" spans="6:8" ht="15" customHeight="1" x14ac:dyDescent="0.3">
      <c r="F4104" s="271"/>
      <c r="G4104" s="271"/>
      <c r="H4104" s="271"/>
    </row>
    <row r="4105" spans="6:8" ht="15" customHeight="1" x14ac:dyDescent="0.3">
      <c r="F4105" s="271"/>
      <c r="G4105" s="271"/>
      <c r="H4105" s="271"/>
    </row>
    <row r="4106" spans="6:8" ht="15" customHeight="1" x14ac:dyDescent="0.3">
      <c r="F4106" s="271"/>
      <c r="G4106" s="271"/>
      <c r="H4106" s="271"/>
    </row>
    <row r="4107" spans="6:8" ht="15" customHeight="1" x14ac:dyDescent="0.3">
      <c r="F4107" s="271"/>
      <c r="G4107" s="271"/>
      <c r="H4107" s="271"/>
    </row>
    <row r="4108" spans="6:8" ht="15" customHeight="1" x14ac:dyDescent="0.3"/>
    <row r="4109" spans="6:8" ht="15" customHeight="1" x14ac:dyDescent="0.3">
      <c r="F4109" s="271"/>
      <c r="G4109" s="271"/>
      <c r="H4109" s="271"/>
    </row>
    <row r="4110" spans="6:8" ht="15" customHeight="1" x14ac:dyDescent="0.3">
      <c r="F4110" s="272"/>
      <c r="G4110" s="272"/>
      <c r="H4110" s="272"/>
    </row>
    <row r="4111" spans="6:8" ht="15" customHeight="1" x14ac:dyDescent="0.3">
      <c r="F4111" s="272"/>
      <c r="G4111" s="272"/>
      <c r="H4111" s="272"/>
    </row>
    <row r="4112" spans="6:8" ht="15" customHeight="1" x14ac:dyDescent="0.3">
      <c r="F4112" s="271"/>
      <c r="G4112" s="271"/>
      <c r="H4112" s="271"/>
    </row>
    <row r="4113" spans="6:8" ht="15" customHeight="1" x14ac:dyDescent="0.3">
      <c r="F4113" s="271"/>
      <c r="G4113" s="271"/>
      <c r="H4113" s="271"/>
    </row>
    <row r="4114" spans="6:8" ht="15" customHeight="1" x14ac:dyDescent="0.3">
      <c r="F4114" s="272"/>
      <c r="G4114" s="272"/>
      <c r="H4114" s="272"/>
    </row>
    <row r="4115" spans="6:8" ht="15" customHeight="1" x14ac:dyDescent="0.3">
      <c r="F4115" s="271"/>
      <c r="G4115" s="271"/>
      <c r="H4115" s="271"/>
    </row>
    <row r="4116" spans="6:8" ht="15" customHeight="1" x14ac:dyDescent="0.3">
      <c r="F4116" s="273"/>
      <c r="G4116" s="273"/>
      <c r="H4116" s="274"/>
    </row>
    <row r="4117" spans="6:8" ht="15" customHeight="1" x14ac:dyDescent="0.3">
      <c r="F4117" s="273"/>
      <c r="G4117" s="273"/>
      <c r="H4117" s="274"/>
    </row>
    <row r="4118" spans="6:8" ht="15" customHeight="1" x14ac:dyDescent="0.3">
      <c r="F4118" s="271"/>
      <c r="G4118" s="271"/>
      <c r="H4118" s="271"/>
    </row>
    <row r="4119" spans="6:8" ht="15" customHeight="1" x14ac:dyDescent="0.3">
      <c r="F4119" s="271"/>
      <c r="G4119" s="271"/>
      <c r="H4119" s="271"/>
    </row>
    <row r="4120" spans="6:8" ht="15" customHeight="1" x14ac:dyDescent="0.3">
      <c r="F4120" s="271"/>
      <c r="G4120" s="271"/>
      <c r="H4120" s="271"/>
    </row>
    <row r="4121" spans="6:8" ht="15" customHeight="1" x14ac:dyDescent="0.3">
      <c r="F4121" s="271"/>
      <c r="G4121" s="271"/>
      <c r="H4121" s="271"/>
    </row>
    <row r="4122" spans="6:8" ht="15" customHeight="1" x14ac:dyDescent="0.3">
      <c r="F4122" s="272"/>
      <c r="G4122" s="272"/>
      <c r="H4122" s="272"/>
    </row>
    <row r="4123" spans="6:8" ht="15" customHeight="1" x14ac:dyDescent="0.3">
      <c r="F4123" s="271"/>
      <c r="G4123" s="271"/>
      <c r="H4123" s="271"/>
    </row>
    <row r="4124" spans="6:8" ht="15" customHeight="1" x14ac:dyDescent="0.3">
      <c r="F4124" s="271"/>
      <c r="G4124" s="271"/>
      <c r="H4124" s="271"/>
    </row>
    <row r="4125" spans="6:8" ht="15" customHeight="1" x14ac:dyDescent="0.3">
      <c r="F4125" s="271"/>
      <c r="G4125" s="271"/>
      <c r="H4125" s="271"/>
    </row>
    <row r="4126" spans="6:8" ht="15" customHeight="1" x14ac:dyDescent="0.3">
      <c r="F4126" s="273"/>
      <c r="G4126" s="273"/>
      <c r="H4126" s="274"/>
    </row>
    <row r="4127" spans="6:8" ht="15" customHeight="1" x14ac:dyDescent="0.3">
      <c r="F4127" s="271"/>
      <c r="G4127" s="271"/>
      <c r="H4127" s="271"/>
    </row>
    <row r="4128" spans="6:8" ht="15" customHeight="1" x14ac:dyDescent="0.3">
      <c r="F4128" s="273"/>
      <c r="G4128" s="273"/>
      <c r="H4128" s="274"/>
    </row>
    <row r="4129" spans="6:8" ht="15" customHeight="1" x14ac:dyDescent="0.3"/>
    <row r="4130" spans="6:8" ht="15" customHeight="1" x14ac:dyDescent="0.3">
      <c r="F4130" s="271"/>
      <c r="G4130" s="271"/>
      <c r="H4130" s="271"/>
    </row>
    <row r="4131" spans="6:8" ht="15" customHeight="1" x14ac:dyDescent="0.3">
      <c r="F4131" s="272"/>
      <c r="G4131" s="272"/>
      <c r="H4131" s="272"/>
    </row>
    <row r="4132" spans="6:8" ht="15" customHeight="1" x14ac:dyDescent="0.3">
      <c r="F4132" s="271"/>
      <c r="G4132" s="271"/>
      <c r="H4132" s="271"/>
    </row>
    <row r="4133" spans="6:8" ht="15" customHeight="1" x14ac:dyDescent="0.3">
      <c r="F4133" s="271"/>
      <c r="G4133" s="271"/>
      <c r="H4133" s="271"/>
    </row>
    <row r="4134" spans="6:8" ht="15" customHeight="1" x14ac:dyDescent="0.3">
      <c r="F4134" s="271"/>
      <c r="G4134" s="271"/>
      <c r="H4134" s="271"/>
    </row>
    <row r="4135" spans="6:8" ht="15" customHeight="1" x14ac:dyDescent="0.3">
      <c r="F4135" s="271"/>
      <c r="G4135" s="271"/>
      <c r="H4135" s="271"/>
    </row>
    <row r="4136" spans="6:8" ht="15" customHeight="1" x14ac:dyDescent="0.3">
      <c r="F4136" s="271"/>
      <c r="G4136" s="271"/>
      <c r="H4136" s="271"/>
    </row>
    <row r="4137" spans="6:8" ht="15" customHeight="1" x14ac:dyDescent="0.3">
      <c r="F4137" s="271"/>
      <c r="G4137" s="271"/>
      <c r="H4137" s="271"/>
    </row>
    <row r="4138" spans="6:8" ht="15" customHeight="1" x14ac:dyDescent="0.3">
      <c r="F4138" s="271"/>
      <c r="G4138" s="271"/>
      <c r="H4138" s="271"/>
    </row>
    <row r="4139" spans="6:8" ht="15" customHeight="1" x14ac:dyDescent="0.3">
      <c r="F4139" s="271"/>
      <c r="G4139" s="271"/>
      <c r="H4139" s="271"/>
    </row>
    <row r="4140" spans="6:8" ht="15" customHeight="1" x14ac:dyDescent="0.3">
      <c r="F4140" s="271"/>
      <c r="G4140" s="271"/>
      <c r="H4140" s="271"/>
    </row>
    <row r="4141" spans="6:8" ht="15" customHeight="1" x14ac:dyDescent="0.3">
      <c r="F4141" s="271"/>
      <c r="G4141" s="271"/>
      <c r="H4141" s="271"/>
    </row>
    <row r="4142" spans="6:8" ht="15" customHeight="1" x14ac:dyDescent="0.3">
      <c r="F4142" s="271"/>
      <c r="G4142" s="271"/>
      <c r="H4142" s="271"/>
    </row>
    <row r="4143" spans="6:8" ht="15" customHeight="1" x14ac:dyDescent="0.3"/>
    <row r="4144" spans="6:8" ht="15" customHeight="1" x14ac:dyDescent="0.3">
      <c r="F4144" s="271"/>
      <c r="G4144" s="271"/>
      <c r="H4144" s="271"/>
    </row>
    <row r="4145" spans="6:8" ht="15" customHeight="1" x14ac:dyDescent="0.3">
      <c r="F4145" s="271"/>
      <c r="G4145" s="271"/>
      <c r="H4145" s="271"/>
    </row>
    <row r="4146" spans="6:8" ht="15" customHeight="1" x14ac:dyDescent="0.3"/>
    <row r="4147" spans="6:8" ht="15" customHeight="1" x14ac:dyDescent="0.3">
      <c r="F4147" s="271"/>
      <c r="G4147" s="271"/>
      <c r="H4147" s="271"/>
    </row>
    <row r="4148" spans="6:8" ht="15" customHeight="1" x14ac:dyDescent="0.3">
      <c r="F4148" s="271"/>
      <c r="G4148" s="271"/>
      <c r="H4148" s="271"/>
    </row>
    <row r="4149" spans="6:8" ht="15" customHeight="1" x14ac:dyDescent="0.3">
      <c r="F4149" s="271"/>
      <c r="G4149" s="271"/>
      <c r="H4149" s="271"/>
    </row>
    <row r="4150" spans="6:8" ht="15" customHeight="1" x14ac:dyDescent="0.3">
      <c r="F4150" s="271"/>
      <c r="G4150" s="271"/>
      <c r="H4150" s="271"/>
    </row>
    <row r="4151" spans="6:8" ht="15" customHeight="1" x14ac:dyDescent="0.3">
      <c r="F4151" s="271"/>
      <c r="G4151" s="271"/>
      <c r="H4151" s="271"/>
    </row>
    <row r="4152" spans="6:8" ht="15" customHeight="1" x14ac:dyDescent="0.3">
      <c r="F4152" s="271"/>
      <c r="G4152" s="271"/>
      <c r="H4152" s="271"/>
    </row>
    <row r="4153" spans="6:8" ht="15" customHeight="1" x14ac:dyDescent="0.3">
      <c r="F4153" s="271"/>
      <c r="G4153" s="271"/>
      <c r="H4153" s="271"/>
    </row>
    <row r="4154" spans="6:8" ht="15" customHeight="1" x14ac:dyDescent="0.3">
      <c r="F4154" s="272"/>
      <c r="G4154" s="272"/>
      <c r="H4154" s="272"/>
    </row>
    <row r="4155" spans="6:8" ht="15" customHeight="1" x14ac:dyDescent="0.3">
      <c r="F4155" s="271"/>
      <c r="G4155" s="271"/>
      <c r="H4155" s="271"/>
    </row>
    <row r="4156" spans="6:8" ht="15" customHeight="1" x14ac:dyDescent="0.3">
      <c r="F4156" s="271"/>
      <c r="G4156" s="271"/>
      <c r="H4156" s="271"/>
    </row>
    <row r="4157" spans="6:8" ht="15" customHeight="1" x14ac:dyDescent="0.3">
      <c r="F4157" s="272"/>
      <c r="G4157" s="272"/>
      <c r="H4157" s="272"/>
    </row>
    <row r="4158" spans="6:8" ht="15" customHeight="1" x14ac:dyDescent="0.3">
      <c r="F4158" s="271"/>
      <c r="G4158" s="271"/>
      <c r="H4158" s="271"/>
    </row>
    <row r="4159" spans="6:8" ht="15" customHeight="1" x14ac:dyDescent="0.3">
      <c r="F4159" s="272"/>
      <c r="G4159" s="272"/>
      <c r="H4159" s="272"/>
    </row>
    <row r="4160" spans="6:8" ht="15" customHeight="1" x14ac:dyDescent="0.3">
      <c r="F4160" s="271"/>
      <c r="G4160" s="271"/>
      <c r="H4160" s="271"/>
    </row>
    <row r="4161" spans="6:8" ht="15" customHeight="1" x14ac:dyDescent="0.3">
      <c r="F4161" s="271"/>
      <c r="G4161" s="271"/>
      <c r="H4161" s="271"/>
    </row>
    <row r="4162" spans="6:8" ht="15" customHeight="1" x14ac:dyDescent="0.3">
      <c r="F4162" s="271"/>
      <c r="G4162" s="271"/>
      <c r="H4162" s="271"/>
    </row>
    <row r="4163" spans="6:8" ht="15" customHeight="1" x14ac:dyDescent="0.3">
      <c r="F4163" s="273"/>
      <c r="G4163" s="273"/>
      <c r="H4163" s="274"/>
    </row>
    <row r="4164" spans="6:8" ht="15" customHeight="1" x14ac:dyDescent="0.3">
      <c r="F4164" s="271"/>
      <c r="G4164" s="271"/>
      <c r="H4164" s="271"/>
    </row>
    <row r="4165" spans="6:8" ht="15" customHeight="1" x14ac:dyDescent="0.3">
      <c r="F4165" s="271"/>
      <c r="G4165" s="271"/>
      <c r="H4165" s="271"/>
    </row>
    <row r="4166" spans="6:8" ht="15" customHeight="1" x14ac:dyDescent="0.3">
      <c r="F4166" s="272"/>
      <c r="G4166" s="272"/>
      <c r="H4166" s="272"/>
    </row>
    <row r="4167" spans="6:8" ht="15" customHeight="1" x14ac:dyDescent="0.3">
      <c r="F4167" s="271"/>
      <c r="G4167" s="271"/>
      <c r="H4167" s="271"/>
    </row>
    <row r="4168" spans="6:8" ht="15" customHeight="1" x14ac:dyDescent="0.3">
      <c r="F4168" s="271"/>
      <c r="G4168" s="271"/>
      <c r="H4168" s="271"/>
    </row>
    <row r="4169" spans="6:8" ht="15" customHeight="1" x14ac:dyDescent="0.3">
      <c r="F4169" s="272"/>
      <c r="G4169" s="272"/>
      <c r="H4169" s="272"/>
    </row>
    <row r="4170" spans="6:8" ht="15" customHeight="1" x14ac:dyDescent="0.3">
      <c r="F4170" s="272"/>
      <c r="G4170" s="272"/>
      <c r="H4170" s="272"/>
    </row>
    <row r="4171" spans="6:8" ht="15" customHeight="1" x14ac:dyDescent="0.3">
      <c r="F4171" s="271"/>
      <c r="G4171" s="271"/>
      <c r="H4171" s="271"/>
    </row>
    <row r="4172" spans="6:8" ht="15" customHeight="1" x14ac:dyDescent="0.3">
      <c r="F4172" s="271"/>
      <c r="G4172" s="271"/>
      <c r="H4172" s="271"/>
    </row>
    <row r="4173" spans="6:8" ht="15" customHeight="1" x14ac:dyDescent="0.3"/>
    <row r="4174" spans="6:8" ht="15" customHeight="1" x14ac:dyDescent="0.3"/>
    <row r="4175" spans="6:8" ht="15" customHeight="1" x14ac:dyDescent="0.3">
      <c r="F4175" s="272"/>
      <c r="G4175" s="272"/>
      <c r="H4175" s="272"/>
    </row>
    <row r="4176" spans="6:8" ht="15" customHeight="1" x14ac:dyDescent="0.3">
      <c r="F4176" s="271"/>
      <c r="G4176" s="271"/>
      <c r="H4176" s="271"/>
    </row>
    <row r="4177" spans="6:8" ht="15" customHeight="1" x14ac:dyDescent="0.3">
      <c r="F4177" s="272"/>
      <c r="G4177" s="272"/>
      <c r="H4177" s="272"/>
    </row>
    <row r="4178" spans="6:8" ht="15" customHeight="1" x14ac:dyDescent="0.3">
      <c r="F4178" s="272"/>
      <c r="G4178" s="272"/>
      <c r="H4178" s="272"/>
    </row>
    <row r="4179" spans="6:8" ht="15" customHeight="1" x14ac:dyDescent="0.3">
      <c r="F4179" s="272"/>
      <c r="G4179" s="272"/>
      <c r="H4179" s="272"/>
    </row>
    <row r="4180" spans="6:8" ht="15" customHeight="1" x14ac:dyDescent="0.3">
      <c r="F4180" s="271"/>
      <c r="G4180" s="271"/>
      <c r="H4180" s="271"/>
    </row>
    <row r="4181" spans="6:8" ht="15" customHeight="1" x14ac:dyDescent="0.3">
      <c r="F4181" s="272"/>
      <c r="G4181" s="272"/>
      <c r="H4181" s="272"/>
    </row>
    <row r="4182" spans="6:8" ht="15" customHeight="1" x14ac:dyDescent="0.3">
      <c r="F4182" s="273"/>
      <c r="G4182" s="273"/>
      <c r="H4182" s="274"/>
    </row>
    <row r="4183" spans="6:8" ht="15" customHeight="1" x14ac:dyDescent="0.3">
      <c r="F4183" s="271"/>
      <c r="G4183" s="271"/>
      <c r="H4183" s="271"/>
    </row>
    <row r="4184" spans="6:8" ht="15" customHeight="1" x14ac:dyDescent="0.3">
      <c r="F4184" s="271"/>
      <c r="G4184" s="271"/>
      <c r="H4184" s="271"/>
    </row>
    <row r="4185" spans="6:8" ht="15" customHeight="1" x14ac:dyDescent="0.3">
      <c r="F4185" s="272"/>
      <c r="G4185" s="272"/>
      <c r="H4185" s="272"/>
    </row>
    <row r="4186" spans="6:8" ht="15" customHeight="1" x14ac:dyDescent="0.3">
      <c r="F4186" s="272"/>
      <c r="G4186" s="272"/>
      <c r="H4186" s="272"/>
    </row>
    <row r="4187" spans="6:8" ht="15" customHeight="1" x14ac:dyDescent="0.3">
      <c r="F4187" s="271"/>
      <c r="G4187" s="271"/>
      <c r="H4187" s="271"/>
    </row>
    <row r="4188" spans="6:8" ht="15" customHeight="1" x14ac:dyDescent="0.3">
      <c r="F4188" s="271"/>
      <c r="G4188" s="271"/>
      <c r="H4188" s="271"/>
    </row>
    <row r="4189" spans="6:8" ht="15" customHeight="1" x14ac:dyDescent="0.3">
      <c r="F4189" s="272"/>
      <c r="G4189" s="272"/>
      <c r="H4189" s="272"/>
    </row>
    <row r="4190" spans="6:8" ht="15" customHeight="1" x14ac:dyDescent="0.3">
      <c r="F4190" s="272"/>
      <c r="G4190" s="272"/>
      <c r="H4190" s="272"/>
    </row>
    <row r="4191" spans="6:8" ht="15" customHeight="1" x14ac:dyDescent="0.3">
      <c r="F4191" s="271"/>
      <c r="G4191" s="271"/>
      <c r="H4191" s="271"/>
    </row>
    <row r="4192" spans="6:8" ht="15" customHeight="1" x14ac:dyDescent="0.3">
      <c r="F4192" s="272"/>
      <c r="G4192" s="272"/>
      <c r="H4192" s="272"/>
    </row>
    <row r="4193" spans="5:31" ht="15" customHeight="1" x14ac:dyDescent="0.3">
      <c r="F4193" s="272"/>
      <c r="G4193" s="272"/>
      <c r="H4193" s="272"/>
    </row>
    <row r="4194" spans="5:31" ht="15" customHeight="1" x14ac:dyDescent="0.3">
      <c r="F4194" s="272"/>
      <c r="G4194" s="272"/>
      <c r="H4194" s="272"/>
    </row>
    <row r="4195" spans="5:31" ht="15" customHeight="1" x14ac:dyDescent="0.3">
      <c r="F4195" s="271"/>
      <c r="G4195" s="271"/>
      <c r="H4195" s="271"/>
    </row>
    <row r="4196" spans="5:31" ht="15" customHeight="1" x14ac:dyDescent="0.3">
      <c r="F4196" s="272"/>
      <c r="G4196" s="272"/>
      <c r="H4196" s="272"/>
    </row>
    <row r="4197" spans="5:31" ht="15" customHeight="1" x14ac:dyDescent="0.3">
      <c r="E4197" s="263"/>
      <c r="F4197" s="263"/>
      <c r="G4197" s="263"/>
      <c r="H4197" s="263"/>
      <c r="I4197" s="263"/>
      <c r="J4197" s="263"/>
      <c r="K4197" s="263"/>
      <c r="L4197" s="263"/>
      <c r="M4197" s="263"/>
      <c r="N4197" s="263"/>
      <c r="O4197" s="263"/>
      <c r="P4197" s="263"/>
      <c r="Q4197" s="263"/>
      <c r="R4197" s="263"/>
      <c r="S4197" s="263"/>
      <c r="T4197" s="263"/>
      <c r="U4197" s="263"/>
      <c r="V4197" s="263"/>
      <c r="W4197" s="263"/>
      <c r="X4197" s="263"/>
      <c r="Y4197" s="263"/>
      <c r="Z4197" s="263"/>
      <c r="AB4197" s="263"/>
      <c r="AC4197" s="263"/>
      <c r="AD4197" s="263"/>
      <c r="AE4197" s="263"/>
    </row>
    <row r="4198" spans="5:31" ht="15" customHeight="1" x14ac:dyDescent="0.3">
      <c r="E4198" s="263"/>
      <c r="F4198" s="263"/>
      <c r="G4198" s="263"/>
      <c r="H4198" s="263"/>
      <c r="I4198" s="263"/>
      <c r="J4198" s="263"/>
      <c r="K4198" s="263"/>
      <c r="L4198" s="263"/>
      <c r="M4198" s="263"/>
      <c r="N4198" s="263"/>
      <c r="O4198" s="263"/>
      <c r="P4198" s="263"/>
      <c r="Q4198" s="263"/>
      <c r="R4198" s="263"/>
      <c r="S4198" s="263"/>
      <c r="T4198" s="263"/>
      <c r="V4198" s="263"/>
      <c r="W4198" s="263"/>
      <c r="X4198" s="263"/>
      <c r="Y4198" s="263"/>
      <c r="Z4198" s="263"/>
      <c r="AC4198" s="263"/>
      <c r="AD4198" s="263"/>
      <c r="AE4198" s="263"/>
    </row>
    <row r="4199" spans="5:31" ht="15" customHeight="1" x14ac:dyDescent="0.3">
      <c r="E4199" s="263"/>
      <c r="F4199" s="263"/>
      <c r="G4199" s="263"/>
      <c r="H4199" s="263"/>
      <c r="I4199" s="263"/>
      <c r="J4199" s="263"/>
      <c r="K4199" s="263"/>
      <c r="L4199" s="263"/>
      <c r="M4199" s="263"/>
      <c r="N4199" s="263"/>
      <c r="O4199" s="263"/>
      <c r="P4199" s="263"/>
      <c r="Q4199" s="263"/>
      <c r="R4199" s="263"/>
      <c r="S4199" s="263"/>
      <c r="T4199" s="263"/>
      <c r="V4199" s="263"/>
      <c r="W4199" s="263"/>
      <c r="X4199" s="263"/>
      <c r="Y4199" s="263"/>
      <c r="Z4199" s="263"/>
      <c r="AC4199" s="263"/>
      <c r="AD4199" s="263"/>
      <c r="AE4199" s="263"/>
    </row>
    <row r="4200" spans="5:31" ht="15" customHeight="1" x14ac:dyDescent="0.3">
      <c r="E4200" s="263"/>
      <c r="F4200" s="263"/>
      <c r="G4200" s="263"/>
      <c r="H4200" s="263"/>
      <c r="I4200" s="263"/>
      <c r="J4200" s="263"/>
      <c r="K4200" s="263"/>
      <c r="L4200" s="263"/>
      <c r="M4200" s="263"/>
      <c r="N4200" s="263"/>
      <c r="O4200" s="263"/>
      <c r="P4200" s="263"/>
      <c r="Q4200" s="263"/>
      <c r="R4200" s="263"/>
      <c r="S4200" s="263"/>
      <c r="T4200" s="263"/>
      <c r="V4200" s="263"/>
      <c r="W4200" s="263"/>
      <c r="X4200" s="263"/>
      <c r="Y4200" s="263"/>
      <c r="Z4200" s="263"/>
      <c r="AC4200" s="263"/>
      <c r="AD4200" s="263"/>
      <c r="AE4200" s="263"/>
    </row>
    <row r="4201" spans="5:31" ht="15" customHeight="1" x14ac:dyDescent="0.3">
      <c r="E4201" s="263"/>
      <c r="F4201" s="263"/>
      <c r="G4201" s="263"/>
      <c r="H4201" s="263"/>
      <c r="I4201" s="263"/>
      <c r="J4201" s="263"/>
      <c r="K4201" s="263"/>
      <c r="L4201" s="263"/>
      <c r="M4201" s="263"/>
      <c r="N4201" s="263"/>
      <c r="O4201" s="263"/>
      <c r="P4201" s="263"/>
      <c r="Q4201" s="263"/>
      <c r="R4201" s="263"/>
      <c r="S4201" s="263"/>
      <c r="T4201" s="263"/>
      <c r="U4201" s="263"/>
      <c r="V4201" s="263"/>
      <c r="W4201" s="263"/>
      <c r="X4201" s="263"/>
      <c r="Y4201" s="263"/>
      <c r="Z4201" s="263"/>
      <c r="AC4201" s="263"/>
      <c r="AD4201" s="263"/>
      <c r="AE4201" s="263"/>
    </row>
    <row r="4202" spans="5:31" ht="15" customHeight="1" x14ac:dyDescent="0.3">
      <c r="E4202" s="263"/>
      <c r="F4202" s="263"/>
      <c r="G4202" s="263"/>
      <c r="H4202" s="263"/>
      <c r="I4202" s="263"/>
      <c r="J4202" s="263"/>
      <c r="K4202" s="263"/>
      <c r="L4202" s="263"/>
      <c r="M4202" s="263"/>
      <c r="N4202" s="263"/>
      <c r="O4202" s="263"/>
      <c r="P4202" s="263"/>
      <c r="Q4202" s="263"/>
      <c r="R4202" s="263"/>
      <c r="S4202" s="263"/>
      <c r="T4202" s="263"/>
      <c r="U4202" s="263"/>
      <c r="V4202" s="263"/>
      <c r="W4202" s="263"/>
      <c r="X4202" s="263"/>
      <c r="Y4202" s="263"/>
      <c r="Z4202" s="263"/>
      <c r="AC4202" s="263"/>
      <c r="AD4202" s="263"/>
      <c r="AE4202" s="263"/>
    </row>
    <row r="4203" spans="5:31" ht="15" customHeight="1" x14ac:dyDescent="0.3">
      <c r="E4203" s="263"/>
      <c r="F4203" s="263"/>
      <c r="G4203" s="263"/>
      <c r="H4203" s="263"/>
      <c r="I4203" s="263"/>
      <c r="J4203" s="263"/>
      <c r="K4203" s="263"/>
      <c r="L4203" s="263"/>
      <c r="M4203" s="263"/>
      <c r="N4203" s="263"/>
      <c r="O4203" s="263"/>
      <c r="P4203" s="263"/>
      <c r="Q4203" s="263"/>
      <c r="R4203" s="263"/>
      <c r="S4203" s="263"/>
      <c r="T4203" s="263"/>
      <c r="U4203" s="263"/>
      <c r="V4203" s="263"/>
      <c r="W4203" s="263"/>
      <c r="X4203" s="263"/>
      <c r="Y4203" s="263"/>
      <c r="Z4203" s="263"/>
      <c r="AC4203" s="263"/>
      <c r="AD4203" s="263"/>
      <c r="AE4203" s="263"/>
    </row>
    <row r="4204" spans="5:31" ht="15" customHeight="1" x14ac:dyDescent="0.3">
      <c r="F4204" s="271"/>
      <c r="G4204" s="271"/>
      <c r="H4204" s="271"/>
    </row>
    <row r="4205" spans="5:31" ht="15" customHeight="1" x14ac:dyDescent="0.3">
      <c r="F4205" s="271"/>
      <c r="G4205" s="271"/>
      <c r="H4205" s="271"/>
    </row>
    <row r="4206" spans="5:31" ht="15" customHeight="1" x14ac:dyDescent="0.3">
      <c r="F4206" s="271"/>
      <c r="G4206" s="271"/>
      <c r="H4206" s="271"/>
    </row>
    <row r="4207" spans="5:31" ht="15" customHeight="1" x14ac:dyDescent="0.3">
      <c r="F4207" s="272"/>
      <c r="G4207" s="272"/>
      <c r="H4207" s="272"/>
    </row>
    <row r="4208" spans="5:31" ht="15" customHeight="1" x14ac:dyDescent="0.3">
      <c r="F4208" s="271"/>
      <c r="G4208" s="271"/>
      <c r="H4208" s="271"/>
    </row>
    <row r="4209" spans="6:8" ht="15" customHeight="1" x14ac:dyDescent="0.3">
      <c r="F4209" s="271"/>
      <c r="G4209" s="271"/>
      <c r="H4209" s="271"/>
    </row>
    <row r="4210" spans="6:8" ht="15" customHeight="1" x14ac:dyDescent="0.3">
      <c r="F4210" s="272"/>
      <c r="G4210" s="272"/>
      <c r="H4210" s="272"/>
    </row>
    <row r="4211" spans="6:8" ht="15" customHeight="1" x14ac:dyDescent="0.3">
      <c r="F4211" s="271"/>
      <c r="G4211" s="271"/>
      <c r="H4211" s="271"/>
    </row>
    <row r="4212" spans="6:8" ht="15" customHeight="1" x14ac:dyDescent="0.3">
      <c r="F4212" s="271"/>
      <c r="G4212" s="271"/>
      <c r="H4212" s="271"/>
    </row>
    <row r="4213" spans="6:8" ht="15" customHeight="1" x14ac:dyDescent="0.3">
      <c r="F4213" s="271"/>
      <c r="G4213" s="271"/>
      <c r="H4213" s="271"/>
    </row>
    <row r="4214" spans="6:8" ht="15" customHeight="1" x14ac:dyDescent="0.3">
      <c r="F4214" s="272"/>
      <c r="G4214" s="272"/>
      <c r="H4214" s="272"/>
    </row>
    <row r="4215" spans="6:8" ht="15" customHeight="1" x14ac:dyDescent="0.3">
      <c r="F4215" s="272"/>
      <c r="G4215" s="272"/>
      <c r="H4215" s="272"/>
    </row>
    <row r="4216" spans="6:8" ht="15" customHeight="1" x14ac:dyDescent="0.3">
      <c r="F4216" s="271"/>
      <c r="G4216" s="271"/>
      <c r="H4216" s="271"/>
    </row>
    <row r="4217" spans="6:8" ht="15" customHeight="1" x14ac:dyDescent="0.3">
      <c r="F4217" s="271"/>
      <c r="G4217" s="271"/>
      <c r="H4217" s="271"/>
    </row>
    <row r="4218" spans="6:8" ht="15" customHeight="1" x14ac:dyDescent="0.3">
      <c r="F4218" s="272"/>
      <c r="G4218" s="272"/>
      <c r="H4218" s="272"/>
    </row>
    <row r="4219" spans="6:8" ht="15" customHeight="1" x14ac:dyDescent="0.3">
      <c r="F4219" s="271"/>
      <c r="G4219" s="271"/>
      <c r="H4219" s="271"/>
    </row>
    <row r="4220" spans="6:8" ht="15" customHeight="1" x14ac:dyDescent="0.3">
      <c r="F4220" s="271"/>
      <c r="G4220" s="271"/>
      <c r="H4220" s="271"/>
    </row>
    <row r="4221" spans="6:8" ht="15" customHeight="1" x14ac:dyDescent="0.3">
      <c r="F4221" s="271"/>
      <c r="G4221" s="271"/>
      <c r="H4221" s="271"/>
    </row>
    <row r="4222" spans="6:8" ht="15" customHeight="1" x14ac:dyDescent="0.3">
      <c r="F4222" s="271"/>
      <c r="G4222" s="271"/>
      <c r="H4222" s="271"/>
    </row>
    <row r="4223" spans="6:8" ht="15" customHeight="1" x14ac:dyDescent="0.3">
      <c r="F4223" s="272"/>
      <c r="G4223" s="272"/>
      <c r="H4223" s="272"/>
    </row>
    <row r="4224" spans="6:8" ht="15" customHeight="1" x14ac:dyDescent="0.3">
      <c r="F4224" s="271"/>
      <c r="G4224" s="271"/>
      <c r="H4224" s="271"/>
    </row>
    <row r="4225" spans="6:8" ht="15" customHeight="1" x14ac:dyDescent="0.3">
      <c r="F4225" s="271"/>
      <c r="G4225" s="271"/>
      <c r="H4225" s="271"/>
    </row>
    <row r="4226" spans="6:8" ht="15" customHeight="1" x14ac:dyDescent="0.3">
      <c r="F4226" s="271"/>
      <c r="G4226" s="271"/>
      <c r="H4226" s="271"/>
    </row>
    <row r="4227" spans="6:8" ht="15" customHeight="1" x14ac:dyDescent="0.3">
      <c r="F4227" s="272"/>
      <c r="G4227" s="272"/>
      <c r="H4227" s="272"/>
    </row>
    <row r="4228" spans="6:8" ht="15" customHeight="1" x14ac:dyDescent="0.3">
      <c r="F4228" s="272"/>
      <c r="G4228" s="272"/>
      <c r="H4228" s="272"/>
    </row>
    <row r="4229" spans="6:8" ht="15" customHeight="1" x14ac:dyDescent="0.3">
      <c r="F4229" s="271"/>
      <c r="G4229" s="271"/>
      <c r="H4229" s="271"/>
    </row>
    <row r="4230" spans="6:8" ht="15" customHeight="1" x14ac:dyDescent="0.3">
      <c r="F4230" s="271"/>
      <c r="G4230" s="271"/>
      <c r="H4230" s="271"/>
    </row>
    <row r="4231" spans="6:8" ht="15" customHeight="1" x14ac:dyDescent="0.3">
      <c r="F4231" s="271"/>
      <c r="G4231" s="271"/>
      <c r="H4231" s="271"/>
    </row>
    <row r="4232" spans="6:8" ht="15" customHeight="1" x14ac:dyDescent="0.3">
      <c r="F4232" s="271"/>
      <c r="G4232" s="271"/>
      <c r="H4232" s="271"/>
    </row>
    <row r="4233" spans="6:8" ht="15" customHeight="1" x14ac:dyDescent="0.3">
      <c r="F4233" s="271"/>
      <c r="G4233" s="271"/>
      <c r="H4233" s="271"/>
    </row>
    <row r="4234" spans="6:8" ht="15" customHeight="1" x14ac:dyDescent="0.3">
      <c r="F4234" s="271"/>
      <c r="G4234" s="271"/>
      <c r="H4234" s="271"/>
    </row>
    <row r="4235" spans="6:8" ht="15" customHeight="1" x14ac:dyDescent="0.3">
      <c r="F4235" s="272"/>
      <c r="G4235" s="272"/>
      <c r="H4235" s="272"/>
    </row>
    <row r="4236" spans="6:8" ht="15" customHeight="1" x14ac:dyDescent="0.3">
      <c r="F4236" s="271"/>
      <c r="G4236" s="271"/>
      <c r="H4236" s="271"/>
    </row>
    <row r="4237" spans="6:8" ht="15" customHeight="1" x14ac:dyDescent="0.3">
      <c r="F4237" s="272"/>
      <c r="G4237" s="272"/>
      <c r="H4237" s="272"/>
    </row>
    <row r="4238" spans="6:8" ht="15" customHeight="1" x14ac:dyDescent="0.3">
      <c r="F4238" s="272"/>
      <c r="G4238" s="272"/>
      <c r="H4238" s="272"/>
    </row>
    <row r="4239" spans="6:8" ht="15" customHeight="1" x14ac:dyDescent="0.3">
      <c r="F4239" s="271"/>
      <c r="G4239" s="271"/>
      <c r="H4239" s="271"/>
    </row>
    <row r="4240" spans="6:8" ht="15" customHeight="1" x14ac:dyDescent="0.3">
      <c r="F4240" s="272"/>
      <c r="G4240" s="272"/>
      <c r="H4240" s="272"/>
    </row>
    <row r="4241" spans="6:8" ht="15" customHeight="1" x14ac:dyDescent="0.3">
      <c r="F4241" s="272"/>
      <c r="G4241" s="272"/>
      <c r="H4241" s="272"/>
    </row>
    <row r="4242" spans="6:8" ht="15" customHeight="1" x14ac:dyDescent="0.3">
      <c r="F4242" s="271"/>
      <c r="G4242" s="271"/>
      <c r="H4242" s="271"/>
    </row>
    <row r="4243" spans="6:8" ht="15" customHeight="1" x14ac:dyDescent="0.3">
      <c r="F4243" s="272"/>
      <c r="G4243" s="272"/>
      <c r="H4243" s="272"/>
    </row>
    <row r="4244" spans="6:8" ht="15" customHeight="1" x14ac:dyDescent="0.3">
      <c r="F4244" s="271"/>
      <c r="G4244" s="271"/>
      <c r="H4244" s="271"/>
    </row>
    <row r="4245" spans="6:8" ht="15" customHeight="1" x14ac:dyDescent="0.3">
      <c r="F4245" s="271"/>
      <c r="G4245" s="271"/>
      <c r="H4245" s="271"/>
    </row>
    <row r="4246" spans="6:8" ht="15" customHeight="1" x14ac:dyDescent="0.3">
      <c r="F4246" s="271"/>
      <c r="G4246" s="271"/>
      <c r="H4246" s="271"/>
    </row>
    <row r="4247" spans="6:8" ht="15" customHeight="1" x14ac:dyDescent="0.3">
      <c r="F4247" s="271"/>
      <c r="G4247" s="271"/>
      <c r="H4247" s="271"/>
    </row>
    <row r="4248" spans="6:8" ht="15" customHeight="1" x14ac:dyDescent="0.3">
      <c r="F4248" s="272"/>
      <c r="G4248" s="272"/>
      <c r="H4248" s="272"/>
    </row>
    <row r="4249" spans="6:8" ht="15" customHeight="1" x14ac:dyDescent="0.3">
      <c r="F4249" s="271"/>
      <c r="G4249" s="271"/>
      <c r="H4249" s="271"/>
    </row>
    <row r="4250" spans="6:8" ht="15" customHeight="1" x14ac:dyDescent="0.3">
      <c r="F4250" s="271"/>
      <c r="G4250" s="271"/>
      <c r="H4250" s="271"/>
    </row>
    <row r="4251" spans="6:8" ht="15" customHeight="1" x14ac:dyDescent="0.3">
      <c r="F4251" s="272"/>
      <c r="G4251" s="272"/>
      <c r="H4251" s="272"/>
    </row>
    <row r="4252" spans="6:8" ht="15" customHeight="1" x14ac:dyDescent="0.3">
      <c r="F4252" s="271"/>
      <c r="G4252" s="271"/>
      <c r="H4252" s="271"/>
    </row>
    <row r="4253" spans="6:8" ht="15" customHeight="1" x14ac:dyDescent="0.3">
      <c r="F4253" s="271"/>
      <c r="G4253" s="271"/>
      <c r="H4253" s="271"/>
    </row>
    <row r="4254" spans="6:8" ht="15" customHeight="1" x14ac:dyDescent="0.3">
      <c r="F4254" s="272"/>
      <c r="G4254" s="272"/>
      <c r="H4254" s="272"/>
    </row>
    <row r="4255" spans="6:8" ht="15" customHeight="1" x14ac:dyDescent="0.3">
      <c r="F4255" s="271"/>
      <c r="G4255" s="271"/>
      <c r="H4255" s="271"/>
    </row>
    <row r="4256" spans="6:8" ht="15" customHeight="1" x14ac:dyDescent="0.3">
      <c r="F4256" s="272"/>
      <c r="G4256" s="272"/>
      <c r="H4256" s="272"/>
    </row>
    <row r="4257" spans="6:8" ht="15" customHeight="1" x14ac:dyDescent="0.3">
      <c r="F4257" s="271"/>
      <c r="G4257" s="271"/>
      <c r="H4257" s="271"/>
    </row>
    <row r="4258" spans="6:8" ht="15" customHeight="1" x14ac:dyDescent="0.3">
      <c r="F4258" s="271"/>
      <c r="G4258" s="271"/>
      <c r="H4258" s="271"/>
    </row>
    <row r="4259" spans="6:8" ht="15" customHeight="1" x14ac:dyDescent="0.3">
      <c r="F4259" s="271"/>
      <c r="G4259" s="271"/>
      <c r="H4259" s="271"/>
    </row>
    <row r="4260" spans="6:8" ht="15" customHeight="1" x14ac:dyDescent="0.3">
      <c r="F4260" s="272"/>
      <c r="G4260" s="272"/>
      <c r="H4260" s="272"/>
    </row>
    <row r="4261" spans="6:8" ht="15" customHeight="1" x14ac:dyDescent="0.3">
      <c r="F4261" s="271"/>
      <c r="G4261" s="271"/>
      <c r="H4261" s="271"/>
    </row>
    <row r="4262" spans="6:8" ht="15" customHeight="1" x14ac:dyDescent="0.3">
      <c r="F4262" s="271"/>
      <c r="G4262" s="271"/>
      <c r="H4262" s="271"/>
    </row>
    <row r="4263" spans="6:8" ht="15" customHeight="1" x14ac:dyDescent="0.3">
      <c r="F4263" s="272"/>
      <c r="G4263" s="272"/>
      <c r="H4263" s="272"/>
    </row>
    <row r="4264" spans="6:8" ht="15" customHeight="1" x14ac:dyDescent="0.3">
      <c r="F4264" s="271"/>
      <c r="G4264" s="271"/>
      <c r="H4264" s="271"/>
    </row>
    <row r="4265" spans="6:8" ht="15" customHeight="1" x14ac:dyDescent="0.3">
      <c r="F4265" s="271"/>
      <c r="G4265" s="271"/>
      <c r="H4265" s="271"/>
    </row>
    <row r="4266" spans="6:8" ht="15" customHeight="1" x14ac:dyDescent="0.3">
      <c r="F4266" s="271"/>
      <c r="G4266" s="271"/>
      <c r="H4266" s="271"/>
    </row>
    <row r="4267" spans="6:8" ht="15" customHeight="1" x14ac:dyDescent="0.3">
      <c r="F4267" s="272"/>
      <c r="G4267" s="272"/>
      <c r="H4267" s="272"/>
    </row>
    <row r="4268" spans="6:8" ht="15" customHeight="1" x14ac:dyDescent="0.3">
      <c r="F4268" s="271"/>
      <c r="G4268" s="271"/>
      <c r="H4268" s="271"/>
    </row>
    <row r="4269" spans="6:8" ht="15" customHeight="1" x14ac:dyDescent="0.3">
      <c r="F4269" s="271"/>
      <c r="G4269" s="271"/>
      <c r="H4269" s="271"/>
    </row>
    <row r="4270" spans="6:8" ht="15" customHeight="1" x14ac:dyDescent="0.3">
      <c r="F4270" s="271"/>
      <c r="G4270" s="271"/>
      <c r="H4270" s="271"/>
    </row>
    <row r="4271" spans="6:8" ht="15" customHeight="1" x14ac:dyDescent="0.3">
      <c r="F4271" s="271"/>
      <c r="G4271" s="271"/>
      <c r="H4271" s="271"/>
    </row>
    <row r="4272" spans="6:8" ht="15" customHeight="1" x14ac:dyDescent="0.3">
      <c r="F4272" s="272"/>
      <c r="G4272" s="272"/>
      <c r="H4272" s="272"/>
    </row>
    <row r="4273" spans="6:8" ht="15" customHeight="1" x14ac:dyDescent="0.3">
      <c r="F4273" s="271"/>
      <c r="G4273" s="271"/>
      <c r="H4273" s="271"/>
    </row>
    <row r="4274" spans="6:8" ht="15" customHeight="1" x14ac:dyDescent="0.3">
      <c r="F4274" s="271"/>
      <c r="G4274" s="271"/>
      <c r="H4274" s="271"/>
    </row>
    <row r="4275" spans="6:8" ht="15" customHeight="1" x14ac:dyDescent="0.3">
      <c r="F4275" s="271"/>
      <c r="G4275" s="271"/>
      <c r="H4275" s="271"/>
    </row>
    <row r="4276" spans="6:8" ht="15" customHeight="1" x14ac:dyDescent="0.3">
      <c r="F4276" s="272"/>
      <c r="G4276" s="272"/>
      <c r="H4276" s="272"/>
    </row>
    <row r="4277" spans="6:8" ht="15" customHeight="1" x14ac:dyDescent="0.3">
      <c r="F4277" s="271"/>
      <c r="G4277" s="271"/>
      <c r="H4277" s="271"/>
    </row>
    <row r="4278" spans="6:8" ht="15" customHeight="1" x14ac:dyDescent="0.3">
      <c r="F4278" s="272"/>
      <c r="G4278" s="272"/>
      <c r="H4278" s="272"/>
    </row>
    <row r="4279" spans="6:8" ht="15" customHeight="1" x14ac:dyDescent="0.3">
      <c r="F4279" s="271"/>
      <c r="G4279" s="271"/>
      <c r="H4279" s="271"/>
    </row>
    <row r="4280" spans="6:8" ht="15" customHeight="1" x14ac:dyDescent="0.3">
      <c r="F4280" s="272"/>
      <c r="G4280" s="272"/>
      <c r="H4280" s="272"/>
    </row>
    <row r="4281" spans="6:8" ht="15" customHeight="1" x14ac:dyDescent="0.3">
      <c r="F4281" s="272"/>
      <c r="G4281" s="272"/>
      <c r="H4281" s="272"/>
    </row>
    <row r="4282" spans="6:8" ht="15" customHeight="1" x14ac:dyDescent="0.3">
      <c r="F4282" s="271"/>
      <c r="G4282" s="271"/>
      <c r="H4282" s="271"/>
    </row>
    <row r="4283" spans="6:8" ht="15" customHeight="1" x14ac:dyDescent="0.3">
      <c r="F4283" s="272"/>
      <c r="G4283" s="272"/>
      <c r="H4283" s="272"/>
    </row>
    <row r="4284" spans="6:8" ht="15" customHeight="1" x14ac:dyDescent="0.3">
      <c r="F4284" s="271"/>
      <c r="G4284" s="271"/>
      <c r="H4284" s="271"/>
    </row>
    <row r="4285" spans="6:8" ht="15" customHeight="1" x14ac:dyDescent="0.3">
      <c r="F4285" s="271"/>
      <c r="G4285" s="271"/>
      <c r="H4285" s="271"/>
    </row>
    <row r="4286" spans="6:8" ht="15" customHeight="1" x14ac:dyDescent="0.3">
      <c r="F4286" s="272"/>
      <c r="G4286" s="272"/>
      <c r="H4286" s="272"/>
    </row>
    <row r="4287" spans="6:8" ht="15" customHeight="1" x14ac:dyDescent="0.3">
      <c r="F4287" s="271"/>
      <c r="G4287" s="271"/>
      <c r="H4287" s="271"/>
    </row>
    <row r="4288" spans="6:8" ht="15" customHeight="1" x14ac:dyDescent="0.3">
      <c r="F4288" s="271"/>
      <c r="G4288" s="271"/>
      <c r="H4288" s="271"/>
    </row>
    <row r="4289" spans="6:8" ht="15" customHeight="1" x14ac:dyDescent="0.3">
      <c r="F4289" s="271"/>
      <c r="G4289" s="271"/>
      <c r="H4289" s="271"/>
    </row>
    <row r="4290" spans="6:8" ht="15" customHeight="1" x14ac:dyDescent="0.3">
      <c r="F4290" s="271"/>
      <c r="G4290" s="271"/>
      <c r="H4290" s="271"/>
    </row>
    <row r="4291" spans="6:8" ht="15" customHeight="1" x14ac:dyDescent="0.3">
      <c r="F4291" s="272"/>
      <c r="G4291" s="272"/>
      <c r="H4291" s="272"/>
    </row>
    <row r="4292" spans="6:8" ht="15" customHeight="1" x14ac:dyDescent="0.3">
      <c r="F4292" s="271"/>
      <c r="G4292" s="271"/>
      <c r="H4292" s="271"/>
    </row>
    <row r="4293" spans="6:8" ht="15" customHeight="1" x14ac:dyDescent="0.3">
      <c r="F4293" s="271"/>
      <c r="G4293" s="271"/>
      <c r="H4293" s="271"/>
    </row>
    <row r="4294" spans="6:8" ht="15" customHeight="1" x14ac:dyDescent="0.3">
      <c r="F4294" s="272"/>
      <c r="G4294" s="272"/>
      <c r="H4294" s="272"/>
    </row>
    <row r="4295" spans="6:8" ht="15" customHeight="1" x14ac:dyDescent="0.3">
      <c r="F4295" s="272"/>
      <c r="G4295" s="272"/>
      <c r="H4295" s="272"/>
    </row>
    <row r="4296" spans="6:8" ht="15" customHeight="1" x14ac:dyDescent="0.3">
      <c r="F4296" s="272"/>
      <c r="G4296" s="272"/>
      <c r="H4296" s="272"/>
    </row>
    <row r="4297" spans="6:8" ht="15" customHeight="1" x14ac:dyDescent="0.3">
      <c r="F4297" s="271"/>
      <c r="G4297" s="271"/>
      <c r="H4297" s="271"/>
    </row>
    <row r="4298" spans="6:8" ht="15" customHeight="1" x14ac:dyDescent="0.3">
      <c r="F4298" s="272"/>
      <c r="G4298" s="272"/>
      <c r="H4298" s="272"/>
    </row>
    <row r="4299" spans="6:8" ht="15" customHeight="1" x14ac:dyDescent="0.3">
      <c r="F4299" s="272"/>
      <c r="G4299" s="272"/>
      <c r="H4299" s="272"/>
    </row>
    <row r="4300" spans="6:8" ht="15" customHeight="1" x14ac:dyDescent="0.3">
      <c r="F4300" s="271"/>
      <c r="G4300" s="271"/>
      <c r="H4300" s="271"/>
    </row>
    <row r="4301" spans="6:8" ht="15" customHeight="1" x14ac:dyDescent="0.3">
      <c r="F4301" s="272"/>
      <c r="G4301" s="272"/>
      <c r="H4301" s="272"/>
    </row>
    <row r="4302" spans="6:8" ht="15" customHeight="1" x14ac:dyDescent="0.3">
      <c r="F4302" s="271"/>
      <c r="G4302" s="271"/>
      <c r="H4302" s="271"/>
    </row>
    <row r="4303" spans="6:8" ht="15" customHeight="1" x14ac:dyDescent="0.3">
      <c r="F4303" s="272"/>
      <c r="G4303" s="272"/>
      <c r="H4303" s="272"/>
    </row>
    <row r="4304" spans="6:8" ht="15" customHeight="1" x14ac:dyDescent="0.3">
      <c r="F4304" s="271"/>
      <c r="G4304" s="271"/>
      <c r="H4304" s="271"/>
    </row>
    <row r="4305" spans="6:8" ht="15" customHeight="1" x14ac:dyDescent="0.3">
      <c r="F4305" s="271"/>
      <c r="G4305" s="271"/>
      <c r="H4305" s="271"/>
    </row>
    <row r="4306" spans="6:8" ht="15" customHeight="1" x14ac:dyDescent="0.3">
      <c r="F4306" s="272"/>
      <c r="G4306" s="272"/>
      <c r="H4306" s="272"/>
    </row>
    <row r="4307" spans="6:8" ht="15" customHeight="1" x14ac:dyDescent="0.3">
      <c r="F4307" s="271"/>
      <c r="G4307" s="271"/>
      <c r="H4307" s="271"/>
    </row>
    <row r="4308" spans="6:8" ht="15" customHeight="1" x14ac:dyDescent="0.3">
      <c r="F4308" s="271"/>
      <c r="G4308" s="271"/>
      <c r="H4308" s="271"/>
    </row>
    <row r="4309" spans="6:8" ht="15" customHeight="1" x14ac:dyDescent="0.3">
      <c r="F4309" s="272"/>
      <c r="G4309" s="272"/>
      <c r="H4309" s="272"/>
    </row>
    <row r="4310" spans="6:8" ht="15" customHeight="1" x14ac:dyDescent="0.3">
      <c r="F4310" s="272"/>
      <c r="G4310" s="272"/>
      <c r="H4310" s="272"/>
    </row>
    <row r="4311" spans="6:8" ht="15" customHeight="1" x14ac:dyDescent="0.3">
      <c r="F4311" s="271"/>
      <c r="G4311" s="271"/>
      <c r="H4311" s="271"/>
    </row>
    <row r="4312" spans="6:8" ht="15" customHeight="1" x14ac:dyDescent="0.3">
      <c r="F4312" s="271"/>
      <c r="G4312" s="271"/>
      <c r="H4312" s="271"/>
    </row>
    <row r="4313" spans="6:8" ht="15" customHeight="1" x14ac:dyDescent="0.3">
      <c r="F4313" s="271"/>
      <c r="G4313" s="271"/>
      <c r="H4313" s="271"/>
    </row>
    <row r="4314" spans="6:8" ht="15" customHeight="1" x14ac:dyDescent="0.3">
      <c r="F4314" s="271"/>
      <c r="G4314" s="271"/>
      <c r="H4314" s="271"/>
    </row>
    <row r="4315" spans="6:8" ht="15" customHeight="1" x14ac:dyDescent="0.3">
      <c r="F4315" s="272"/>
      <c r="G4315" s="272"/>
      <c r="H4315" s="272"/>
    </row>
    <row r="4316" spans="6:8" ht="15" customHeight="1" x14ac:dyDescent="0.3">
      <c r="F4316" s="272"/>
      <c r="G4316" s="272"/>
      <c r="H4316" s="272"/>
    </row>
    <row r="4317" spans="6:8" ht="15" customHeight="1" x14ac:dyDescent="0.3">
      <c r="F4317" s="271"/>
      <c r="G4317" s="271"/>
      <c r="H4317" s="271"/>
    </row>
    <row r="4318" spans="6:8" ht="15" customHeight="1" x14ac:dyDescent="0.3">
      <c r="F4318" s="271"/>
      <c r="G4318" s="271"/>
      <c r="H4318" s="271"/>
    </row>
    <row r="4319" spans="6:8" ht="15" customHeight="1" x14ac:dyDescent="0.3">
      <c r="F4319" s="272"/>
      <c r="G4319" s="272"/>
      <c r="H4319" s="272"/>
    </row>
    <row r="4320" spans="6:8" ht="15" customHeight="1" x14ac:dyDescent="0.3">
      <c r="F4320" s="272"/>
      <c r="G4320" s="272"/>
      <c r="H4320" s="272"/>
    </row>
    <row r="4321" spans="6:8" ht="15" customHeight="1" x14ac:dyDescent="0.3">
      <c r="F4321" s="271"/>
      <c r="G4321" s="271"/>
      <c r="H4321" s="271"/>
    </row>
    <row r="4322" spans="6:8" ht="15" customHeight="1" x14ac:dyDescent="0.3">
      <c r="F4322" s="272"/>
      <c r="G4322" s="272"/>
      <c r="H4322" s="272"/>
    </row>
    <row r="4323" spans="6:8" ht="15" customHeight="1" x14ac:dyDescent="0.3">
      <c r="F4323" s="271"/>
      <c r="G4323" s="271"/>
      <c r="H4323" s="271"/>
    </row>
    <row r="4324" spans="6:8" ht="15" customHeight="1" x14ac:dyDescent="0.3">
      <c r="F4324" s="271"/>
      <c r="G4324" s="271"/>
      <c r="H4324" s="271"/>
    </row>
    <row r="4325" spans="6:8" ht="15" customHeight="1" x14ac:dyDescent="0.3">
      <c r="F4325" s="271"/>
      <c r="G4325" s="271"/>
      <c r="H4325" s="271"/>
    </row>
    <row r="4326" spans="6:8" ht="15" customHeight="1" x14ac:dyDescent="0.3">
      <c r="F4326" s="271"/>
      <c r="G4326" s="271"/>
      <c r="H4326" s="271"/>
    </row>
    <row r="4327" spans="6:8" ht="15" customHeight="1" x14ac:dyDescent="0.3">
      <c r="F4327" s="272"/>
      <c r="G4327" s="272"/>
      <c r="H4327" s="272"/>
    </row>
    <row r="4328" spans="6:8" ht="15" customHeight="1" x14ac:dyDescent="0.3">
      <c r="F4328" s="271"/>
      <c r="G4328" s="271"/>
      <c r="H4328" s="271"/>
    </row>
    <row r="4329" spans="6:8" ht="15" customHeight="1" x14ac:dyDescent="0.3">
      <c r="F4329" s="272"/>
      <c r="G4329" s="272"/>
      <c r="H4329" s="272"/>
    </row>
    <row r="4330" spans="6:8" ht="15" customHeight="1" x14ac:dyDescent="0.3">
      <c r="F4330" s="271"/>
      <c r="G4330" s="271"/>
      <c r="H4330" s="271"/>
    </row>
    <row r="4331" spans="6:8" ht="15" customHeight="1" x14ac:dyDescent="0.3">
      <c r="F4331" s="271"/>
      <c r="G4331" s="271"/>
      <c r="H4331" s="271"/>
    </row>
    <row r="4332" spans="6:8" ht="15" customHeight="1" x14ac:dyDescent="0.3">
      <c r="F4332" s="271"/>
      <c r="G4332" s="271"/>
      <c r="H4332" s="271"/>
    </row>
    <row r="4333" spans="6:8" ht="15" customHeight="1" x14ac:dyDescent="0.3">
      <c r="F4333" s="271"/>
      <c r="G4333" s="271"/>
      <c r="H4333" s="271"/>
    </row>
    <row r="4334" spans="6:8" ht="15" customHeight="1" x14ac:dyDescent="0.3">
      <c r="F4334" s="271"/>
      <c r="G4334" s="271"/>
      <c r="H4334" s="271"/>
    </row>
    <row r="4335" spans="6:8" ht="15" customHeight="1" x14ac:dyDescent="0.3">
      <c r="F4335" s="271"/>
      <c r="G4335" s="271"/>
      <c r="H4335" s="271"/>
    </row>
    <row r="4336" spans="6:8" ht="15" customHeight="1" x14ac:dyDescent="0.3">
      <c r="F4336" s="271"/>
      <c r="G4336" s="271"/>
      <c r="H4336" s="271"/>
    </row>
    <row r="4337" spans="6:8" ht="15" customHeight="1" x14ac:dyDescent="0.3">
      <c r="F4337" s="272"/>
      <c r="G4337" s="272"/>
      <c r="H4337" s="272"/>
    </row>
    <row r="4338" spans="6:8" ht="15" customHeight="1" x14ac:dyDescent="0.3">
      <c r="F4338" s="272"/>
      <c r="G4338" s="272"/>
      <c r="H4338" s="272"/>
    </row>
    <row r="4339" spans="6:8" ht="15" customHeight="1" x14ac:dyDescent="0.3">
      <c r="F4339" s="271"/>
      <c r="G4339" s="271"/>
      <c r="H4339" s="271"/>
    </row>
    <row r="4340" spans="6:8" ht="15" customHeight="1" x14ac:dyDescent="0.3">
      <c r="F4340" s="272"/>
      <c r="G4340" s="272"/>
      <c r="H4340" s="272"/>
    </row>
    <row r="4341" spans="6:8" ht="15" customHeight="1" x14ac:dyDescent="0.3">
      <c r="F4341" s="271"/>
      <c r="G4341" s="271"/>
      <c r="H4341" s="271"/>
    </row>
    <row r="4342" spans="6:8" ht="15" customHeight="1" x14ac:dyDescent="0.3">
      <c r="F4342" s="271"/>
      <c r="G4342" s="271"/>
      <c r="H4342" s="271"/>
    </row>
    <row r="4343" spans="6:8" ht="15" customHeight="1" x14ac:dyDescent="0.3">
      <c r="F4343" s="271"/>
      <c r="G4343" s="271"/>
      <c r="H4343" s="271"/>
    </row>
    <row r="4344" spans="6:8" ht="15" customHeight="1" x14ac:dyDescent="0.3">
      <c r="F4344" s="272"/>
      <c r="G4344" s="272"/>
      <c r="H4344" s="272"/>
    </row>
    <row r="4345" spans="6:8" ht="15" customHeight="1" x14ac:dyDescent="0.3">
      <c r="F4345" s="272"/>
      <c r="G4345" s="272"/>
      <c r="H4345" s="272"/>
    </row>
    <row r="4346" spans="6:8" ht="15" customHeight="1" x14ac:dyDescent="0.3">
      <c r="F4346" s="271"/>
      <c r="G4346" s="271"/>
      <c r="H4346" s="271"/>
    </row>
    <row r="4347" spans="6:8" ht="15" customHeight="1" x14ac:dyDescent="0.3">
      <c r="F4347" s="271"/>
      <c r="G4347" s="271"/>
      <c r="H4347" s="271"/>
    </row>
    <row r="4348" spans="6:8" ht="15" customHeight="1" x14ac:dyDescent="0.3">
      <c r="F4348" s="272"/>
      <c r="G4348" s="272"/>
      <c r="H4348" s="272"/>
    </row>
    <row r="4349" spans="6:8" ht="15" customHeight="1" x14ac:dyDescent="0.3">
      <c r="F4349" s="271"/>
      <c r="G4349" s="271"/>
      <c r="H4349" s="271"/>
    </row>
    <row r="4350" spans="6:8" ht="15" customHeight="1" x14ac:dyDescent="0.3">
      <c r="F4350" s="272"/>
      <c r="G4350" s="272"/>
      <c r="H4350" s="272"/>
    </row>
    <row r="4351" spans="6:8" ht="15" customHeight="1" x14ac:dyDescent="0.3">
      <c r="F4351" s="271"/>
      <c r="G4351" s="271"/>
      <c r="H4351" s="271"/>
    </row>
    <row r="4352" spans="6:8" ht="15" customHeight="1" x14ac:dyDescent="0.3">
      <c r="F4352" s="271"/>
      <c r="G4352" s="271"/>
      <c r="H4352" s="271"/>
    </row>
    <row r="4353" spans="6:8" ht="15" customHeight="1" x14ac:dyDescent="0.3">
      <c r="F4353" s="271"/>
      <c r="G4353" s="271"/>
      <c r="H4353" s="271"/>
    </row>
    <row r="4354" spans="6:8" ht="15" customHeight="1" x14ac:dyDescent="0.3">
      <c r="F4354" s="271"/>
      <c r="G4354" s="271"/>
      <c r="H4354" s="271"/>
    </row>
    <row r="4355" spans="6:8" ht="15" customHeight="1" x14ac:dyDescent="0.3">
      <c r="F4355" s="272"/>
      <c r="G4355" s="272"/>
      <c r="H4355" s="272"/>
    </row>
    <row r="4356" spans="6:8" ht="15" customHeight="1" x14ac:dyDescent="0.3">
      <c r="F4356" s="271"/>
      <c r="G4356" s="271"/>
      <c r="H4356" s="271"/>
    </row>
    <row r="4357" spans="6:8" ht="15" customHeight="1" x14ac:dyDescent="0.3">
      <c r="F4357" s="271"/>
      <c r="G4357" s="271"/>
      <c r="H4357" s="271"/>
    </row>
    <row r="4358" spans="6:8" ht="15" customHeight="1" x14ac:dyDescent="0.3">
      <c r="F4358" s="272"/>
      <c r="G4358" s="272"/>
      <c r="H4358" s="272"/>
    </row>
    <row r="4359" spans="6:8" ht="15" customHeight="1" x14ac:dyDescent="0.3">
      <c r="F4359" s="271"/>
      <c r="G4359" s="271"/>
      <c r="H4359" s="271"/>
    </row>
    <row r="4360" spans="6:8" ht="15" customHeight="1" x14ac:dyDescent="0.3">
      <c r="F4360" s="272"/>
      <c r="G4360" s="272"/>
      <c r="H4360" s="272"/>
    </row>
    <row r="4361" spans="6:8" ht="15" customHeight="1" x14ac:dyDescent="0.3">
      <c r="F4361" s="272"/>
      <c r="G4361" s="272"/>
      <c r="H4361" s="272"/>
    </row>
    <row r="4362" spans="6:8" ht="15" customHeight="1" x14ac:dyDescent="0.3">
      <c r="F4362" s="271"/>
      <c r="G4362" s="271"/>
      <c r="H4362" s="271"/>
    </row>
    <row r="4363" spans="6:8" ht="15" customHeight="1" x14ac:dyDescent="0.3">
      <c r="F4363" s="272"/>
      <c r="G4363" s="272"/>
      <c r="H4363" s="272"/>
    </row>
    <row r="4364" spans="6:8" ht="15" customHeight="1" x14ac:dyDescent="0.3">
      <c r="F4364" s="271"/>
      <c r="G4364" s="271"/>
      <c r="H4364" s="271"/>
    </row>
    <row r="4365" spans="6:8" ht="15" customHeight="1" x14ac:dyDescent="0.3">
      <c r="F4365" s="271"/>
      <c r="G4365" s="271"/>
      <c r="H4365" s="271"/>
    </row>
    <row r="4366" spans="6:8" ht="15" customHeight="1" x14ac:dyDescent="0.3">
      <c r="F4366" s="271"/>
      <c r="G4366" s="271"/>
      <c r="H4366" s="271"/>
    </row>
    <row r="4367" spans="6:8" ht="15" customHeight="1" x14ac:dyDescent="0.3">
      <c r="F4367" s="272"/>
      <c r="G4367" s="272"/>
      <c r="H4367" s="272"/>
    </row>
    <row r="4368" spans="6:8" ht="15" customHeight="1" x14ac:dyDescent="0.3">
      <c r="F4368" s="271"/>
      <c r="G4368" s="271"/>
      <c r="H4368" s="271"/>
    </row>
    <row r="4369" spans="6:8" ht="15" customHeight="1" x14ac:dyDescent="0.3">
      <c r="F4369" s="271"/>
      <c r="G4369" s="271"/>
      <c r="H4369" s="271"/>
    </row>
    <row r="4370" spans="6:8" ht="15" customHeight="1" x14ac:dyDescent="0.3">
      <c r="F4370" s="271"/>
      <c r="G4370" s="271"/>
      <c r="H4370" s="271"/>
    </row>
    <row r="4371" spans="6:8" ht="15" customHeight="1" x14ac:dyDescent="0.3">
      <c r="F4371" s="272"/>
      <c r="G4371" s="272"/>
      <c r="H4371" s="272"/>
    </row>
    <row r="4372" spans="6:8" ht="15" customHeight="1" x14ac:dyDescent="0.3">
      <c r="F4372" s="271"/>
      <c r="G4372" s="271"/>
      <c r="H4372" s="271"/>
    </row>
    <row r="4373" spans="6:8" ht="15" customHeight="1" x14ac:dyDescent="0.3">
      <c r="F4373" s="271"/>
      <c r="G4373" s="271"/>
      <c r="H4373" s="271"/>
    </row>
    <row r="4374" spans="6:8" ht="15" customHeight="1" x14ac:dyDescent="0.3">
      <c r="F4374" s="271"/>
      <c r="G4374" s="271"/>
      <c r="H4374" s="271"/>
    </row>
    <row r="4375" spans="6:8" ht="15" customHeight="1" x14ac:dyDescent="0.3">
      <c r="F4375" s="271"/>
      <c r="G4375" s="271"/>
      <c r="H4375" s="271"/>
    </row>
    <row r="4376" spans="6:8" ht="15" customHeight="1" x14ac:dyDescent="0.3">
      <c r="F4376" s="272"/>
      <c r="G4376" s="272"/>
      <c r="H4376" s="272"/>
    </row>
    <row r="4377" spans="6:8" ht="15" customHeight="1" x14ac:dyDescent="0.3">
      <c r="F4377" s="272"/>
      <c r="G4377" s="272"/>
      <c r="H4377" s="272"/>
    </row>
    <row r="4378" spans="6:8" ht="15" customHeight="1" x14ac:dyDescent="0.3">
      <c r="F4378" s="271"/>
      <c r="G4378" s="271"/>
      <c r="H4378" s="271"/>
    </row>
    <row r="4379" spans="6:8" ht="15" customHeight="1" x14ac:dyDescent="0.3">
      <c r="F4379" s="271"/>
      <c r="G4379" s="271"/>
      <c r="H4379" s="271"/>
    </row>
    <row r="4380" spans="6:8" ht="15" customHeight="1" x14ac:dyDescent="0.3">
      <c r="F4380" s="271"/>
      <c r="G4380" s="271"/>
      <c r="H4380" s="271"/>
    </row>
    <row r="4381" spans="6:8" ht="15" customHeight="1" x14ac:dyDescent="0.3">
      <c r="F4381" s="271"/>
      <c r="G4381" s="271"/>
      <c r="H4381" s="271"/>
    </row>
    <row r="4382" spans="6:8" ht="15" customHeight="1" x14ac:dyDescent="0.3">
      <c r="F4382" s="271"/>
      <c r="G4382" s="271"/>
      <c r="H4382" s="271"/>
    </row>
    <row r="4383" spans="6:8" ht="15" customHeight="1" x14ac:dyDescent="0.3">
      <c r="F4383" s="272"/>
      <c r="G4383" s="272"/>
      <c r="H4383" s="272"/>
    </row>
    <row r="4384" spans="6:8" ht="15" customHeight="1" x14ac:dyDescent="0.3">
      <c r="F4384" s="272"/>
      <c r="G4384" s="272"/>
      <c r="H4384" s="272"/>
    </row>
    <row r="4385" spans="6:8" ht="15" customHeight="1" x14ac:dyDescent="0.3">
      <c r="F4385" s="271"/>
      <c r="G4385" s="271"/>
      <c r="H4385" s="271"/>
    </row>
    <row r="4386" spans="6:8" ht="15" customHeight="1" x14ac:dyDescent="0.3">
      <c r="F4386" s="271"/>
      <c r="G4386" s="271"/>
      <c r="H4386" s="271"/>
    </row>
    <row r="4387" spans="6:8" ht="15" customHeight="1" x14ac:dyDescent="0.3">
      <c r="F4387" s="272"/>
      <c r="G4387" s="272"/>
      <c r="H4387" s="272"/>
    </row>
    <row r="4388" spans="6:8" ht="15" customHeight="1" x14ac:dyDescent="0.3">
      <c r="F4388" s="272"/>
      <c r="G4388" s="272"/>
      <c r="H4388" s="272"/>
    </row>
    <row r="4389" spans="6:8" ht="15" customHeight="1" x14ac:dyDescent="0.3">
      <c r="F4389" s="271"/>
      <c r="G4389" s="271"/>
      <c r="H4389" s="271"/>
    </row>
    <row r="4390" spans="6:8" ht="15" customHeight="1" x14ac:dyDescent="0.3">
      <c r="F4390" s="272"/>
      <c r="G4390" s="272"/>
      <c r="H4390" s="272"/>
    </row>
    <row r="4391" spans="6:8" ht="15" customHeight="1" x14ac:dyDescent="0.3">
      <c r="F4391" s="271"/>
      <c r="G4391" s="271"/>
      <c r="H4391" s="271"/>
    </row>
    <row r="4392" spans="6:8" ht="15" customHeight="1" x14ac:dyDescent="0.3">
      <c r="F4392" s="271"/>
      <c r="G4392" s="271"/>
      <c r="H4392" s="271"/>
    </row>
    <row r="4393" spans="6:8" ht="15" customHeight="1" x14ac:dyDescent="0.3">
      <c r="F4393" s="271"/>
      <c r="G4393" s="271"/>
      <c r="H4393" s="271"/>
    </row>
    <row r="4394" spans="6:8" ht="15" customHeight="1" x14ac:dyDescent="0.3">
      <c r="F4394" s="271"/>
      <c r="G4394" s="271"/>
      <c r="H4394" s="271"/>
    </row>
    <row r="4395" spans="6:8" ht="15" customHeight="1" x14ac:dyDescent="0.3">
      <c r="F4395" s="272"/>
      <c r="G4395" s="272"/>
      <c r="H4395" s="272"/>
    </row>
    <row r="4396" spans="6:8" ht="15" customHeight="1" x14ac:dyDescent="0.3">
      <c r="F4396" s="271"/>
      <c r="G4396" s="271"/>
      <c r="H4396" s="271"/>
    </row>
    <row r="4397" spans="6:8" ht="15" customHeight="1" x14ac:dyDescent="0.3">
      <c r="F4397" s="271"/>
      <c r="G4397" s="271"/>
      <c r="H4397" s="271"/>
    </row>
    <row r="4398" spans="6:8" ht="15" customHeight="1" x14ac:dyDescent="0.3">
      <c r="F4398" s="271"/>
      <c r="G4398" s="271"/>
      <c r="H4398" s="271"/>
    </row>
    <row r="4399" spans="6:8" ht="15" customHeight="1" x14ac:dyDescent="0.3">
      <c r="F4399" s="272"/>
      <c r="G4399" s="272"/>
      <c r="H4399" s="272"/>
    </row>
    <row r="4400" spans="6:8" ht="15" customHeight="1" x14ac:dyDescent="0.3">
      <c r="F4400" s="271"/>
      <c r="G4400" s="271"/>
      <c r="H4400" s="271"/>
    </row>
    <row r="4401" spans="5:8" ht="15" customHeight="1" x14ac:dyDescent="0.3">
      <c r="F4401" s="272"/>
      <c r="G4401" s="272"/>
      <c r="H4401" s="272"/>
    </row>
    <row r="4402" spans="5:8" ht="15" customHeight="1" x14ac:dyDescent="0.3">
      <c r="F4402" s="272"/>
      <c r="G4402" s="272"/>
      <c r="H4402" s="272"/>
    </row>
    <row r="4403" spans="5:8" ht="15" customHeight="1" x14ac:dyDescent="0.3">
      <c r="F4403" s="271"/>
      <c r="G4403" s="271"/>
      <c r="H4403" s="271"/>
    </row>
    <row r="4404" spans="5:8" ht="15" customHeight="1" x14ac:dyDescent="0.3">
      <c r="F4404" s="271"/>
      <c r="G4404" s="271"/>
      <c r="H4404" s="271"/>
    </row>
    <row r="4405" spans="5:8" ht="15" customHeight="1" x14ac:dyDescent="0.3">
      <c r="E4405" s="271"/>
      <c r="F4405" s="271"/>
      <c r="G4405" s="271"/>
      <c r="H4405" s="271"/>
    </row>
    <row r="4406" spans="5:8" ht="15" customHeight="1" x14ac:dyDescent="0.3">
      <c r="F4406" s="271"/>
      <c r="G4406" s="271"/>
      <c r="H4406" s="271"/>
    </row>
    <row r="4407" spans="5:8" ht="15" customHeight="1" x14ac:dyDescent="0.3">
      <c r="F4407" s="271"/>
      <c r="G4407" s="271"/>
      <c r="H4407" s="271"/>
    </row>
    <row r="4408" spans="5:8" ht="15" customHeight="1" x14ac:dyDescent="0.3">
      <c r="F4408" s="271"/>
      <c r="G4408" s="271"/>
      <c r="H4408" s="271"/>
    </row>
    <row r="4409" spans="5:8" ht="15" customHeight="1" x14ac:dyDescent="0.3">
      <c r="F4409" s="271"/>
      <c r="G4409" s="271"/>
      <c r="H4409" s="271"/>
    </row>
    <row r="4410" spans="5:8" ht="15" customHeight="1" x14ac:dyDescent="0.3">
      <c r="F4410" s="271"/>
      <c r="G4410" s="271"/>
      <c r="H4410" s="271"/>
    </row>
    <row r="4411" spans="5:8" ht="15" customHeight="1" x14ac:dyDescent="0.3">
      <c r="E4411" s="271"/>
      <c r="F4411" s="271"/>
      <c r="G4411" s="271"/>
      <c r="H4411" s="271"/>
    </row>
    <row r="4412" spans="5:8" ht="15" customHeight="1" x14ac:dyDescent="0.3">
      <c r="F4412" s="272"/>
      <c r="G4412" s="272"/>
      <c r="H4412" s="272"/>
    </row>
    <row r="4413" spans="5:8" ht="15" customHeight="1" x14ac:dyDescent="0.3">
      <c r="E4413" s="271"/>
      <c r="F4413" s="271"/>
      <c r="G4413" s="271"/>
      <c r="H4413" s="271"/>
    </row>
    <row r="4414" spans="5:8" ht="15" customHeight="1" x14ac:dyDescent="0.3">
      <c r="E4414" s="271"/>
      <c r="F4414" s="271"/>
      <c r="G4414" s="271"/>
      <c r="H4414" s="271"/>
    </row>
    <row r="4415" spans="5:8" ht="15" customHeight="1" x14ac:dyDescent="0.3">
      <c r="F4415" s="271"/>
      <c r="G4415" s="271"/>
      <c r="H4415" s="271"/>
    </row>
    <row r="4416" spans="5:8" ht="15" customHeight="1" x14ac:dyDescent="0.3">
      <c r="E4416" s="271"/>
      <c r="F4416" s="271"/>
      <c r="G4416" s="271"/>
      <c r="H4416" s="271"/>
    </row>
    <row r="4417" spans="5:8" ht="15" customHeight="1" x14ac:dyDescent="0.3">
      <c r="E4417" s="271"/>
      <c r="F4417" s="271"/>
      <c r="G4417" s="271"/>
      <c r="H4417" s="271"/>
    </row>
    <row r="4418" spans="5:8" ht="15" customHeight="1" x14ac:dyDescent="0.3">
      <c r="E4418" s="271"/>
      <c r="F4418" s="271"/>
      <c r="G4418" s="271"/>
      <c r="H4418" s="271"/>
    </row>
    <row r="4419" spans="5:8" ht="15" customHeight="1" x14ac:dyDescent="0.3">
      <c r="F4419" s="272"/>
      <c r="G4419" s="272"/>
      <c r="H4419" s="272"/>
    </row>
    <row r="4420" spans="5:8" ht="15" customHeight="1" x14ac:dyDescent="0.3">
      <c r="F4420" s="271"/>
      <c r="G4420" s="271"/>
      <c r="H4420" s="271"/>
    </row>
    <row r="4421" spans="5:8" ht="15" customHeight="1" x14ac:dyDescent="0.3">
      <c r="F4421" s="271"/>
      <c r="G4421" s="271"/>
      <c r="H4421" s="271"/>
    </row>
    <row r="4422" spans="5:8" ht="15" customHeight="1" x14ac:dyDescent="0.3">
      <c r="F4422" s="271"/>
      <c r="G4422" s="271"/>
      <c r="H4422" s="271"/>
    </row>
    <row r="4423" spans="5:8" ht="15" customHeight="1" x14ac:dyDescent="0.3">
      <c r="F4423" s="271"/>
      <c r="G4423" s="271"/>
      <c r="H4423" s="271"/>
    </row>
    <row r="4424" spans="5:8" ht="15" customHeight="1" x14ac:dyDescent="0.3">
      <c r="E4424" s="271"/>
      <c r="F4424" s="271"/>
      <c r="G4424" s="271"/>
      <c r="H4424" s="271"/>
    </row>
    <row r="4425" spans="5:8" ht="15" customHeight="1" x14ac:dyDescent="0.3">
      <c r="F4425" s="272"/>
      <c r="G4425" s="272"/>
      <c r="H4425" s="272"/>
    </row>
    <row r="4426" spans="5:8" ht="15" customHeight="1" x14ac:dyDescent="0.3">
      <c r="E4426" s="271"/>
      <c r="F4426" s="271"/>
      <c r="G4426" s="271"/>
      <c r="H4426" s="271"/>
    </row>
    <row r="4427" spans="5:8" ht="15" customHeight="1" x14ac:dyDescent="0.3">
      <c r="F4427" s="272"/>
      <c r="G4427" s="272"/>
      <c r="H4427" s="272"/>
    </row>
    <row r="4428" spans="5:8" ht="15" customHeight="1" x14ac:dyDescent="0.3">
      <c r="F4428" s="271"/>
      <c r="G4428" s="271"/>
      <c r="H4428" s="271"/>
    </row>
    <row r="4429" spans="5:8" ht="15" customHeight="1" x14ac:dyDescent="0.3">
      <c r="F4429" s="271"/>
      <c r="G4429" s="271"/>
      <c r="H4429" s="271"/>
    </row>
    <row r="4430" spans="5:8" ht="15" customHeight="1" x14ac:dyDescent="0.3">
      <c r="F4430" s="272"/>
      <c r="G4430" s="272"/>
      <c r="H4430" s="272"/>
    </row>
    <row r="4431" spans="5:8" ht="15" customHeight="1" x14ac:dyDescent="0.3">
      <c r="F4431" s="271"/>
      <c r="G4431" s="271"/>
      <c r="H4431" s="271"/>
    </row>
    <row r="4432" spans="5:8" ht="15" customHeight="1" x14ac:dyDescent="0.3">
      <c r="F4432" s="272"/>
      <c r="G4432" s="272"/>
      <c r="H4432" s="272"/>
    </row>
    <row r="4433" spans="6:8" ht="15" customHeight="1" x14ac:dyDescent="0.3">
      <c r="F4433" s="271"/>
      <c r="G4433" s="271"/>
      <c r="H4433" s="271"/>
    </row>
    <row r="4434" spans="6:8" ht="15" customHeight="1" x14ac:dyDescent="0.3">
      <c r="F4434" s="272"/>
      <c r="G4434" s="272"/>
      <c r="H4434" s="272"/>
    </row>
    <row r="4435" spans="6:8" ht="15" customHeight="1" x14ac:dyDescent="0.3">
      <c r="F4435" s="271"/>
      <c r="G4435" s="271"/>
      <c r="H4435" s="271"/>
    </row>
    <row r="4436" spans="6:8" ht="15" customHeight="1" x14ac:dyDescent="0.3">
      <c r="F4436" s="272"/>
      <c r="G4436" s="272"/>
      <c r="H4436" s="272"/>
    </row>
    <row r="4437" spans="6:8" ht="15" customHeight="1" x14ac:dyDescent="0.3">
      <c r="F4437" s="271"/>
      <c r="G4437" s="271"/>
      <c r="H4437" s="271"/>
    </row>
    <row r="4438" spans="6:8" ht="15" customHeight="1" x14ac:dyDescent="0.3">
      <c r="F4438" s="271"/>
      <c r="G4438" s="271"/>
      <c r="H4438" s="271"/>
    </row>
    <row r="4439" spans="6:8" ht="15" customHeight="1" x14ac:dyDescent="0.3">
      <c r="F4439" s="271"/>
      <c r="G4439" s="271"/>
      <c r="H4439" s="271"/>
    </row>
    <row r="4440" spans="6:8" ht="15" customHeight="1" x14ac:dyDescent="0.3">
      <c r="F4440" s="271"/>
      <c r="G4440" s="271"/>
      <c r="H4440" s="271"/>
    </row>
    <row r="4441" spans="6:8" ht="15" customHeight="1" x14ac:dyDescent="0.3">
      <c r="F4441" s="272"/>
      <c r="G4441" s="272"/>
      <c r="H4441" s="272"/>
    </row>
    <row r="4442" spans="6:8" ht="15" customHeight="1" x14ac:dyDescent="0.3">
      <c r="F4442" s="272"/>
      <c r="G4442" s="272"/>
      <c r="H4442" s="272"/>
    </row>
    <row r="4443" spans="6:8" ht="15" customHeight="1" x14ac:dyDescent="0.3">
      <c r="F4443" s="271"/>
      <c r="G4443" s="271"/>
      <c r="H4443" s="271"/>
    </row>
    <row r="4444" spans="6:8" ht="15" customHeight="1" x14ac:dyDescent="0.3">
      <c r="F4444" s="271"/>
      <c r="G4444" s="271"/>
      <c r="H4444" s="271"/>
    </row>
    <row r="4445" spans="6:8" ht="15" customHeight="1" x14ac:dyDescent="0.3">
      <c r="F4445" s="271"/>
      <c r="G4445" s="271"/>
      <c r="H4445" s="271"/>
    </row>
    <row r="4446" spans="6:8" ht="15" customHeight="1" x14ac:dyDescent="0.3">
      <c r="F4446" s="271"/>
      <c r="G4446" s="271"/>
      <c r="H4446" s="271"/>
    </row>
    <row r="4447" spans="6:8" ht="15" customHeight="1" x14ac:dyDescent="0.3">
      <c r="F4447" s="272"/>
      <c r="G4447" s="272"/>
      <c r="H4447" s="272"/>
    </row>
    <row r="4448" spans="6:8" ht="15" customHeight="1" x14ac:dyDescent="0.3">
      <c r="F4448" s="271"/>
      <c r="G4448" s="271"/>
      <c r="H4448" s="271"/>
    </row>
    <row r="4449" spans="6:8" ht="15" customHeight="1" x14ac:dyDescent="0.3">
      <c r="F4449" s="272"/>
      <c r="G4449" s="272"/>
      <c r="H4449" s="272"/>
    </row>
    <row r="4450" spans="6:8" ht="15" customHeight="1" x14ac:dyDescent="0.3">
      <c r="F4450" s="271"/>
      <c r="G4450" s="271"/>
      <c r="H4450" s="271"/>
    </row>
    <row r="4451" spans="6:8" ht="15" customHeight="1" x14ac:dyDescent="0.3">
      <c r="F4451" s="272"/>
      <c r="G4451" s="272"/>
      <c r="H4451" s="272"/>
    </row>
    <row r="4452" spans="6:8" ht="15" customHeight="1" x14ac:dyDescent="0.3">
      <c r="F4452" s="271"/>
      <c r="G4452" s="271"/>
      <c r="H4452" s="271"/>
    </row>
    <row r="4453" spans="6:8" ht="15" customHeight="1" x14ac:dyDescent="0.3">
      <c r="F4453" s="271"/>
      <c r="G4453" s="271"/>
      <c r="H4453" s="271"/>
    </row>
    <row r="4454" spans="6:8" ht="15" customHeight="1" x14ac:dyDescent="0.3">
      <c r="F4454" s="271"/>
      <c r="G4454" s="271"/>
      <c r="H4454" s="271"/>
    </row>
    <row r="4455" spans="6:8" ht="15" customHeight="1" x14ac:dyDescent="0.3">
      <c r="F4455" s="272"/>
      <c r="G4455" s="272"/>
      <c r="H4455" s="272"/>
    </row>
    <row r="4456" spans="6:8" ht="15" customHeight="1" x14ac:dyDescent="0.3">
      <c r="F4456" s="271"/>
      <c r="G4456" s="271"/>
      <c r="H4456" s="271"/>
    </row>
    <row r="4457" spans="6:8" ht="15" customHeight="1" x14ac:dyDescent="0.3">
      <c r="F4457" s="271"/>
      <c r="G4457" s="271"/>
      <c r="H4457" s="271"/>
    </row>
    <row r="4458" spans="6:8" ht="15" customHeight="1" x14ac:dyDescent="0.3">
      <c r="F4458" s="271"/>
      <c r="G4458" s="271"/>
      <c r="H4458" s="271"/>
    </row>
    <row r="4459" spans="6:8" ht="15" customHeight="1" x14ac:dyDescent="0.3">
      <c r="F4459" s="271"/>
      <c r="G4459" s="271"/>
      <c r="H4459" s="271"/>
    </row>
    <row r="4460" spans="6:8" ht="15" customHeight="1" x14ac:dyDescent="0.3">
      <c r="F4460" s="272"/>
      <c r="G4460" s="272"/>
      <c r="H4460" s="272"/>
    </row>
    <row r="4461" spans="6:8" ht="15" customHeight="1" x14ac:dyDescent="0.3">
      <c r="F4461" s="271"/>
      <c r="G4461" s="271"/>
      <c r="H4461" s="271"/>
    </row>
    <row r="4462" spans="6:8" ht="15" customHeight="1" x14ac:dyDescent="0.3">
      <c r="F4462" s="272"/>
      <c r="G4462" s="272"/>
      <c r="H4462" s="272"/>
    </row>
    <row r="4463" spans="6:8" ht="15" customHeight="1" x14ac:dyDescent="0.3">
      <c r="F4463" s="271"/>
      <c r="G4463" s="271"/>
      <c r="H4463" s="271"/>
    </row>
    <row r="4464" spans="6:8" ht="15" customHeight="1" x14ac:dyDescent="0.3">
      <c r="F4464" s="272"/>
      <c r="G4464" s="272"/>
      <c r="H4464" s="272"/>
    </row>
    <row r="4465" spans="6:8" ht="15" customHeight="1" x14ac:dyDescent="0.3">
      <c r="F4465" s="271"/>
      <c r="G4465" s="271"/>
      <c r="H4465" s="271"/>
    </row>
    <row r="4466" spans="6:8" ht="15" customHeight="1" x14ac:dyDescent="0.3">
      <c r="F4466" s="271"/>
      <c r="G4466" s="271"/>
      <c r="H4466" s="271"/>
    </row>
    <row r="4467" spans="6:8" ht="15" customHeight="1" x14ac:dyDescent="0.3">
      <c r="F4467" s="271"/>
      <c r="G4467" s="271"/>
      <c r="H4467" s="271"/>
    </row>
    <row r="4468" spans="6:8" ht="15" customHeight="1" x14ac:dyDescent="0.3">
      <c r="F4468" s="271"/>
      <c r="G4468" s="271"/>
      <c r="H4468" s="271"/>
    </row>
    <row r="4469" spans="6:8" ht="15" customHeight="1" x14ac:dyDescent="0.3">
      <c r="F4469" s="271"/>
      <c r="G4469" s="271"/>
      <c r="H4469" s="271"/>
    </row>
    <row r="4470" spans="6:8" ht="15" customHeight="1" x14ac:dyDescent="0.3">
      <c r="F4470" s="272"/>
      <c r="G4470" s="272"/>
      <c r="H4470" s="272"/>
    </row>
    <row r="4471" spans="6:8" ht="15" customHeight="1" x14ac:dyDescent="0.3">
      <c r="F4471" s="272"/>
      <c r="G4471" s="272"/>
      <c r="H4471" s="272"/>
    </row>
    <row r="4472" spans="6:8" ht="15" customHeight="1" x14ac:dyDescent="0.3">
      <c r="F4472" s="272"/>
      <c r="G4472" s="272"/>
      <c r="H4472" s="272"/>
    </row>
    <row r="4473" spans="6:8" ht="15" customHeight="1" x14ac:dyDescent="0.3">
      <c r="F4473" s="271"/>
      <c r="G4473" s="271"/>
      <c r="H4473" s="271"/>
    </row>
    <row r="4474" spans="6:8" ht="15" customHeight="1" x14ac:dyDescent="0.3">
      <c r="F4474" s="271"/>
      <c r="G4474" s="271"/>
      <c r="H4474" s="271"/>
    </row>
    <row r="4475" spans="6:8" ht="15" customHeight="1" x14ac:dyDescent="0.3">
      <c r="F4475" s="271"/>
      <c r="G4475" s="271"/>
      <c r="H4475" s="271"/>
    </row>
    <row r="4476" spans="6:8" ht="15" customHeight="1" x14ac:dyDescent="0.3">
      <c r="F4476" s="272"/>
      <c r="G4476" s="272"/>
      <c r="H4476" s="272"/>
    </row>
    <row r="4477" spans="6:8" ht="15" customHeight="1" x14ac:dyDescent="0.3">
      <c r="F4477" s="271"/>
      <c r="G4477" s="271"/>
      <c r="H4477" s="271"/>
    </row>
    <row r="4478" spans="6:8" ht="15" customHeight="1" x14ac:dyDescent="0.3">
      <c r="F4478" s="272"/>
      <c r="G4478" s="272"/>
      <c r="H4478" s="272"/>
    </row>
    <row r="4479" spans="6:8" ht="15" customHeight="1" x14ac:dyDescent="0.3">
      <c r="F4479" s="272"/>
      <c r="G4479" s="272"/>
      <c r="H4479" s="272"/>
    </row>
    <row r="4480" spans="6:8" ht="15" customHeight="1" x14ac:dyDescent="0.3">
      <c r="F4480" s="271"/>
      <c r="G4480" s="271"/>
      <c r="H4480" s="271"/>
    </row>
    <row r="4481" spans="6:8" ht="15" customHeight="1" x14ac:dyDescent="0.3">
      <c r="F4481" s="271"/>
      <c r="G4481" s="271"/>
      <c r="H4481" s="271"/>
    </row>
    <row r="4482" spans="6:8" ht="15" customHeight="1" x14ac:dyDescent="0.3">
      <c r="F4482" s="271"/>
      <c r="G4482" s="271"/>
      <c r="H4482" s="271"/>
    </row>
    <row r="4483" spans="6:8" ht="15" customHeight="1" x14ac:dyDescent="0.3">
      <c r="F4483" s="272"/>
      <c r="G4483" s="272"/>
      <c r="H4483" s="272"/>
    </row>
    <row r="4484" spans="6:8" ht="15" customHeight="1" x14ac:dyDescent="0.3">
      <c r="F4484" s="271"/>
      <c r="G4484" s="271"/>
      <c r="H4484" s="271"/>
    </row>
    <row r="4485" spans="6:8" ht="15" customHeight="1" x14ac:dyDescent="0.3">
      <c r="F4485" s="271"/>
      <c r="G4485" s="271"/>
      <c r="H4485" s="271"/>
    </row>
    <row r="4486" spans="6:8" ht="15" customHeight="1" x14ac:dyDescent="0.3">
      <c r="F4486" s="271"/>
      <c r="G4486" s="271"/>
      <c r="H4486" s="271"/>
    </row>
    <row r="4487" spans="6:8" ht="15" customHeight="1" x14ac:dyDescent="0.3">
      <c r="F4487" s="271"/>
      <c r="G4487" s="271"/>
      <c r="H4487" s="271"/>
    </row>
    <row r="4488" spans="6:8" ht="15" customHeight="1" x14ac:dyDescent="0.3">
      <c r="F4488" s="271"/>
      <c r="G4488" s="271"/>
      <c r="H4488" s="271"/>
    </row>
    <row r="4489" spans="6:8" ht="15" customHeight="1" x14ac:dyDescent="0.3">
      <c r="F4489" s="271"/>
      <c r="G4489" s="271"/>
      <c r="H4489" s="271"/>
    </row>
    <row r="4490" spans="6:8" ht="15" customHeight="1" x14ac:dyDescent="0.3">
      <c r="F4490" s="272"/>
      <c r="G4490" s="272"/>
      <c r="H4490" s="272"/>
    </row>
    <row r="4491" spans="6:8" ht="15" customHeight="1" x14ac:dyDescent="0.3">
      <c r="F4491" s="271"/>
      <c r="G4491" s="271"/>
      <c r="H4491" s="271"/>
    </row>
    <row r="4492" spans="6:8" ht="15" customHeight="1" x14ac:dyDescent="0.3">
      <c r="F4492" s="272"/>
      <c r="G4492" s="272"/>
      <c r="H4492" s="272"/>
    </row>
    <row r="4493" spans="6:8" ht="15" customHeight="1" x14ac:dyDescent="0.3">
      <c r="F4493" s="271"/>
      <c r="G4493" s="271"/>
      <c r="H4493" s="271"/>
    </row>
    <row r="4494" spans="6:8" ht="15" customHeight="1" x14ac:dyDescent="0.3">
      <c r="F4494" s="271"/>
      <c r="G4494" s="271"/>
      <c r="H4494" s="271"/>
    </row>
    <row r="4495" spans="6:8" ht="15" customHeight="1" x14ac:dyDescent="0.3">
      <c r="F4495" s="271"/>
      <c r="G4495" s="271"/>
      <c r="H4495" s="271"/>
    </row>
    <row r="4496" spans="6:8" ht="15" customHeight="1" x14ac:dyDescent="0.3">
      <c r="F4496" s="272"/>
      <c r="G4496" s="272"/>
      <c r="H4496" s="272"/>
    </row>
    <row r="4497" spans="6:8" ht="15" customHeight="1" x14ac:dyDescent="0.3">
      <c r="F4497" s="271"/>
      <c r="G4497" s="271"/>
      <c r="H4497" s="271"/>
    </row>
    <row r="4498" spans="6:8" ht="15" customHeight="1" x14ac:dyDescent="0.3">
      <c r="F4498" s="272"/>
      <c r="G4498" s="272"/>
      <c r="H4498" s="272"/>
    </row>
    <row r="4499" spans="6:8" ht="15" customHeight="1" x14ac:dyDescent="0.3">
      <c r="F4499" s="271"/>
      <c r="G4499" s="271"/>
      <c r="H4499" s="271"/>
    </row>
    <row r="4500" spans="6:8" ht="15" customHeight="1" x14ac:dyDescent="0.3">
      <c r="F4500" s="271"/>
      <c r="G4500" s="271"/>
      <c r="H4500" s="271"/>
    </row>
    <row r="4501" spans="6:8" ht="15" customHeight="1" x14ac:dyDescent="0.3">
      <c r="F4501" s="271"/>
      <c r="G4501" s="271"/>
      <c r="H4501" s="271"/>
    </row>
    <row r="4502" spans="6:8" ht="15" customHeight="1" x14ac:dyDescent="0.3">
      <c r="F4502" s="271"/>
      <c r="G4502" s="271"/>
      <c r="H4502" s="271"/>
    </row>
    <row r="4503" spans="6:8" ht="15" customHeight="1" x14ac:dyDescent="0.3">
      <c r="F4503" s="271"/>
      <c r="G4503" s="271"/>
      <c r="H4503" s="271"/>
    </row>
    <row r="4504" spans="6:8" ht="15" customHeight="1" x14ac:dyDescent="0.3">
      <c r="F4504" s="272"/>
      <c r="G4504" s="272"/>
      <c r="H4504" s="272"/>
    </row>
    <row r="4505" spans="6:8" ht="15" customHeight="1" x14ac:dyDescent="0.3">
      <c r="F4505" s="271"/>
      <c r="G4505" s="271"/>
      <c r="H4505" s="271"/>
    </row>
    <row r="4506" spans="6:8" ht="15" customHeight="1" x14ac:dyDescent="0.3">
      <c r="F4506" s="271"/>
      <c r="G4506" s="271"/>
      <c r="H4506" s="271"/>
    </row>
    <row r="4507" spans="6:8" ht="15" customHeight="1" x14ac:dyDescent="0.3">
      <c r="F4507" s="271"/>
      <c r="G4507" s="271"/>
      <c r="H4507" s="271"/>
    </row>
    <row r="4508" spans="6:8" ht="15" customHeight="1" x14ac:dyDescent="0.3">
      <c r="F4508" s="271"/>
      <c r="G4508" s="271"/>
      <c r="H4508" s="271"/>
    </row>
    <row r="4509" spans="6:8" ht="15" customHeight="1" x14ac:dyDescent="0.3">
      <c r="F4509" s="271"/>
      <c r="G4509" s="271"/>
      <c r="H4509" s="271"/>
    </row>
    <row r="4510" spans="6:8" ht="15" customHeight="1" x14ac:dyDescent="0.3">
      <c r="F4510" s="272"/>
      <c r="G4510" s="272"/>
      <c r="H4510" s="272"/>
    </row>
    <row r="4511" spans="6:8" ht="15" customHeight="1" x14ac:dyDescent="0.3">
      <c r="F4511" s="272"/>
      <c r="G4511" s="272"/>
      <c r="H4511" s="272"/>
    </row>
    <row r="4512" spans="6:8" ht="15" customHeight="1" x14ac:dyDescent="0.3">
      <c r="F4512" s="272"/>
      <c r="G4512" s="272"/>
      <c r="H4512" s="272"/>
    </row>
    <row r="4513" spans="6:8" ht="15" customHeight="1" x14ac:dyDescent="0.3">
      <c r="F4513" s="272"/>
      <c r="G4513" s="272"/>
      <c r="H4513" s="272"/>
    </row>
    <row r="4514" spans="6:8" ht="15" customHeight="1" x14ac:dyDescent="0.3">
      <c r="F4514" s="271"/>
      <c r="G4514" s="271"/>
      <c r="H4514" s="271"/>
    </row>
    <row r="4515" spans="6:8" ht="15" customHeight="1" x14ac:dyDescent="0.3">
      <c r="F4515" s="271"/>
      <c r="G4515" s="271"/>
      <c r="H4515" s="271"/>
    </row>
    <row r="4516" spans="6:8" ht="15" customHeight="1" x14ac:dyDescent="0.3">
      <c r="F4516" s="272"/>
      <c r="G4516" s="272"/>
      <c r="H4516" s="272"/>
    </row>
    <row r="4517" spans="6:8" ht="15" customHeight="1" x14ac:dyDescent="0.3">
      <c r="F4517" s="271"/>
      <c r="G4517" s="271"/>
      <c r="H4517" s="271"/>
    </row>
    <row r="4518" spans="6:8" ht="15" customHeight="1" x14ac:dyDescent="0.3">
      <c r="F4518" s="271"/>
      <c r="G4518" s="271"/>
      <c r="H4518" s="271"/>
    </row>
    <row r="4519" spans="6:8" ht="15" customHeight="1" x14ac:dyDescent="0.3">
      <c r="F4519" s="271"/>
      <c r="G4519" s="271"/>
      <c r="H4519" s="271"/>
    </row>
    <row r="4520" spans="6:8" ht="15" customHeight="1" x14ac:dyDescent="0.3">
      <c r="F4520" s="272"/>
      <c r="G4520" s="272"/>
      <c r="H4520" s="272"/>
    </row>
    <row r="4521" spans="6:8" ht="15" customHeight="1" x14ac:dyDescent="0.3">
      <c r="F4521" s="271"/>
      <c r="G4521" s="271"/>
      <c r="H4521" s="271"/>
    </row>
    <row r="4522" spans="6:8" ht="15" customHeight="1" x14ac:dyDescent="0.3">
      <c r="F4522" s="272"/>
      <c r="G4522" s="272"/>
      <c r="H4522" s="272"/>
    </row>
    <row r="4523" spans="6:8" ht="15" customHeight="1" x14ac:dyDescent="0.3">
      <c r="F4523" s="272"/>
      <c r="G4523" s="272"/>
      <c r="H4523" s="272"/>
    </row>
    <row r="4524" spans="6:8" ht="15" customHeight="1" x14ac:dyDescent="0.3">
      <c r="F4524" s="272"/>
      <c r="G4524" s="272"/>
      <c r="H4524" s="272"/>
    </row>
    <row r="4525" spans="6:8" ht="15" customHeight="1" x14ac:dyDescent="0.3">
      <c r="F4525" s="271"/>
      <c r="G4525" s="271"/>
      <c r="H4525" s="271"/>
    </row>
    <row r="4526" spans="6:8" ht="15" customHeight="1" x14ac:dyDescent="0.3">
      <c r="F4526" s="271"/>
      <c r="G4526" s="271"/>
      <c r="H4526" s="271"/>
    </row>
    <row r="4527" spans="6:8" ht="15" customHeight="1" x14ac:dyDescent="0.3">
      <c r="F4527" s="271"/>
      <c r="G4527" s="271"/>
      <c r="H4527" s="271"/>
    </row>
    <row r="4528" spans="6:8" ht="15" customHeight="1" x14ac:dyDescent="0.3">
      <c r="F4528" s="271"/>
      <c r="G4528" s="271"/>
      <c r="H4528" s="271"/>
    </row>
    <row r="4529" spans="5:8" ht="15" customHeight="1" x14ac:dyDescent="0.3">
      <c r="F4529" s="272"/>
      <c r="G4529" s="272"/>
      <c r="H4529" s="272"/>
    </row>
    <row r="4530" spans="5:8" ht="15" customHeight="1" x14ac:dyDescent="0.3">
      <c r="F4530" s="271"/>
      <c r="G4530" s="271"/>
      <c r="H4530" s="271"/>
    </row>
    <row r="4531" spans="5:8" ht="15" customHeight="1" x14ac:dyDescent="0.3">
      <c r="F4531" s="271"/>
      <c r="G4531" s="271"/>
      <c r="H4531" s="271"/>
    </row>
    <row r="4532" spans="5:8" ht="15" customHeight="1" x14ac:dyDescent="0.3">
      <c r="F4532" s="272"/>
      <c r="G4532" s="272"/>
      <c r="H4532" s="272"/>
    </row>
    <row r="4533" spans="5:8" ht="15" customHeight="1" x14ac:dyDescent="0.3">
      <c r="F4533" s="271"/>
      <c r="G4533" s="271"/>
      <c r="H4533" s="271"/>
    </row>
    <row r="4534" spans="5:8" ht="15" customHeight="1" x14ac:dyDescent="0.3">
      <c r="F4534" s="271"/>
      <c r="G4534" s="271"/>
      <c r="H4534" s="271"/>
    </row>
    <row r="4535" spans="5:8" ht="15" customHeight="1" x14ac:dyDescent="0.3">
      <c r="F4535" s="272"/>
      <c r="G4535" s="272"/>
      <c r="H4535" s="272"/>
    </row>
    <row r="4536" spans="5:8" ht="15" customHeight="1" x14ac:dyDescent="0.3">
      <c r="F4536" s="271"/>
      <c r="G4536" s="271"/>
      <c r="H4536" s="271"/>
    </row>
    <row r="4537" spans="5:8" ht="15" customHeight="1" x14ac:dyDescent="0.3">
      <c r="F4537" s="271"/>
      <c r="G4537" s="271"/>
      <c r="H4537" s="271"/>
    </row>
    <row r="4538" spans="5:8" ht="15" customHeight="1" x14ac:dyDescent="0.3">
      <c r="F4538" s="271"/>
      <c r="G4538" s="271"/>
      <c r="H4538" s="271"/>
    </row>
    <row r="4539" spans="5:8" ht="15" customHeight="1" x14ac:dyDescent="0.3">
      <c r="F4539" s="272"/>
      <c r="G4539" s="272"/>
      <c r="H4539" s="272"/>
    </row>
    <row r="4540" spans="5:8" ht="15" customHeight="1" x14ac:dyDescent="0.3">
      <c r="F4540" s="271"/>
      <c r="G4540" s="271"/>
      <c r="H4540" s="271"/>
    </row>
    <row r="4541" spans="5:8" ht="15" customHeight="1" x14ac:dyDescent="0.3">
      <c r="F4541" s="271"/>
      <c r="G4541" s="271"/>
      <c r="H4541" s="271"/>
    </row>
    <row r="4542" spans="5:8" ht="15" customHeight="1" x14ac:dyDescent="0.3">
      <c r="F4542" s="271"/>
      <c r="G4542" s="271"/>
      <c r="H4542" s="271"/>
    </row>
    <row r="4543" spans="5:8" ht="15" customHeight="1" x14ac:dyDescent="0.3">
      <c r="E4543" s="271"/>
      <c r="F4543" s="271"/>
      <c r="G4543" s="271"/>
      <c r="H4543" s="271"/>
    </row>
    <row r="4544" spans="5:8" ht="15" customHeight="1" x14ac:dyDescent="0.3">
      <c r="E4544" s="271"/>
      <c r="F4544" s="271"/>
      <c r="G4544" s="271"/>
      <c r="H4544" s="271"/>
    </row>
    <row r="4545" spans="6:8" ht="15" customHeight="1" x14ac:dyDescent="0.3">
      <c r="F4545" s="271"/>
      <c r="G4545" s="271"/>
      <c r="H4545" s="271"/>
    </row>
    <row r="4546" spans="6:8" ht="15" customHeight="1" x14ac:dyDescent="0.3">
      <c r="F4546" s="271"/>
      <c r="G4546" s="271"/>
      <c r="H4546" s="271"/>
    </row>
    <row r="4547" spans="6:8" ht="15" customHeight="1" x14ac:dyDescent="0.3">
      <c r="F4547" s="271"/>
      <c r="G4547" s="271"/>
      <c r="H4547" s="271"/>
    </row>
    <row r="4548" spans="6:8" ht="15" customHeight="1" x14ac:dyDescent="0.3">
      <c r="F4548" s="271"/>
      <c r="G4548" s="271"/>
      <c r="H4548" s="271"/>
    </row>
    <row r="4549" spans="6:8" ht="15" customHeight="1" x14ac:dyDescent="0.3">
      <c r="F4549" s="272"/>
      <c r="G4549" s="272"/>
      <c r="H4549" s="272"/>
    </row>
    <row r="4550" spans="6:8" ht="15" customHeight="1" x14ac:dyDescent="0.3">
      <c r="F4550" s="271"/>
      <c r="G4550" s="271"/>
      <c r="H4550" s="271"/>
    </row>
    <row r="4551" spans="6:8" ht="15" customHeight="1" x14ac:dyDescent="0.3">
      <c r="F4551" s="272"/>
      <c r="G4551" s="272"/>
      <c r="H4551" s="272"/>
    </row>
    <row r="4552" spans="6:8" ht="15" customHeight="1" x14ac:dyDescent="0.3">
      <c r="F4552" s="271"/>
      <c r="G4552" s="271"/>
      <c r="H4552" s="271"/>
    </row>
    <row r="4553" spans="6:8" ht="15" customHeight="1" x14ac:dyDescent="0.3">
      <c r="F4553" s="271"/>
      <c r="G4553" s="271"/>
      <c r="H4553" s="271"/>
    </row>
    <row r="4554" spans="6:8" ht="15" customHeight="1" x14ac:dyDescent="0.3">
      <c r="F4554" s="271"/>
      <c r="G4554" s="271"/>
      <c r="H4554" s="271"/>
    </row>
    <row r="4555" spans="6:8" ht="15" customHeight="1" x14ac:dyDescent="0.3">
      <c r="F4555" s="272"/>
      <c r="G4555" s="272"/>
      <c r="H4555" s="272"/>
    </row>
    <row r="4556" spans="6:8" ht="15" customHeight="1" x14ac:dyDescent="0.3">
      <c r="F4556" s="271"/>
      <c r="G4556" s="271"/>
      <c r="H4556" s="271"/>
    </row>
    <row r="4557" spans="6:8" ht="15" customHeight="1" x14ac:dyDescent="0.3">
      <c r="F4557" s="271"/>
      <c r="G4557" s="271"/>
      <c r="H4557" s="271"/>
    </row>
    <row r="4558" spans="6:8" ht="15" customHeight="1" x14ac:dyDescent="0.3">
      <c r="F4558" s="272"/>
      <c r="G4558" s="272"/>
      <c r="H4558" s="272"/>
    </row>
    <row r="4559" spans="6:8" ht="15" customHeight="1" x14ac:dyDescent="0.3">
      <c r="F4559" s="271"/>
      <c r="G4559" s="271"/>
      <c r="H4559" s="271"/>
    </row>
    <row r="4560" spans="6:8" ht="15" customHeight="1" x14ac:dyDescent="0.3">
      <c r="F4560" s="272"/>
      <c r="G4560" s="272"/>
      <c r="H4560" s="272"/>
    </row>
    <row r="4561" spans="6:8" ht="15" customHeight="1" x14ac:dyDescent="0.3">
      <c r="F4561" s="271"/>
      <c r="G4561" s="271"/>
      <c r="H4561" s="271"/>
    </row>
    <row r="4562" spans="6:8" ht="15" customHeight="1" x14ac:dyDescent="0.3">
      <c r="F4562" s="272"/>
      <c r="G4562" s="272"/>
      <c r="H4562" s="272"/>
    </row>
    <row r="4563" spans="6:8" ht="15" customHeight="1" x14ac:dyDescent="0.3">
      <c r="F4563" s="272"/>
      <c r="G4563" s="272"/>
      <c r="H4563" s="272"/>
    </row>
    <row r="4564" spans="6:8" ht="15" customHeight="1" x14ac:dyDescent="0.3">
      <c r="F4564" s="271"/>
      <c r="G4564" s="271"/>
      <c r="H4564" s="271"/>
    </row>
    <row r="4565" spans="6:8" ht="15" customHeight="1" x14ac:dyDescent="0.3">
      <c r="F4565" s="272"/>
      <c r="G4565" s="272"/>
      <c r="H4565" s="272"/>
    </row>
    <row r="4566" spans="6:8" ht="15" customHeight="1" x14ac:dyDescent="0.3">
      <c r="F4566" s="272"/>
      <c r="G4566" s="272"/>
      <c r="H4566" s="272"/>
    </row>
    <row r="4567" spans="6:8" ht="15" customHeight="1" x14ac:dyDescent="0.3">
      <c r="F4567" s="271"/>
      <c r="G4567" s="271"/>
      <c r="H4567" s="271"/>
    </row>
    <row r="4568" spans="6:8" ht="15" customHeight="1" x14ac:dyDescent="0.3">
      <c r="F4568" s="271"/>
      <c r="G4568" s="271"/>
      <c r="H4568" s="271"/>
    </row>
    <row r="4569" spans="6:8" ht="15" customHeight="1" x14ac:dyDescent="0.3">
      <c r="F4569" s="272"/>
      <c r="G4569" s="272"/>
      <c r="H4569" s="272"/>
    </row>
    <row r="4570" spans="6:8" ht="15" customHeight="1" x14ac:dyDescent="0.3">
      <c r="F4570" s="272"/>
      <c r="G4570" s="272"/>
      <c r="H4570" s="272"/>
    </row>
    <row r="4571" spans="6:8" ht="15" customHeight="1" x14ac:dyDescent="0.3">
      <c r="F4571" s="271"/>
      <c r="G4571" s="271"/>
      <c r="H4571" s="271"/>
    </row>
    <row r="4572" spans="6:8" ht="15" customHeight="1" x14ac:dyDescent="0.3">
      <c r="F4572" s="271"/>
      <c r="G4572" s="271"/>
      <c r="H4572" s="271"/>
    </row>
    <row r="4573" spans="6:8" ht="15" customHeight="1" x14ac:dyDescent="0.3">
      <c r="F4573" s="271"/>
      <c r="G4573" s="271"/>
      <c r="H4573" s="271"/>
    </row>
    <row r="4574" spans="6:8" ht="15" customHeight="1" x14ac:dyDescent="0.3">
      <c r="F4574" s="271"/>
      <c r="G4574" s="271"/>
      <c r="H4574" s="271"/>
    </row>
    <row r="4575" spans="6:8" ht="15" customHeight="1" x14ac:dyDescent="0.3">
      <c r="F4575" s="271"/>
      <c r="G4575" s="271"/>
      <c r="H4575" s="271"/>
    </row>
    <row r="4576" spans="6:8" ht="15" customHeight="1" x14ac:dyDescent="0.3">
      <c r="F4576" s="272"/>
      <c r="G4576" s="272"/>
      <c r="H4576" s="272"/>
    </row>
    <row r="4577" spans="6:8" ht="15" customHeight="1" x14ac:dyDescent="0.3">
      <c r="F4577" s="272"/>
      <c r="G4577" s="272"/>
      <c r="H4577" s="272"/>
    </row>
    <row r="4578" spans="6:8" ht="15" customHeight="1" x14ac:dyDescent="0.3">
      <c r="F4578" s="271"/>
      <c r="G4578" s="271"/>
      <c r="H4578" s="271"/>
    </row>
    <row r="4579" spans="6:8" ht="15" customHeight="1" x14ac:dyDescent="0.3">
      <c r="F4579" s="271"/>
      <c r="G4579" s="271"/>
      <c r="H4579" s="271"/>
    </row>
    <row r="4580" spans="6:8" ht="15" customHeight="1" x14ac:dyDescent="0.3">
      <c r="F4580" s="272"/>
      <c r="G4580" s="272"/>
      <c r="H4580" s="272"/>
    </row>
    <row r="4581" spans="6:8" ht="15" customHeight="1" x14ac:dyDescent="0.3">
      <c r="F4581" s="271"/>
      <c r="G4581" s="271"/>
      <c r="H4581" s="271"/>
    </row>
    <row r="4582" spans="6:8" ht="15" customHeight="1" x14ac:dyDescent="0.3">
      <c r="F4582" s="272"/>
      <c r="G4582" s="272"/>
      <c r="H4582" s="272"/>
    </row>
    <row r="4583" spans="6:8" ht="15" customHeight="1" x14ac:dyDescent="0.3">
      <c r="F4583" s="271"/>
      <c r="G4583" s="271"/>
      <c r="H4583" s="271"/>
    </row>
    <row r="4584" spans="6:8" ht="15" customHeight="1" x14ac:dyDescent="0.3">
      <c r="F4584" s="272"/>
      <c r="G4584" s="272"/>
      <c r="H4584" s="272"/>
    </row>
    <row r="4585" spans="6:8" ht="15" customHeight="1" x14ac:dyDescent="0.3">
      <c r="F4585" s="271"/>
      <c r="G4585" s="271"/>
      <c r="H4585" s="271"/>
    </row>
    <row r="4586" spans="6:8" ht="15" customHeight="1" x14ac:dyDescent="0.3">
      <c r="F4586" s="271"/>
      <c r="G4586" s="271"/>
      <c r="H4586" s="271"/>
    </row>
    <row r="4587" spans="6:8" ht="15" customHeight="1" x14ac:dyDescent="0.3">
      <c r="F4587" s="272"/>
      <c r="G4587" s="272"/>
      <c r="H4587" s="272"/>
    </row>
    <row r="4588" spans="6:8" ht="15" customHeight="1" x14ac:dyDescent="0.3">
      <c r="F4588" s="272"/>
      <c r="G4588" s="272"/>
      <c r="H4588" s="272"/>
    </row>
    <row r="4589" spans="6:8" ht="15" customHeight="1" x14ac:dyDescent="0.3">
      <c r="F4589" s="271"/>
      <c r="G4589" s="271"/>
      <c r="H4589" s="271"/>
    </row>
    <row r="4590" spans="6:8" ht="15" customHeight="1" x14ac:dyDescent="0.3">
      <c r="F4590" s="272"/>
      <c r="G4590" s="272"/>
      <c r="H4590" s="272"/>
    </row>
    <row r="4591" spans="6:8" ht="15" customHeight="1" x14ac:dyDescent="0.3">
      <c r="F4591" s="271"/>
      <c r="G4591" s="271"/>
      <c r="H4591" s="271"/>
    </row>
    <row r="4592" spans="6:8" ht="15" customHeight="1" x14ac:dyDescent="0.3">
      <c r="F4592" s="271"/>
      <c r="G4592" s="271"/>
      <c r="H4592" s="271"/>
    </row>
    <row r="4593" spans="6:8" ht="15" customHeight="1" x14ac:dyDescent="0.3">
      <c r="F4593" s="271"/>
      <c r="G4593" s="271"/>
      <c r="H4593" s="271"/>
    </row>
    <row r="4594" spans="6:8" ht="15" customHeight="1" x14ac:dyDescent="0.3">
      <c r="F4594" s="271"/>
      <c r="G4594" s="271"/>
      <c r="H4594" s="271"/>
    </row>
    <row r="4595" spans="6:8" ht="15" customHeight="1" x14ac:dyDescent="0.3">
      <c r="F4595" s="272"/>
      <c r="G4595" s="272"/>
      <c r="H4595" s="272"/>
    </row>
    <row r="4596" spans="6:8" ht="15" customHeight="1" x14ac:dyDescent="0.3">
      <c r="F4596" s="271"/>
      <c r="G4596" s="271"/>
      <c r="H4596" s="271"/>
    </row>
    <row r="4597" spans="6:8" ht="15" customHeight="1" x14ac:dyDescent="0.3">
      <c r="F4597" s="271"/>
      <c r="G4597" s="271"/>
      <c r="H4597" s="271"/>
    </row>
    <row r="4598" spans="6:8" ht="15" customHeight="1" x14ac:dyDescent="0.3">
      <c r="F4598" s="271"/>
      <c r="G4598" s="271"/>
      <c r="H4598" s="271"/>
    </row>
    <row r="4599" spans="6:8" ht="15" customHeight="1" x14ac:dyDescent="0.3">
      <c r="F4599" s="271"/>
      <c r="G4599" s="271"/>
      <c r="H4599" s="271"/>
    </row>
    <row r="4600" spans="6:8" ht="15" customHeight="1" x14ac:dyDescent="0.3">
      <c r="F4600" s="272"/>
      <c r="G4600" s="272"/>
      <c r="H4600" s="272"/>
    </row>
    <row r="4601" spans="6:8" ht="15" customHeight="1" x14ac:dyDescent="0.3">
      <c r="F4601" s="272"/>
      <c r="G4601" s="272"/>
      <c r="H4601" s="272"/>
    </row>
    <row r="4602" spans="6:8" ht="15" customHeight="1" x14ac:dyDescent="0.3">
      <c r="F4602" s="272"/>
      <c r="G4602" s="272"/>
      <c r="H4602" s="272"/>
    </row>
    <row r="4603" spans="6:8" ht="15" customHeight="1" x14ac:dyDescent="0.3">
      <c r="F4603" s="271"/>
      <c r="G4603" s="271"/>
      <c r="H4603" s="271"/>
    </row>
    <row r="4604" spans="6:8" ht="15" customHeight="1" x14ac:dyDescent="0.3">
      <c r="F4604" s="271"/>
      <c r="G4604" s="271"/>
      <c r="H4604" s="271"/>
    </row>
    <row r="4605" spans="6:8" ht="15" customHeight="1" x14ac:dyDescent="0.3">
      <c r="F4605" s="271"/>
      <c r="G4605" s="271"/>
      <c r="H4605" s="271"/>
    </row>
    <row r="4606" spans="6:8" ht="15" customHeight="1" x14ac:dyDescent="0.3">
      <c r="F4606" s="272"/>
      <c r="G4606" s="272"/>
      <c r="H4606" s="272"/>
    </row>
    <row r="4607" spans="6:8" ht="15" customHeight="1" x14ac:dyDescent="0.3">
      <c r="F4607" s="272"/>
      <c r="G4607" s="272"/>
      <c r="H4607" s="272"/>
    </row>
    <row r="4608" spans="6:8" ht="15" customHeight="1" x14ac:dyDescent="0.3">
      <c r="F4608" s="271"/>
      <c r="G4608" s="271"/>
      <c r="H4608" s="271"/>
    </row>
    <row r="4609" spans="6:8" ht="15" customHeight="1" x14ac:dyDescent="0.3">
      <c r="F4609" s="271"/>
      <c r="G4609" s="271"/>
      <c r="H4609" s="271"/>
    </row>
    <row r="4610" spans="6:8" ht="15" customHeight="1" x14ac:dyDescent="0.3">
      <c r="F4610" s="271"/>
      <c r="G4610" s="271"/>
      <c r="H4610" s="271"/>
    </row>
    <row r="4611" spans="6:8" ht="15" customHeight="1" x14ac:dyDescent="0.3">
      <c r="F4611" s="271"/>
      <c r="G4611" s="271"/>
      <c r="H4611" s="271"/>
    </row>
    <row r="4612" spans="6:8" ht="15" customHeight="1" x14ac:dyDescent="0.3">
      <c r="F4612" s="271"/>
      <c r="G4612" s="271"/>
      <c r="H4612" s="271"/>
    </row>
    <row r="4613" spans="6:8" ht="15" customHeight="1" x14ac:dyDescent="0.3">
      <c r="F4613" s="271"/>
      <c r="G4613" s="271"/>
      <c r="H4613" s="271"/>
    </row>
    <row r="4614" spans="6:8" ht="15" customHeight="1" x14ac:dyDescent="0.3">
      <c r="F4614" s="272"/>
      <c r="G4614" s="272"/>
      <c r="H4614" s="272"/>
    </row>
    <row r="4615" spans="6:8" ht="15" customHeight="1" x14ac:dyDescent="0.3">
      <c r="F4615" s="272"/>
      <c r="G4615" s="272"/>
      <c r="H4615" s="272"/>
    </row>
    <row r="4616" spans="6:8" ht="15" customHeight="1" x14ac:dyDescent="0.3">
      <c r="F4616" s="271"/>
      <c r="G4616" s="271"/>
      <c r="H4616" s="271"/>
    </row>
    <row r="4617" spans="6:8" ht="15" customHeight="1" x14ac:dyDescent="0.3">
      <c r="F4617" s="271"/>
      <c r="G4617" s="271"/>
      <c r="H4617" s="271"/>
    </row>
    <row r="4618" spans="6:8" ht="15" customHeight="1" x14ac:dyDescent="0.3">
      <c r="F4618" s="271"/>
      <c r="G4618" s="271"/>
      <c r="H4618" s="271"/>
    </row>
    <row r="4619" spans="6:8" ht="15" customHeight="1" x14ac:dyDescent="0.3">
      <c r="F4619" s="271"/>
      <c r="G4619" s="271"/>
      <c r="H4619" s="271"/>
    </row>
    <row r="4620" spans="6:8" ht="15" customHeight="1" x14ac:dyDescent="0.3">
      <c r="F4620" s="272"/>
      <c r="G4620" s="272"/>
      <c r="H4620" s="272"/>
    </row>
    <row r="4621" spans="6:8" ht="15" customHeight="1" x14ac:dyDescent="0.3">
      <c r="F4621" s="272"/>
      <c r="G4621" s="272"/>
      <c r="H4621" s="272"/>
    </row>
    <row r="4622" spans="6:8" ht="15" customHeight="1" x14ac:dyDescent="0.3">
      <c r="F4622" s="272"/>
      <c r="G4622" s="272"/>
      <c r="H4622" s="272"/>
    </row>
    <row r="4623" spans="6:8" ht="15" customHeight="1" x14ac:dyDescent="0.3">
      <c r="F4623" s="272"/>
      <c r="G4623" s="272"/>
      <c r="H4623" s="272"/>
    </row>
    <row r="4624" spans="6:8" ht="15" customHeight="1" x14ac:dyDescent="0.3">
      <c r="F4624" s="272"/>
      <c r="G4624" s="272"/>
      <c r="H4624" s="272"/>
    </row>
    <row r="4625" spans="6:8" ht="15" customHeight="1" x14ac:dyDescent="0.3">
      <c r="F4625" s="272"/>
      <c r="G4625" s="272"/>
      <c r="H4625" s="272"/>
    </row>
    <row r="4626" spans="6:8" ht="15" customHeight="1" x14ac:dyDescent="0.3">
      <c r="F4626" s="271"/>
      <c r="G4626" s="271"/>
      <c r="H4626" s="271"/>
    </row>
    <row r="4627" spans="6:8" ht="15" customHeight="1" x14ac:dyDescent="0.3">
      <c r="F4627" s="271"/>
      <c r="G4627" s="271"/>
      <c r="H4627" s="271"/>
    </row>
    <row r="4628" spans="6:8" ht="15" customHeight="1" x14ac:dyDescent="0.3">
      <c r="F4628" s="271"/>
      <c r="G4628" s="271"/>
      <c r="H4628" s="271"/>
    </row>
    <row r="4629" spans="6:8" ht="15" customHeight="1" x14ac:dyDescent="0.3">
      <c r="F4629" s="272"/>
      <c r="G4629" s="272"/>
      <c r="H4629" s="272"/>
    </row>
    <row r="4630" spans="6:8" ht="15" customHeight="1" x14ac:dyDescent="0.3">
      <c r="F4630" s="272"/>
      <c r="G4630" s="272"/>
      <c r="H4630" s="272"/>
    </row>
    <row r="4631" spans="6:8" ht="15" customHeight="1" x14ac:dyDescent="0.3">
      <c r="F4631" s="272"/>
      <c r="G4631" s="272"/>
      <c r="H4631" s="272"/>
    </row>
    <row r="4632" spans="6:8" ht="15" customHeight="1" x14ac:dyDescent="0.3">
      <c r="F4632" s="271"/>
      <c r="G4632" s="271"/>
      <c r="H4632" s="271"/>
    </row>
    <row r="4633" spans="6:8" ht="15" customHeight="1" x14ac:dyDescent="0.3">
      <c r="F4633" s="271"/>
      <c r="G4633" s="271"/>
      <c r="H4633" s="271"/>
    </row>
    <row r="4634" spans="6:8" ht="15" customHeight="1" x14ac:dyDescent="0.3">
      <c r="F4634" s="271"/>
      <c r="G4634" s="271"/>
      <c r="H4634" s="271"/>
    </row>
    <row r="4635" spans="6:8" ht="15" customHeight="1" x14ac:dyDescent="0.3">
      <c r="F4635" s="271"/>
      <c r="G4635" s="271"/>
      <c r="H4635" s="271"/>
    </row>
    <row r="4636" spans="6:8" ht="15" customHeight="1" x14ac:dyDescent="0.3">
      <c r="F4636" s="272"/>
      <c r="G4636" s="272"/>
      <c r="H4636" s="272"/>
    </row>
    <row r="4637" spans="6:8" ht="15" customHeight="1" x14ac:dyDescent="0.3">
      <c r="F4637" s="271"/>
      <c r="G4637" s="271"/>
      <c r="H4637" s="271"/>
    </row>
    <row r="4638" spans="6:8" ht="15" customHeight="1" x14ac:dyDescent="0.3">
      <c r="F4638" s="271"/>
      <c r="G4638" s="271"/>
      <c r="H4638" s="271"/>
    </row>
    <row r="4639" spans="6:8" ht="15" customHeight="1" x14ac:dyDescent="0.3">
      <c r="F4639" s="271"/>
      <c r="G4639" s="271"/>
      <c r="H4639" s="271"/>
    </row>
    <row r="4640" spans="6:8" ht="15" customHeight="1" x14ac:dyDescent="0.3">
      <c r="F4640" s="271"/>
      <c r="G4640" s="271"/>
      <c r="H4640" s="271"/>
    </row>
    <row r="4641" spans="6:8" ht="15" customHeight="1" x14ac:dyDescent="0.3">
      <c r="F4641" s="272"/>
      <c r="G4641" s="272"/>
      <c r="H4641" s="272"/>
    </row>
    <row r="4642" spans="6:8" ht="15" customHeight="1" x14ac:dyDescent="0.3">
      <c r="F4642" s="271"/>
      <c r="G4642" s="271"/>
      <c r="H4642" s="271"/>
    </row>
    <row r="4643" spans="6:8" ht="15" customHeight="1" x14ac:dyDescent="0.3">
      <c r="F4643" s="271"/>
      <c r="G4643" s="271"/>
      <c r="H4643" s="271"/>
    </row>
    <row r="4644" spans="6:8" ht="15" customHeight="1" x14ac:dyDescent="0.3">
      <c r="F4644" s="271"/>
      <c r="G4644" s="271"/>
      <c r="H4644" s="271"/>
    </row>
    <row r="4645" spans="6:8" ht="15" customHeight="1" x14ac:dyDescent="0.3">
      <c r="F4645" s="271"/>
      <c r="G4645" s="271"/>
      <c r="H4645" s="271"/>
    </row>
    <row r="4646" spans="6:8" ht="15" customHeight="1" x14ac:dyDescent="0.3">
      <c r="F4646" s="271"/>
      <c r="G4646" s="271"/>
      <c r="H4646" s="271"/>
    </row>
    <row r="4647" spans="6:8" ht="15" customHeight="1" x14ac:dyDescent="0.3">
      <c r="F4647" s="271"/>
      <c r="G4647" s="271"/>
      <c r="H4647" s="271"/>
    </row>
    <row r="4648" spans="6:8" ht="15" customHeight="1" x14ac:dyDescent="0.3">
      <c r="F4648" s="271"/>
      <c r="G4648" s="271"/>
      <c r="H4648" s="271"/>
    </row>
    <row r="4649" spans="6:8" ht="15" customHeight="1" x14ac:dyDescent="0.3">
      <c r="F4649" s="271"/>
      <c r="G4649" s="271"/>
      <c r="H4649" s="271"/>
    </row>
    <row r="4650" spans="6:8" ht="15" customHeight="1" x14ac:dyDescent="0.3">
      <c r="F4650" s="272"/>
      <c r="G4650" s="272"/>
      <c r="H4650" s="272"/>
    </row>
    <row r="4651" spans="6:8" ht="15" customHeight="1" x14ac:dyDescent="0.3">
      <c r="F4651" s="272"/>
      <c r="G4651" s="272"/>
      <c r="H4651" s="272"/>
    </row>
    <row r="4652" spans="6:8" ht="15" customHeight="1" x14ac:dyDescent="0.3">
      <c r="F4652" s="272"/>
      <c r="G4652" s="272"/>
      <c r="H4652" s="272"/>
    </row>
    <row r="4653" spans="6:8" ht="15" customHeight="1" x14ac:dyDescent="0.3">
      <c r="F4653" s="271"/>
      <c r="G4653" s="271"/>
      <c r="H4653" s="271"/>
    </row>
    <row r="4654" spans="6:8" ht="15" customHeight="1" x14ac:dyDescent="0.3">
      <c r="F4654" s="272"/>
      <c r="G4654" s="272"/>
      <c r="H4654" s="272"/>
    </row>
    <row r="4655" spans="6:8" ht="15" customHeight="1" x14ac:dyDescent="0.3">
      <c r="F4655" s="272"/>
      <c r="G4655" s="272"/>
      <c r="H4655" s="272"/>
    </row>
    <row r="4656" spans="6:8" ht="15" customHeight="1" x14ac:dyDescent="0.3">
      <c r="F4656" s="271"/>
      <c r="G4656" s="271"/>
      <c r="H4656" s="271"/>
    </row>
    <row r="4657" spans="6:8" ht="15" customHeight="1" x14ac:dyDescent="0.3">
      <c r="F4657" s="272"/>
      <c r="G4657" s="272"/>
      <c r="H4657" s="272"/>
    </row>
    <row r="4658" spans="6:8" ht="15" customHeight="1" x14ac:dyDescent="0.3">
      <c r="F4658" s="272"/>
      <c r="G4658" s="272"/>
      <c r="H4658" s="272"/>
    </row>
    <row r="4659" spans="6:8" ht="15" customHeight="1" x14ac:dyDescent="0.3">
      <c r="F4659" s="271"/>
      <c r="G4659" s="271"/>
      <c r="H4659" s="271"/>
    </row>
    <row r="4660" spans="6:8" ht="15" customHeight="1" x14ac:dyDescent="0.3">
      <c r="F4660" s="271"/>
      <c r="G4660" s="271"/>
      <c r="H4660" s="271"/>
    </row>
    <row r="4661" spans="6:8" ht="15" customHeight="1" x14ac:dyDescent="0.3">
      <c r="F4661" s="272"/>
      <c r="G4661" s="272"/>
      <c r="H4661" s="272"/>
    </row>
    <row r="4662" spans="6:8" ht="15" customHeight="1" x14ac:dyDescent="0.3">
      <c r="F4662" s="271"/>
      <c r="G4662" s="271"/>
      <c r="H4662" s="271"/>
    </row>
    <row r="4663" spans="6:8" ht="15" customHeight="1" x14ac:dyDescent="0.3">
      <c r="F4663" s="271"/>
      <c r="G4663" s="271"/>
      <c r="H4663" s="271"/>
    </row>
    <row r="4664" spans="6:8" ht="15" customHeight="1" x14ac:dyDescent="0.3">
      <c r="F4664" s="271"/>
      <c r="G4664" s="271"/>
      <c r="H4664" s="271"/>
    </row>
    <row r="4665" spans="6:8" ht="15" customHeight="1" x14ac:dyDescent="0.3">
      <c r="F4665" s="272"/>
      <c r="G4665" s="272"/>
      <c r="H4665" s="272"/>
    </row>
    <row r="4666" spans="6:8" ht="15" customHeight="1" x14ac:dyDescent="0.3">
      <c r="F4666" s="271"/>
      <c r="G4666" s="271"/>
      <c r="H4666" s="271"/>
    </row>
    <row r="4667" spans="6:8" ht="15" customHeight="1" x14ac:dyDescent="0.3">
      <c r="F4667" s="271"/>
      <c r="G4667" s="271"/>
      <c r="H4667" s="271"/>
    </row>
    <row r="4668" spans="6:8" ht="15" customHeight="1" x14ac:dyDescent="0.3">
      <c r="F4668" s="271"/>
      <c r="G4668" s="271"/>
      <c r="H4668" s="271"/>
    </row>
    <row r="4669" spans="6:8" ht="15" customHeight="1" x14ac:dyDescent="0.3">
      <c r="F4669" s="272"/>
      <c r="G4669" s="272"/>
      <c r="H4669" s="272"/>
    </row>
    <row r="4670" spans="6:8" ht="15" customHeight="1" x14ac:dyDescent="0.3">
      <c r="F4670" s="271"/>
      <c r="G4670" s="271"/>
      <c r="H4670" s="271"/>
    </row>
    <row r="4671" spans="6:8" ht="15" customHeight="1" x14ac:dyDescent="0.3">
      <c r="F4671" s="271"/>
      <c r="G4671" s="271"/>
      <c r="H4671" s="271"/>
    </row>
    <row r="4672" spans="6:8" ht="15" customHeight="1" x14ac:dyDescent="0.3">
      <c r="F4672" s="271"/>
      <c r="G4672" s="271"/>
      <c r="H4672" s="271"/>
    </row>
    <row r="4673" spans="6:8" ht="15" customHeight="1" x14ac:dyDescent="0.3">
      <c r="F4673" s="272"/>
      <c r="G4673" s="272"/>
      <c r="H4673" s="272"/>
    </row>
    <row r="4674" spans="6:8" ht="15" customHeight="1" x14ac:dyDescent="0.3">
      <c r="F4674" s="271"/>
      <c r="G4674" s="271"/>
      <c r="H4674" s="271"/>
    </row>
    <row r="4675" spans="6:8" ht="15" customHeight="1" x14ac:dyDescent="0.3">
      <c r="F4675" s="272"/>
      <c r="G4675" s="272"/>
      <c r="H4675" s="272"/>
    </row>
    <row r="4676" spans="6:8" ht="15" customHeight="1" x14ac:dyDescent="0.3">
      <c r="F4676" s="271"/>
      <c r="G4676" s="271"/>
      <c r="H4676" s="271"/>
    </row>
    <row r="4677" spans="6:8" ht="15" customHeight="1" x14ac:dyDescent="0.3">
      <c r="F4677" s="271"/>
      <c r="G4677" s="271"/>
      <c r="H4677" s="271"/>
    </row>
    <row r="4678" spans="6:8" ht="15" customHeight="1" x14ac:dyDescent="0.3">
      <c r="F4678" s="272"/>
      <c r="G4678" s="272"/>
      <c r="H4678" s="272"/>
    </row>
    <row r="4679" spans="6:8" ht="15" customHeight="1" x14ac:dyDescent="0.3">
      <c r="F4679" s="271"/>
      <c r="G4679" s="271"/>
      <c r="H4679" s="271"/>
    </row>
    <row r="4680" spans="6:8" ht="15" customHeight="1" x14ac:dyDescent="0.3">
      <c r="F4680" s="272"/>
      <c r="G4680" s="272"/>
      <c r="H4680" s="272"/>
    </row>
    <row r="4681" spans="6:8" ht="15" customHeight="1" x14ac:dyDescent="0.3">
      <c r="F4681" s="272"/>
      <c r="G4681" s="272"/>
      <c r="H4681" s="272"/>
    </row>
    <row r="4682" spans="6:8" ht="15" customHeight="1" x14ac:dyDescent="0.3">
      <c r="F4682" s="272"/>
      <c r="G4682" s="272"/>
      <c r="H4682" s="272"/>
    </row>
    <row r="4683" spans="6:8" ht="15" customHeight="1" x14ac:dyDescent="0.3">
      <c r="F4683" s="271"/>
      <c r="G4683" s="271"/>
      <c r="H4683" s="271"/>
    </row>
    <row r="4684" spans="6:8" ht="15" customHeight="1" x14ac:dyDescent="0.3">
      <c r="F4684" s="272"/>
      <c r="G4684" s="272"/>
      <c r="H4684" s="272"/>
    </row>
    <row r="4685" spans="6:8" ht="15" customHeight="1" x14ac:dyDescent="0.3">
      <c r="F4685" s="271"/>
      <c r="G4685" s="271"/>
      <c r="H4685" s="271"/>
    </row>
    <row r="4686" spans="6:8" ht="15" customHeight="1" x14ac:dyDescent="0.3">
      <c r="F4686" s="271"/>
      <c r="G4686" s="271"/>
      <c r="H4686" s="271"/>
    </row>
    <row r="4687" spans="6:8" ht="15" customHeight="1" x14ac:dyDescent="0.3">
      <c r="F4687" s="271"/>
      <c r="G4687" s="271"/>
      <c r="H4687" s="271"/>
    </row>
    <row r="4688" spans="6:8" ht="15" customHeight="1" x14ac:dyDescent="0.3">
      <c r="F4688" s="271"/>
      <c r="G4688" s="271"/>
      <c r="H4688" s="271"/>
    </row>
    <row r="4689" spans="6:8" ht="15" customHeight="1" x14ac:dyDescent="0.3">
      <c r="F4689" s="272"/>
      <c r="G4689" s="272"/>
      <c r="H4689" s="272"/>
    </row>
    <row r="4690" spans="6:8" ht="15" customHeight="1" x14ac:dyDescent="0.3">
      <c r="F4690" s="271"/>
      <c r="G4690" s="271"/>
      <c r="H4690" s="271"/>
    </row>
    <row r="4691" spans="6:8" ht="15" customHeight="1" x14ac:dyDescent="0.3">
      <c r="F4691" s="271"/>
      <c r="G4691" s="271"/>
      <c r="H4691" s="271"/>
    </row>
    <row r="4692" spans="6:8" ht="15" customHeight="1" x14ac:dyDescent="0.3">
      <c r="F4692" s="271"/>
      <c r="G4692" s="271"/>
      <c r="H4692" s="271"/>
    </row>
    <row r="4693" spans="6:8" ht="15" customHeight="1" x14ac:dyDescent="0.3">
      <c r="F4693" s="271"/>
      <c r="G4693" s="271"/>
      <c r="H4693" s="271"/>
    </row>
    <row r="4694" spans="6:8" ht="15" customHeight="1" x14ac:dyDescent="0.3">
      <c r="F4694" s="271"/>
      <c r="G4694" s="271"/>
      <c r="H4694" s="271"/>
    </row>
    <row r="4695" spans="6:8" ht="15" customHeight="1" x14ac:dyDescent="0.3">
      <c r="F4695" s="271"/>
      <c r="G4695" s="271"/>
      <c r="H4695" s="271"/>
    </row>
    <row r="4696" spans="6:8" ht="15" customHeight="1" x14ac:dyDescent="0.3">
      <c r="F4696" s="272"/>
      <c r="G4696" s="272"/>
      <c r="H4696" s="272"/>
    </row>
    <row r="4697" spans="6:8" ht="15" customHeight="1" x14ac:dyDescent="0.3">
      <c r="F4697" s="272"/>
      <c r="G4697" s="272"/>
      <c r="H4697" s="272"/>
    </row>
    <row r="4698" spans="6:8" ht="15" customHeight="1" x14ac:dyDescent="0.3">
      <c r="F4698" s="272"/>
      <c r="G4698" s="272"/>
      <c r="H4698" s="272"/>
    </row>
    <row r="4699" spans="6:8" ht="15" customHeight="1" x14ac:dyDescent="0.3">
      <c r="F4699" s="271"/>
      <c r="G4699" s="271"/>
      <c r="H4699" s="271"/>
    </row>
    <row r="4700" spans="6:8" ht="15" customHeight="1" x14ac:dyDescent="0.3">
      <c r="F4700" s="272"/>
      <c r="G4700" s="272"/>
      <c r="H4700" s="272"/>
    </row>
    <row r="4701" spans="6:8" ht="15" customHeight="1" x14ac:dyDescent="0.3">
      <c r="F4701" s="271"/>
      <c r="G4701" s="271"/>
      <c r="H4701" s="271"/>
    </row>
    <row r="4702" spans="6:8" ht="15" customHeight="1" x14ac:dyDescent="0.3">
      <c r="F4702" s="272"/>
      <c r="G4702" s="272"/>
      <c r="H4702" s="272"/>
    </row>
    <row r="4703" spans="6:8" ht="15" customHeight="1" x14ac:dyDescent="0.3">
      <c r="F4703" s="272"/>
      <c r="G4703" s="272"/>
      <c r="H4703" s="272"/>
    </row>
    <row r="4704" spans="6:8" ht="15" customHeight="1" x14ac:dyDescent="0.3">
      <c r="F4704" s="271"/>
      <c r="G4704" s="271"/>
      <c r="H4704" s="271"/>
    </row>
    <row r="4705" spans="6:8" ht="15" customHeight="1" x14ac:dyDescent="0.3">
      <c r="F4705" s="271"/>
      <c r="G4705" s="271"/>
      <c r="H4705" s="271"/>
    </row>
    <row r="4706" spans="6:8" ht="15" customHeight="1" x14ac:dyDescent="0.3">
      <c r="F4706" s="271"/>
      <c r="G4706" s="271"/>
      <c r="H4706" s="271"/>
    </row>
    <row r="4707" spans="6:8" ht="15" customHeight="1" x14ac:dyDescent="0.3">
      <c r="F4707" s="272"/>
      <c r="G4707" s="272"/>
      <c r="H4707" s="272"/>
    </row>
    <row r="4708" spans="6:8" ht="15" customHeight="1" x14ac:dyDescent="0.3">
      <c r="F4708" s="271"/>
      <c r="G4708" s="271"/>
      <c r="H4708" s="271"/>
    </row>
    <row r="4709" spans="6:8" ht="15" customHeight="1" x14ac:dyDescent="0.3">
      <c r="F4709" s="271"/>
      <c r="G4709" s="271"/>
      <c r="H4709" s="271"/>
    </row>
    <row r="4710" spans="6:8" ht="15" customHeight="1" x14ac:dyDescent="0.3">
      <c r="F4710" s="272"/>
      <c r="G4710" s="272"/>
      <c r="H4710" s="272"/>
    </row>
    <row r="4711" spans="6:8" ht="15" customHeight="1" x14ac:dyDescent="0.3">
      <c r="F4711" s="271"/>
      <c r="G4711" s="271"/>
      <c r="H4711" s="271"/>
    </row>
    <row r="4712" spans="6:8" ht="15" customHeight="1" x14ac:dyDescent="0.3">
      <c r="F4712" s="271"/>
      <c r="G4712" s="271"/>
      <c r="H4712" s="271"/>
    </row>
    <row r="4713" spans="6:8" ht="15" customHeight="1" x14ac:dyDescent="0.3">
      <c r="F4713" s="271"/>
      <c r="G4713" s="271"/>
      <c r="H4713" s="271"/>
    </row>
    <row r="4714" spans="6:8" ht="15" customHeight="1" x14ac:dyDescent="0.3">
      <c r="F4714" s="271"/>
      <c r="G4714" s="271"/>
      <c r="H4714" s="271"/>
    </row>
    <row r="4715" spans="6:8" ht="15" customHeight="1" x14ac:dyDescent="0.3">
      <c r="F4715" s="272"/>
      <c r="G4715" s="272"/>
      <c r="H4715" s="272"/>
    </row>
    <row r="4716" spans="6:8" ht="15" customHeight="1" x14ac:dyDescent="0.3">
      <c r="F4716" s="271"/>
      <c r="G4716" s="271"/>
      <c r="H4716" s="271"/>
    </row>
    <row r="4717" spans="6:8" ht="15" customHeight="1" x14ac:dyDescent="0.3">
      <c r="F4717" s="271"/>
      <c r="G4717" s="271"/>
      <c r="H4717" s="271"/>
    </row>
    <row r="4718" spans="6:8" ht="15" customHeight="1" x14ac:dyDescent="0.3">
      <c r="F4718" s="271"/>
      <c r="G4718" s="271"/>
      <c r="H4718" s="271"/>
    </row>
    <row r="4719" spans="6:8" ht="15" customHeight="1" x14ac:dyDescent="0.3">
      <c r="F4719" s="272"/>
      <c r="G4719" s="272"/>
      <c r="H4719" s="272"/>
    </row>
    <row r="4720" spans="6:8" ht="15" customHeight="1" x14ac:dyDescent="0.3">
      <c r="F4720" s="271"/>
      <c r="G4720" s="271"/>
      <c r="H4720" s="271"/>
    </row>
    <row r="4721" spans="6:8" ht="15" customHeight="1" x14ac:dyDescent="0.3">
      <c r="F4721" s="271"/>
      <c r="G4721" s="271"/>
      <c r="H4721" s="271"/>
    </row>
    <row r="4722" spans="6:8" ht="15" customHeight="1" x14ac:dyDescent="0.3">
      <c r="F4722" s="272"/>
      <c r="G4722" s="272"/>
      <c r="H4722" s="272"/>
    </row>
    <row r="4723" spans="6:8" ht="15" customHeight="1" x14ac:dyDescent="0.3">
      <c r="F4723" s="271"/>
      <c r="G4723" s="271"/>
      <c r="H4723" s="271"/>
    </row>
    <row r="4724" spans="6:8" ht="15" customHeight="1" x14ac:dyDescent="0.3">
      <c r="F4724" s="271"/>
      <c r="G4724" s="271"/>
      <c r="H4724" s="271"/>
    </row>
    <row r="4725" spans="6:8" ht="15" customHeight="1" x14ac:dyDescent="0.3">
      <c r="F4725" s="271"/>
      <c r="G4725" s="271"/>
      <c r="H4725" s="271"/>
    </row>
    <row r="4726" spans="6:8" ht="15" customHeight="1" x14ac:dyDescent="0.3">
      <c r="F4726" s="271"/>
      <c r="G4726" s="271"/>
      <c r="H4726" s="271"/>
    </row>
    <row r="4727" spans="6:8" ht="15" customHeight="1" x14ac:dyDescent="0.3">
      <c r="F4727" s="272"/>
      <c r="G4727" s="272"/>
      <c r="H4727" s="272"/>
    </row>
    <row r="4728" spans="6:8" ht="15" customHeight="1" x14ac:dyDescent="0.3">
      <c r="F4728" s="272"/>
      <c r="G4728" s="272"/>
      <c r="H4728" s="272"/>
    </row>
    <row r="4729" spans="6:8" ht="15" customHeight="1" x14ac:dyDescent="0.3">
      <c r="F4729" s="271"/>
      <c r="G4729" s="271"/>
      <c r="H4729" s="271"/>
    </row>
    <row r="4730" spans="6:8" ht="15" customHeight="1" x14ac:dyDescent="0.3">
      <c r="F4730" s="272"/>
      <c r="G4730" s="272"/>
      <c r="H4730" s="272"/>
    </row>
    <row r="4731" spans="6:8" ht="15" customHeight="1" x14ac:dyDescent="0.3">
      <c r="F4731" s="271"/>
      <c r="G4731" s="271"/>
      <c r="H4731" s="271"/>
    </row>
    <row r="4732" spans="6:8" ht="15" customHeight="1" x14ac:dyDescent="0.3">
      <c r="F4732" s="271"/>
      <c r="G4732" s="271"/>
      <c r="H4732" s="271"/>
    </row>
    <row r="4733" spans="6:8" ht="15" customHeight="1" x14ac:dyDescent="0.3">
      <c r="F4733" s="272"/>
      <c r="G4733" s="272"/>
      <c r="H4733" s="272"/>
    </row>
    <row r="4734" spans="6:8" ht="15" customHeight="1" x14ac:dyDescent="0.3">
      <c r="F4734" s="271"/>
      <c r="G4734" s="271"/>
      <c r="H4734" s="271"/>
    </row>
    <row r="4735" spans="6:8" ht="15" customHeight="1" x14ac:dyDescent="0.3">
      <c r="F4735" s="271"/>
      <c r="G4735" s="271"/>
      <c r="H4735" s="271"/>
    </row>
    <row r="4736" spans="6:8" ht="15" customHeight="1" x14ac:dyDescent="0.3">
      <c r="F4736" s="271"/>
      <c r="G4736" s="271"/>
      <c r="H4736" s="271"/>
    </row>
    <row r="4737" spans="5:8" ht="15" customHeight="1" x14ac:dyDescent="0.3">
      <c r="F4737" s="271"/>
      <c r="G4737" s="271"/>
      <c r="H4737" s="271"/>
    </row>
    <row r="4738" spans="5:8" ht="15" customHeight="1" x14ac:dyDescent="0.3">
      <c r="F4738" s="272"/>
      <c r="G4738" s="272"/>
      <c r="H4738" s="272"/>
    </row>
    <row r="4739" spans="5:8" ht="15" customHeight="1" x14ac:dyDescent="0.3">
      <c r="F4739" s="272"/>
      <c r="G4739" s="272"/>
      <c r="H4739" s="272"/>
    </row>
    <row r="4740" spans="5:8" ht="15" customHeight="1" x14ac:dyDescent="0.3">
      <c r="F4740" s="272"/>
      <c r="G4740" s="272"/>
      <c r="H4740" s="272"/>
    </row>
    <row r="4741" spans="5:8" ht="15" customHeight="1" x14ac:dyDescent="0.3">
      <c r="F4741" s="272"/>
      <c r="G4741" s="272"/>
      <c r="H4741" s="272"/>
    </row>
    <row r="4742" spans="5:8" ht="15" customHeight="1" x14ac:dyDescent="0.3">
      <c r="F4742" s="272"/>
      <c r="G4742" s="272"/>
      <c r="H4742" s="272"/>
    </row>
    <row r="4743" spans="5:8" ht="15" customHeight="1" x14ac:dyDescent="0.3">
      <c r="F4743" s="271"/>
      <c r="G4743" s="271"/>
      <c r="H4743" s="271"/>
    </row>
    <row r="4744" spans="5:8" ht="15" customHeight="1" x14ac:dyDescent="0.3">
      <c r="F4744" s="272"/>
      <c r="G4744" s="272"/>
      <c r="H4744" s="272"/>
    </row>
    <row r="4745" spans="5:8" ht="15" customHeight="1" x14ac:dyDescent="0.3">
      <c r="E4745" s="271"/>
      <c r="F4745" s="271"/>
      <c r="G4745" s="271"/>
      <c r="H4745" s="271"/>
    </row>
    <row r="4746" spans="5:8" ht="15" customHeight="1" x14ac:dyDescent="0.3">
      <c r="F4746" s="272"/>
      <c r="G4746" s="272"/>
      <c r="H4746" s="272"/>
    </row>
    <row r="4747" spans="5:8" ht="15" customHeight="1" x14ac:dyDescent="0.3">
      <c r="F4747" s="271"/>
      <c r="G4747" s="271"/>
      <c r="H4747" s="271"/>
    </row>
    <row r="4748" spans="5:8" ht="15" customHeight="1" x14ac:dyDescent="0.3">
      <c r="F4748" s="272"/>
      <c r="G4748" s="272"/>
      <c r="H4748" s="272"/>
    </row>
    <row r="4749" spans="5:8" ht="15" customHeight="1" x14ac:dyDescent="0.3">
      <c r="F4749" s="272"/>
      <c r="G4749" s="272"/>
      <c r="H4749" s="272"/>
    </row>
    <row r="4750" spans="5:8" ht="15" customHeight="1" x14ac:dyDescent="0.3">
      <c r="F4750" s="274"/>
      <c r="G4750" s="274"/>
      <c r="H4750" s="274"/>
    </row>
    <row r="4751" spans="5:8" ht="15" customHeight="1" x14ac:dyDescent="0.3">
      <c r="F4751" s="271"/>
      <c r="G4751" s="271"/>
      <c r="H4751" s="271"/>
    </row>
    <row r="4752" spans="5:8" ht="15" customHeight="1" x14ac:dyDescent="0.3">
      <c r="F4752" s="272"/>
      <c r="G4752" s="272"/>
      <c r="H4752" s="272"/>
    </row>
    <row r="4753" spans="6:8" ht="15" customHeight="1" x14ac:dyDescent="0.3">
      <c r="F4753" s="271"/>
      <c r="G4753" s="271"/>
      <c r="H4753" s="271"/>
    </row>
    <row r="4754" spans="6:8" ht="15" customHeight="1" x14ac:dyDescent="0.3">
      <c r="F4754" s="271"/>
      <c r="G4754" s="271"/>
      <c r="H4754" s="271"/>
    </row>
    <row r="4755" spans="6:8" ht="15" customHeight="1" x14ac:dyDescent="0.3">
      <c r="F4755" s="271"/>
      <c r="G4755" s="271"/>
      <c r="H4755" s="271"/>
    </row>
    <row r="4756" spans="6:8" ht="15" customHeight="1" x14ac:dyDescent="0.3">
      <c r="F4756" s="271"/>
      <c r="G4756" s="271"/>
      <c r="H4756" s="271"/>
    </row>
    <row r="4757" spans="6:8" ht="15" customHeight="1" x14ac:dyDescent="0.3">
      <c r="F4757" s="272"/>
      <c r="G4757" s="272"/>
      <c r="H4757" s="272"/>
    </row>
    <row r="4758" spans="6:8" ht="15" customHeight="1" x14ac:dyDescent="0.3">
      <c r="F4758" s="271"/>
      <c r="G4758" s="271"/>
      <c r="H4758" s="271"/>
    </row>
    <row r="4759" spans="6:8" ht="15" customHeight="1" x14ac:dyDescent="0.3">
      <c r="F4759" s="272"/>
      <c r="G4759" s="272"/>
      <c r="H4759" s="272"/>
    </row>
    <row r="4760" spans="6:8" ht="15" customHeight="1" x14ac:dyDescent="0.3">
      <c r="F4760" s="271"/>
      <c r="G4760" s="271"/>
      <c r="H4760" s="271"/>
    </row>
    <row r="4761" spans="6:8" ht="15" customHeight="1" x14ac:dyDescent="0.3">
      <c r="F4761" s="272"/>
      <c r="G4761" s="272"/>
      <c r="H4761" s="272"/>
    </row>
    <row r="4762" spans="6:8" ht="15" customHeight="1" x14ac:dyDescent="0.3">
      <c r="F4762" s="271"/>
      <c r="G4762" s="271"/>
      <c r="H4762" s="271"/>
    </row>
    <row r="4763" spans="6:8" ht="15" customHeight="1" x14ac:dyDescent="0.3">
      <c r="F4763" s="271"/>
      <c r="G4763" s="271"/>
      <c r="H4763" s="271"/>
    </row>
    <row r="4764" spans="6:8" ht="15" customHeight="1" x14ac:dyDescent="0.3">
      <c r="F4764" s="271"/>
      <c r="G4764" s="271"/>
      <c r="H4764" s="271"/>
    </row>
    <row r="4765" spans="6:8" ht="15" customHeight="1" x14ac:dyDescent="0.3">
      <c r="F4765" s="271"/>
      <c r="G4765" s="271"/>
      <c r="H4765" s="271"/>
    </row>
    <row r="4766" spans="6:8" ht="15" customHeight="1" x14ac:dyDescent="0.3">
      <c r="F4766" s="271"/>
      <c r="G4766" s="271"/>
      <c r="H4766" s="271"/>
    </row>
    <row r="4767" spans="6:8" ht="15" customHeight="1" x14ac:dyDescent="0.3">
      <c r="F4767" s="272"/>
      <c r="G4767" s="272"/>
      <c r="H4767" s="272"/>
    </row>
    <row r="4768" spans="6:8" ht="15" customHeight="1" x14ac:dyDescent="0.3">
      <c r="F4768" s="271"/>
      <c r="G4768" s="271"/>
      <c r="H4768" s="271"/>
    </row>
    <row r="4769" spans="5:8" ht="15" customHeight="1" x14ac:dyDescent="0.3">
      <c r="F4769" s="272"/>
      <c r="G4769" s="272"/>
      <c r="H4769" s="272"/>
    </row>
    <row r="4770" spans="5:8" ht="15" customHeight="1" x14ac:dyDescent="0.3">
      <c r="F4770" s="272"/>
      <c r="G4770" s="272"/>
      <c r="H4770" s="272"/>
    </row>
    <row r="4771" spans="5:8" ht="15" customHeight="1" x14ac:dyDescent="0.3">
      <c r="F4771" s="271"/>
      <c r="G4771" s="271"/>
      <c r="H4771" s="271"/>
    </row>
    <row r="4772" spans="5:8" ht="15" customHeight="1" x14ac:dyDescent="0.3">
      <c r="E4772" s="271"/>
      <c r="F4772" s="271"/>
      <c r="G4772" s="271"/>
      <c r="H4772" s="271"/>
    </row>
    <row r="4773" spans="5:8" ht="15" customHeight="1" x14ac:dyDescent="0.3">
      <c r="F4773" s="272"/>
      <c r="G4773" s="272"/>
      <c r="H4773" s="272"/>
    </row>
    <row r="4774" spans="5:8" ht="15" customHeight="1" x14ac:dyDescent="0.3">
      <c r="F4774" s="272"/>
      <c r="G4774" s="272"/>
      <c r="H4774" s="272"/>
    </row>
    <row r="4775" spans="5:8" ht="15" customHeight="1" x14ac:dyDescent="0.3">
      <c r="F4775" s="272"/>
      <c r="G4775" s="272"/>
      <c r="H4775" s="272"/>
    </row>
    <row r="4776" spans="5:8" ht="15" customHeight="1" x14ac:dyDescent="0.3">
      <c r="F4776" s="271"/>
      <c r="G4776" s="271"/>
      <c r="H4776" s="271"/>
    </row>
    <row r="4777" spans="5:8" ht="15" customHeight="1" x14ac:dyDescent="0.3">
      <c r="F4777" s="271"/>
      <c r="G4777" s="271"/>
      <c r="H4777" s="271"/>
    </row>
    <row r="4778" spans="5:8" ht="15" customHeight="1" x14ac:dyDescent="0.3">
      <c r="F4778" s="271"/>
      <c r="G4778" s="271"/>
      <c r="H4778" s="271"/>
    </row>
    <row r="4779" spans="5:8" ht="15" customHeight="1" x14ac:dyDescent="0.3">
      <c r="F4779" s="271"/>
      <c r="G4779" s="271"/>
      <c r="H4779" s="271"/>
    </row>
    <row r="4780" spans="5:8" ht="15" customHeight="1" x14ac:dyDescent="0.3">
      <c r="F4780" s="271"/>
      <c r="G4780" s="271"/>
      <c r="H4780" s="271"/>
    </row>
    <row r="4781" spans="5:8" ht="15" customHeight="1" x14ac:dyDescent="0.3">
      <c r="F4781" s="272"/>
      <c r="G4781" s="272"/>
      <c r="H4781" s="272"/>
    </row>
    <row r="4782" spans="5:8" ht="15" customHeight="1" x14ac:dyDescent="0.3">
      <c r="F4782" s="272"/>
      <c r="G4782" s="272"/>
      <c r="H4782" s="272"/>
    </row>
    <row r="4783" spans="5:8" ht="15" customHeight="1" x14ac:dyDescent="0.3">
      <c r="F4783" s="271"/>
      <c r="G4783" s="271"/>
      <c r="H4783" s="271"/>
    </row>
    <row r="4784" spans="5:8" ht="15" customHeight="1" x14ac:dyDescent="0.3">
      <c r="F4784" s="271"/>
      <c r="G4784" s="271"/>
      <c r="H4784" s="271"/>
    </row>
    <row r="4785" spans="5:31" ht="15" customHeight="1" x14ac:dyDescent="0.3">
      <c r="F4785" s="271"/>
      <c r="G4785" s="271"/>
      <c r="H4785" s="271"/>
    </row>
    <row r="4786" spans="5:31" ht="15" customHeight="1" x14ac:dyDescent="0.3">
      <c r="F4786" s="271"/>
      <c r="G4786" s="271"/>
      <c r="H4786" s="271"/>
    </row>
    <row r="4787" spans="5:31" ht="15" customHeight="1" x14ac:dyDescent="0.3">
      <c r="F4787" s="271"/>
      <c r="G4787" s="271"/>
      <c r="H4787" s="271"/>
    </row>
    <row r="4788" spans="5:31" ht="15" customHeight="1" x14ac:dyDescent="0.3">
      <c r="F4788" s="271"/>
      <c r="G4788" s="271"/>
      <c r="H4788" s="271"/>
    </row>
    <row r="4789" spans="5:31" ht="15" customHeight="1" x14ac:dyDescent="0.3">
      <c r="F4789" s="272"/>
      <c r="G4789" s="272"/>
      <c r="H4789" s="272"/>
    </row>
    <row r="4790" spans="5:31" ht="15" customHeight="1" x14ac:dyDescent="0.3">
      <c r="F4790" s="271"/>
      <c r="G4790" s="271"/>
      <c r="H4790" s="271"/>
    </row>
    <row r="4791" spans="5:31" ht="15" customHeight="1" x14ac:dyDescent="0.3">
      <c r="F4791" s="272"/>
      <c r="G4791" s="272"/>
      <c r="H4791" s="272"/>
    </row>
    <row r="4792" spans="5:31" ht="15" customHeight="1" x14ac:dyDescent="0.3">
      <c r="E4792" s="263"/>
      <c r="F4792" s="263"/>
      <c r="G4792" s="263"/>
      <c r="H4792" s="263"/>
      <c r="I4792" s="263"/>
      <c r="J4792" s="263"/>
      <c r="K4792" s="263"/>
      <c r="L4792" s="263"/>
      <c r="M4792" s="263"/>
      <c r="N4792" s="263"/>
      <c r="O4792" s="263"/>
      <c r="P4792" s="263"/>
      <c r="Q4792" s="263"/>
      <c r="R4792" s="263"/>
      <c r="S4792" s="263"/>
      <c r="T4792" s="263"/>
      <c r="V4792" s="263"/>
      <c r="W4792" s="263"/>
      <c r="X4792" s="263"/>
      <c r="Y4792" s="263"/>
      <c r="Z4792" s="263"/>
      <c r="AC4792" s="263"/>
      <c r="AD4792" s="263"/>
      <c r="AE4792" s="263"/>
    </row>
    <row r="4793" spans="5:31" ht="15" customHeight="1" x14ac:dyDescent="0.3">
      <c r="E4793" s="263"/>
      <c r="F4793" s="263"/>
      <c r="G4793" s="263"/>
      <c r="H4793" s="263"/>
      <c r="I4793" s="263"/>
      <c r="J4793" s="263"/>
      <c r="K4793" s="263"/>
      <c r="L4793" s="263"/>
      <c r="M4793" s="263"/>
      <c r="N4793" s="263"/>
      <c r="O4793" s="263"/>
      <c r="P4793" s="263"/>
      <c r="Q4793" s="263"/>
      <c r="R4793" s="263"/>
      <c r="S4793" s="263"/>
      <c r="T4793" s="263"/>
      <c r="V4793" s="263"/>
      <c r="W4793" s="263"/>
      <c r="X4793" s="263"/>
      <c r="Y4793" s="263"/>
      <c r="Z4793" s="263"/>
      <c r="AC4793" s="263"/>
      <c r="AD4793" s="263"/>
      <c r="AE4793" s="263"/>
    </row>
    <row r="4794" spans="5:31" ht="15" customHeight="1" x14ac:dyDescent="0.3">
      <c r="E4794" s="263"/>
      <c r="F4794" s="263"/>
      <c r="G4794" s="263"/>
      <c r="H4794" s="263"/>
      <c r="I4794" s="263"/>
      <c r="J4794" s="263"/>
      <c r="K4794" s="263"/>
      <c r="L4794" s="263"/>
      <c r="M4794" s="263"/>
      <c r="N4794" s="263"/>
      <c r="O4794" s="263"/>
      <c r="P4794" s="263"/>
      <c r="Q4794" s="263"/>
      <c r="R4794" s="263"/>
      <c r="S4794" s="263"/>
      <c r="T4794" s="263"/>
      <c r="V4794" s="263"/>
      <c r="W4794" s="263"/>
      <c r="X4794" s="263"/>
      <c r="Y4794" s="263"/>
      <c r="Z4794" s="263"/>
      <c r="AC4794" s="263"/>
      <c r="AD4794" s="263"/>
      <c r="AE4794" s="263"/>
    </row>
    <row r="4795" spans="5:31" ht="15" customHeight="1" x14ac:dyDescent="0.3">
      <c r="E4795" s="263"/>
      <c r="F4795" s="263"/>
      <c r="G4795" s="263"/>
      <c r="H4795" s="263"/>
      <c r="I4795" s="263"/>
      <c r="J4795" s="263"/>
      <c r="K4795" s="263"/>
      <c r="L4795" s="263"/>
      <c r="M4795" s="263"/>
      <c r="N4795" s="263"/>
      <c r="O4795" s="263"/>
      <c r="P4795" s="263"/>
      <c r="Q4795" s="263"/>
      <c r="R4795" s="263"/>
      <c r="S4795" s="263"/>
      <c r="T4795" s="263"/>
      <c r="V4795" s="263"/>
      <c r="W4795" s="263"/>
      <c r="X4795" s="263"/>
      <c r="Y4795" s="263"/>
      <c r="Z4795" s="263"/>
      <c r="AC4795" s="263"/>
      <c r="AD4795" s="263"/>
      <c r="AE4795" s="263"/>
    </row>
    <row r="4796" spans="5:31" ht="15" customHeight="1" x14ac:dyDescent="0.3">
      <c r="E4796" s="263"/>
      <c r="F4796" s="263"/>
      <c r="G4796" s="263"/>
      <c r="H4796" s="263"/>
      <c r="I4796" s="263"/>
      <c r="J4796" s="263"/>
      <c r="K4796" s="263"/>
      <c r="L4796" s="263"/>
      <c r="M4796" s="263"/>
      <c r="N4796" s="263"/>
      <c r="O4796" s="263"/>
      <c r="P4796" s="263"/>
      <c r="Q4796" s="263"/>
      <c r="R4796" s="263"/>
      <c r="S4796" s="263"/>
      <c r="T4796" s="263"/>
      <c r="V4796" s="263"/>
      <c r="W4796" s="263"/>
      <c r="X4796" s="263"/>
      <c r="Y4796" s="263"/>
      <c r="Z4796" s="263"/>
      <c r="AC4796" s="263"/>
      <c r="AD4796" s="263"/>
      <c r="AE4796" s="263"/>
    </row>
    <row r="4797" spans="5:31" ht="15" customHeight="1" x14ac:dyDescent="0.3">
      <c r="E4797" s="263"/>
      <c r="F4797" s="263"/>
      <c r="G4797" s="263"/>
      <c r="H4797" s="263"/>
      <c r="I4797" s="263"/>
      <c r="J4797" s="263"/>
      <c r="K4797" s="263"/>
      <c r="L4797" s="263"/>
      <c r="M4797" s="263"/>
      <c r="N4797" s="263"/>
      <c r="O4797" s="263"/>
      <c r="P4797" s="263"/>
      <c r="Q4797" s="263"/>
      <c r="R4797" s="263"/>
      <c r="S4797" s="263"/>
      <c r="T4797" s="263"/>
      <c r="V4797" s="263"/>
      <c r="W4797" s="263"/>
      <c r="X4797" s="263"/>
      <c r="Y4797" s="263"/>
      <c r="Z4797" s="263"/>
      <c r="AC4797" s="263"/>
      <c r="AD4797" s="263"/>
      <c r="AE4797" s="263"/>
    </row>
    <row r="4798" spans="5:31" ht="15" customHeight="1" x14ac:dyDescent="0.3">
      <c r="E4798" s="263"/>
      <c r="F4798" s="263"/>
      <c r="G4798" s="263"/>
      <c r="H4798" s="263"/>
      <c r="I4798" s="263"/>
      <c r="J4798" s="263"/>
      <c r="K4798" s="263"/>
      <c r="L4798" s="263"/>
      <c r="M4798" s="263"/>
      <c r="N4798" s="263"/>
      <c r="O4798" s="263"/>
      <c r="P4798" s="263"/>
      <c r="Q4798" s="263"/>
      <c r="R4798" s="263"/>
      <c r="S4798" s="263"/>
      <c r="T4798" s="263"/>
      <c r="V4798" s="263"/>
      <c r="W4798" s="263"/>
      <c r="X4798" s="263"/>
      <c r="Y4798" s="263"/>
      <c r="Z4798" s="263"/>
      <c r="AC4798" s="263"/>
      <c r="AD4798" s="263"/>
      <c r="AE4798" s="263"/>
    </row>
    <row r="4799" spans="5:31" ht="15" customHeight="1" x14ac:dyDescent="0.3">
      <c r="E4799" s="263"/>
      <c r="F4799" s="263"/>
      <c r="G4799" s="263"/>
      <c r="H4799" s="263"/>
      <c r="I4799" s="263"/>
      <c r="J4799" s="263"/>
      <c r="K4799" s="263"/>
      <c r="L4799" s="263"/>
      <c r="M4799" s="263"/>
      <c r="N4799" s="263"/>
      <c r="O4799" s="263"/>
      <c r="P4799" s="263"/>
      <c r="Q4799" s="263"/>
      <c r="R4799" s="263"/>
      <c r="S4799" s="263"/>
      <c r="T4799" s="263"/>
      <c r="V4799" s="263"/>
      <c r="W4799" s="263"/>
      <c r="X4799" s="263"/>
      <c r="Y4799" s="263"/>
      <c r="Z4799" s="263"/>
      <c r="AC4799" s="263"/>
      <c r="AD4799" s="263"/>
      <c r="AE4799" s="263"/>
    </row>
    <row r="4800" spans="5:31" ht="15" customHeight="1" x14ac:dyDescent="0.3">
      <c r="E4800" s="263"/>
      <c r="F4800" s="263"/>
      <c r="G4800" s="263"/>
      <c r="H4800" s="263"/>
      <c r="I4800" s="263"/>
      <c r="J4800" s="263"/>
      <c r="K4800" s="263"/>
      <c r="L4800" s="263"/>
      <c r="M4800" s="263"/>
      <c r="N4800" s="263"/>
      <c r="O4800" s="263"/>
      <c r="P4800" s="263"/>
      <c r="Q4800" s="263"/>
      <c r="R4800" s="263"/>
      <c r="S4800" s="263"/>
      <c r="T4800" s="263"/>
      <c r="V4800" s="263"/>
      <c r="W4800" s="263"/>
      <c r="X4800" s="263"/>
      <c r="Y4800" s="263"/>
      <c r="Z4800" s="263"/>
      <c r="AC4800" s="263"/>
      <c r="AD4800" s="263"/>
      <c r="AE4800" s="263"/>
    </row>
    <row r="4801" spans="5:31" ht="15" customHeight="1" x14ac:dyDescent="0.3">
      <c r="E4801" s="263"/>
      <c r="F4801" s="263"/>
      <c r="G4801" s="263"/>
      <c r="H4801" s="263"/>
      <c r="I4801" s="263"/>
      <c r="J4801" s="263"/>
      <c r="K4801" s="263"/>
      <c r="L4801" s="263"/>
      <c r="M4801" s="263"/>
      <c r="N4801" s="263"/>
      <c r="O4801" s="263"/>
      <c r="P4801" s="263"/>
      <c r="Q4801" s="263"/>
      <c r="R4801" s="263"/>
      <c r="S4801" s="263"/>
      <c r="T4801" s="263"/>
      <c r="V4801" s="263"/>
      <c r="W4801" s="263"/>
      <c r="X4801" s="263"/>
      <c r="Y4801" s="263"/>
      <c r="Z4801" s="263"/>
      <c r="AC4801" s="263"/>
      <c r="AD4801" s="263"/>
      <c r="AE4801" s="263"/>
    </row>
    <row r="4802" spans="5:31" ht="15" customHeight="1" x14ac:dyDescent="0.3">
      <c r="E4802" s="263"/>
      <c r="F4802" s="263"/>
      <c r="G4802" s="263"/>
      <c r="H4802" s="263"/>
      <c r="I4802" s="263"/>
      <c r="J4802" s="263"/>
      <c r="K4802" s="263"/>
      <c r="L4802" s="263"/>
      <c r="M4802" s="263"/>
      <c r="N4802" s="263"/>
      <c r="O4802" s="263"/>
      <c r="P4802" s="263"/>
      <c r="Q4802" s="263"/>
      <c r="R4802" s="263"/>
      <c r="S4802" s="263"/>
      <c r="T4802" s="263"/>
      <c r="V4802" s="263"/>
      <c r="W4802" s="263"/>
      <c r="X4802" s="263"/>
      <c r="Y4802" s="263"/>
      <c r="Z4802" s="263"/>
      <c r="AC4802" s="263"/>
      <c r="AD4802" s="263"/>
      <c r="AE4802" s="263"/>
    </row>
    <row r="4803" spans="5:31" ht="15" customHeight="1" x14ac:dyDescent="0.3">
      <c r="E4803" s="263"/>
      <c r="F4803" s="263"/>
      <c r="G4803" s="263"/>
      <c r="H4803" s="263"/>
      <c r="I4803" s="263"/>
      <c r="J4803" s="263"/>
      <c r="K4803" s="263"/>
      <c r="L4803" s="263"/>
      <c r="M4803" s="263"/>
      <c r="N4803" s="263"/>
      <c r="O4803" s="263"/>
      <c r="P4803" s="263"/>
      <c r="Q4803" s="263"/>
      <c r="R4803" s="263"/>
      <c r="S4803" s="263"/>
      <c r="T4803" s="263"/>
      <c r="V4803" s="263"/>
      <c r="W4803" s="263"/>
      <c r="X4803" s="263"/>
      <c r="Y4803" s="263"/>
      <c r="Z4803" s="263"/>
      <c r="AC4803" s="263"/>
      <c r="AD4803" s="263"/>
      <c r="AE4803" s="263"/>
    </row>
    <row r="4804" spans="5:31" ht="15" customHeight="1" x14ac:dyDescent="0.3">
      <c r="E4804" s="263"/>
      <c r="F4804" s="263"/>
      <c r="G4804" s="263"/>
      <c r="H4804" s="263"/>
      <c r="I4804" s="263"/>
      <c r="J4804" s="263"/>
      <c r="K4804" s="263"/>
      <c r="L4804" s="263"/>
      <c r="M4804" s="263"/>
      <c r="N4804" s="263"/>
      <c r="O4804" s="263"/>
      <c r="P4804" s="263"/>
      <c r="Q4804" s="263"/>
      <c r="R4804" s="263"/>
      <c r="S4804" s="263"/>
      <c r="T4804" s="263"/>
      <c r="V4804" s="263"/>
      <c r="W4804" s="263"/>
      <c r="X4804" s="263"/>
      <c r="Y4804" s="263"/>
      <c r="Z4804" s="263"/>
      <c r="AC4804" s="263"/>
      <c r="AD4804" s="263"/>
      <c r="AE4804" s="263"/>
    </row>
    <row r="4805" spans="5:31" ht="15" customHeight="1" x14ac:dyDescent="0.3">
      <c r="E4805" s="263"/>
      <c r="F4805" s="263"/>
      <c r="G4805" s="263"/>
      <c r="H4805" s="263"/>
      <c r="I4805" s="263"/>
      <c r="J4805" s="263"/>
      <c r="K4805" s="263"/>
      <c r="L4805" s="263"/>
      <c r="M4805" s="263"/>
      <c r="N4805" s="263"/>
      <c r="O4805" s="263"/>
      <c r="P4805" s="263"/>
      <c r="Q4805" s="263"/>
      <c r="R4805" s="263"/>
      <c r="S4805" s="263"/>
      <c r="T4805" s="263"/>
      <c r="V4805" s="263"/>
      <c r="W4805" s="263"/>
      <c r="X4805" s="263"/>
      <c r="Y4805" s="263"/>
      <c r="Z4805" s="263"/>
      <c r="AC4805" s="263"/>
      <c r="AD4805" s="263"/>
      <c r="AE4805" s="263"/>
    </row>
    <row r="4806" spans="5:31" ht="15" customHeight="1" x14ac:dyDescent="0.3">
      <c r="E4806" s="263"/>
      <c r="F4806" s="263"/>
      <c r="G4806" s="263"/>
      <c r="H4806" s="263"/>
      <c r="I4806" s="263"/>
      <c r="J4806" s="263"/>
      <c r="K4806" s="263"/>
      <c r="L4806" s="263"/>
      <c r="M4806" s="263"/>
      <c r="N4806" s="263"/>
      <c r="O4806" s="263"/>
      <c r="P4806" s="263"/>
      <c r="Q4806" s="263"/>
      <c r="R4806" s="263"/>
      <c r="S4806" s="263"/>
      <c r="T4806" s="263"/>
      <c r="V4806" s="263"/>
      <c r="W4806" s="263"/>
      <c r="X4806" s="263"/>
      <c r="Y4806" s="263"/>
      <c r="Z4806" s="263"/>
      <c r="AC4806" s="263"/>
      <c r="AD4806" s="263"/>
      <c r="AE4806" s="263"/>
    </row>
    <row r="4807" spans="5:31" ht="15" customHeight="1" x14ac:dyDescent="0.3">
      <c r="E4807" s="263"/>
      <c r="F4807" s="263"/>
      <c r="G4807" s="263"/>
      <c r="H4807" s="263"/>
      <c r="I4807" s="263"/>
      <c r="J4807" s="263"/>
      <c r="K4807" s="263"/>
      <c r="L4807" s="263"/>
      <c r="M4807" s="263"/>
      <c r="N4807" s="263"/>
      <c r="O4807" s="263"/>
      <c r="P4807" s="263"/>
      <c r="Q4807" s="263"/>
      <c r="R4807" s="263"/>
      <c r="S4807" s="263"/>
      <c r="T4807" s="263"/>
      <c r="V4807" s="263"/>
      <c r="W4807" s="263"/>
      <c r="X4807" s="263"/>
      <c r="Y4807" s="263"/>
      <c r="Z4807" s="263"/>
      <c r="AC4807" s="263"/>
      <c r="AD4807" s="263"/>
      <c r="AE4807" s="263"/>
    </row>
    <row r="4808" spans="5:31" ht="15" customHeight="1" x14ac:dyDescent="0.3">
      <c r="E4808" s="263"/>
      <c r="F4808" s="263"/>
      <c r="G4808" s="263"/>
      <c r="H4808" s="263"/>
      <c r="I4808" s="263"/>
      <c r="J4808" s="263"/>
      <c r="K4808" s="263"/>
      <c r="L4808" s="263"/>
      <c r="M4808" s="263"/>
      <c r="N4808" s="263"/>
      <c r="O4808" s="263"/>
      <c r="P4808" s="263"/>
      <c r="Q4808" s="263"/>
      <c r="R4808" s="263"/>
      <c r="S4808" s="263"/>
      <c r="T4808" s="263"/>
      <c r="V4808" s="263"/>
      <c r="W4808" s="263"/>
      <c r="X4808" s="263"/>
      <c r="Y4808" s="263"/>
      <c r="Z4808" s="263"/>
      <c r="AC4808" s="263"/>
      <c r="AD4808" s="263"/>
      <c r="AE4808" s="263"/>
    </row>
    <row r="4809" spans="5:31" ht="15" customHeight="1" x14ac:dyDescent="0.3">
      <c r="E4809" s="263"/>
      <c r="F4809" s="263"/>
      <c r="G4809" s="263"/>
      <c r="H4809" s="263"/>
      <c r="I4809" s="263"/>
      <c r="J4809" s="263"/>
      <c r="K4809" s="263"/>
      <c r="L4809" s="263"/>
      <c r="M4809" s="263"/>
      <c r="N4809" s="263"/>
      <c r="O4809" s="263"/>
      <c r="P4809" s="263"/>
      <c r="Q4809" s="263"/>
      <c r="R4809" s="263"/>
      <c r="S4809" s="263"/>
      <c r="T4809" s="263"/>
      <c r="V4809" s="263"/>
      <c r="W4809" s="263"/>
      <c r="X4809" s="263"/>
      <c r="Y4809" s="263"/>
      <c r="Z4809" s="263"/>
      <c r="AC4809" s="263"/>
      <c r="AD4809" s="263"/>
      <c r="AE4809" s="263"/>
    </row>
    <row r="4810" spans="5:31" ht="15" customHeight="1" x14ac:dyDescent="0.3">
      <c r="E4810" s="263"/>
      <c r="F4810" s="263"/>
      <c r="G4810" s="263"/>
      <c r="H4810" s="263"/>
      <c r="I4810" s="263"/>
      <c r="J4810" s="263"/>
      <c r="K4810" s="263"/>
      <c r="L4810" s="263"/>
      <c r="M4810" s="263"/>
      <c r="N4810" s="263"/>
      <c r="O4810" s="263"/>
      <c r="P4810" s="263"/>
      <c r="Q4810" s="263"/>
      <c r="R4810" s="263"/>
      <c r="S4810" s="263"/>
      <c r="T4810" s="263"/>
      <c r="V4810" s="263"/>
      <c r="W4810" s="263"/>
      <c r="X4810" s="263"/>
      <c r="Y4810" s="263"/>
      <c r="Z4810" s="263"/>
      <c r="AC4810" s="263"/>
      <c r="AD4810" s="263"/>
      <c r="AE4810" s="263"/>
    </row>
    <row r="4811" spans="5:31" ht="15" customHeight="1" x14ac:dyDescent="0.3">
      <c r="E4811" s="263"/>
      <c r="F4811" s="263"/>
      <c r="G4811" s="263"/>
      <c r="H4811" s="263"/>
      <c r="I4811" s="263"/>
      <c r="J4811" s="263"/>
      <c r="K4811" s="263"/>
      <c r="L4811" s="263"/>
      <c r="M4811" s="263"/>
      <c r="N4811" s="263"/>
      <c r="O4811" s="263"/>
      <c r="P4811" s="263"/>
      <c r="Q4811" s="263"/>
      <c r="R4811" s="263"/>
      <c r="S4811" s="263"/>
      <c r="T4811" s="263"/>
      <c r="V4811" s="263"/>
      <c r="W4811" s="263"/>
      <c r="X4811" s="263"/>
      <c r="Y4811" s="263"/>
      <c r="Z4811" s="263"/>
      <c r="AC4811" s="263"/>
      <c r="AD4811" s="263"/>
      <c r="AE4811" s="263"/>
    </row>
    <row r="4812" spans="5:31" ht="15" customHeight="1" x14ac:dyDescent="0.3">
      <c r="E4812" s="263"/>
      <c r="F4812" s="263"/>
      <c r="G4812" s="263"/>
      <c r="H4812" s="263"/>
      <c r="I4812" s="263"/>
      <c r="J4812" s="263"/>
      <c r="K4812" s="263"/>
      <c r="L4812" s="263"/>
      <c r="M4812" s="263"/>
      <c r="N4812" s="263"/>
      <c r="O4812" s="263"/>
      <c r="P4812" s="263"/>
      <c r="Q4812" s="263"/>
      <c r="R4812" s="263"/>
      <c r="S4812" s="263"/>
      <c r="T4812" s="263"/>
      <c r="V4812" s="263"/>
      <c r="W4812" s="263"/>
      <c r="X4812" s="263"/>
      <c r="Y4812" s="263"/>
      <c r="Z4812" s="263"/>
      <c r="AC4812" s="263"/>
      <c r="AD4812" s="263"/>
      <c r="AE4812" s="263"/>
    </row>
    <row r="4813" spans="5:31" ht="15" customHeight="1" x14ac:dyDescent="0.3">
      <c r="E4813" s="263"/>
      <c r="F4813" s="263"/>
      <c r="G4813" s="263"/>
      <c r="H4813" s="263"/>
      <c r="I4813" s="263"/>
      <c r="J4813" s="263"/>
      <c r="K4813" s="263"/>
      <c r="L4813" s="263"/>
      <c r="M4813" s="263"/>
      <c r="N4813" s="263"/>
      <c r="O4813" s="263"/>
      <c r="P4813" s="263"/>
      <c r="Q4813" s="263"/>
      <c r="R4813" s="263"/>
      <c r="S4813" s="263"/>
      <c r="T4813" s="263"/>
      <c r="V4813" s="263"/>
      <c r="W4813" s="263"/>
      <c r="X4813" s="263"/>
      <c r="Y4813" s="263"/>
      <c r="Z4813" s="263"/>
      <c r="AC4813" s="263"/>
      <c r="AD4813" s="263"/>
      <c r="AE4813" s="263"/>
    </row>
    <row r="4814" spans="5:31" ht="15" customHeight="1" x14ac:dyDescent="0.3">
      <c r="E4814" s="263"/>
      <c r="F4814" s="263"/>
      <c r="G4814" s="263"/>
      <c r="H4814" s="263"/>
      <c r="I4814" s="263"/>
      <c r="J4814" s="263"/>
      <c r="K4814" s="263"/>
      <c r="L4814" s="263"/>
      <c r="M4814" s="263"/>
      <c r="N4814" s="263"/>
      <c r="O4814" s="263"/>
      <c r="P4814" s="263"/>
      <c r="Q4814" s="263"/>
      <c r="R4814" s="263"/>
      <c r="S4814" s="263"/>
      <c r="T4814" s="263"/>
      <c r="V4814" s="263"/>
      <c r="W4814" s="263"/>
      <c r="X4814" s="263"/>
      <c r="Y4814" s="263"/>
      <c r="Z4814" s="263"/>
      <c r="AC4814" s="263"/>
      <c r="AD4814" s="263"/>
      <c r="AE4814" s="263"/>
    </row>
    <row r="4815" spans="5:31" ht="15" customHeight="1" x14ac:dyDescent="0.3">
      <c r="E4815" s="263"/>
      <c r="F4815" s="263"/>
      <c r="G4815" s="263"/>
      <c r="H4815" s="263"/>
      <c r="I4815" s="263"/>
      <c r="J4815" s="263"/>
      <c r="K4815" s="263"/>
      <c r="L4815" s="263"/>
      <c r="M4815" s="263"/>
      <c r="N4815" s="263"/>
      <c r="O4815" s="263"/>
      <c r="P4815" s="263"/>
      <c r="Q4815" s="263"/>
      <c r="R4815" s="263"/>
      <c r="S4815" s="263"/>
      <c r="T4815" s="263"/>
      <c r="V4815" s="263"/>
      <c r="W4815" s="263"/>
      <c r="X4815" s="263"/>
      <c r="Y4815" s="263"/>
      <c r="Z4815" s="263"/>
      <c r="AC4815" s="263"/>
      <c r="AD4815" s="263"/>
      <c r="AE4815" s="263"/>
    </row>
    <row r="4816" spans="5:31" ht="15" customHeight="1" x14ac:dyDescent="0.3">
      <c r="E4816" s="263"/>
      <c r="F4816" s="263"/>
      <c r="G4816" s="263"/>
      <c r="H4816" s="263"/>
      <c r="I4816" s="263"/>
      <c r="J4816" s="263"/>
      <c r="K4816" s="263"/>
      <c r="L4816" s="263"/>
      <c r="M4816" s="263"/>
      <c r="N4816" s="263"/>
      <c r="O4816" s="263"/>
      <c r="P4816" s="263"/>
      <c r="Q4816" s="263"/>
      <c r="R4816" s="263"/>
      <c r="S4816" s="263"/>
      <c r="T4816" s="263"/>
      <c r="V4816" s="263"/>
      <c r="W4816" s="263"/>
      <c r="X4816" s="263"/>
      <c r="Y4816" s="263"/>
      <c r="Z4816" s="263"/>
      <c r="AC4816" s="263"/>
      <c r="AD4816" s="263"/>
      <c r="AE4816" s="263"/>
    </row>
    <row r="4817" spans="5:31" ht="15" customHeight="1" x14ac:dyDescent="0.3">
      <c r="E4817" s="263"/>
      <c r="F4817" s="263"/>
      <c r="G4817" s="263"/>
      <c r="H4817" s="263"/>
      <c r="I4817" s="263"/>
      <c r="J4817" s="263"/>
      <c r="K4817" s="263"/>
      <c r="L4817" s="263"/>
      <c r="M4817" s="263"/>
      <c r="N4817" s="263"/>
      <c r="O4817" s="263"/>
      <c r="P4817" s="263"/>
      <c r="Q4817" s="263"/>
      <c r="R4817" s="263"/>
      <c r="S4817" s="263"/>
      <c r="T4817" s="263"/>
      <c r="V4817" s="263"/>
      <c r="W4817" s="263"/>
      <c r="X4817" s="263"/>
      <c r="Y4817" s="263"/>
      <c r="Z4817" s="263"/>
      <c r="AC4817" s="263"/>
      <c r="AD4817" s="263"/>
      <c r="AE4817" s="263"/>
    </row>
    <row r="4818" spans="5:31" ht="15" customHeight="1" x14ac:dyDescent="0.3">
      <c r="E4818" s="263"/>
      <c r="F4818" s="263"/>
      <c r="G4818" s="263"/>
      <c r="H4818" s="263"/>
      <c r="I4818" s="263"/>
      <c r="J4818" s="263"/>
      <c r="K4818" s="263"/>
      <c r="L4818" s="263"/>
      <c r="M4818" s="263"/>
      <c r="N4818" s="263"/>
      <c r="O4818" s="263"/>
      <c r="P4818" s="263"/>
      <c r="Q4818" s="263"/>
      <c r="R4818" s="263"/>
      <c r="S4818" s="263"/>
      <c r="T4818" s="263"/>
      <c r="V4818" s="263"/>
      <c r="W4818" s="263"/>
      <c r="X4818" s="263"/>
      <c r="Y4818" s="263"/>
      <c r="Z4818" s="263"/>
      <c r="AC4818" s="263"/>
      <c r="AD4818" s="263"/>
      <c r="AE4818" s="263"/>
    </row>
    <row r="4819" spans="5:31" ht="15" customHeight="1" x14ac:dyDescent="0.3">
      <c r="E4819" s="263"/>
      <c r="F4819" s="263"/>
      <c r="G4819" s="263"/>
      <c r="H4819" s="263"/>
      <c r="I4819" s="263"/>
      <c r="J4819" s="263"/>
      <c r="K4819" s="263"/>
      <c r="L4819" s="263"/>
      <c r="M4819" s="263"/>
      <c r="N4819" s="263"/>
      <c r="O4819" s="263"/>
      <c r="P4819" s="263"/>
      <c r="Q4819" s="263"/>
      <c r="R4819" s="263"/>
      <c r="S4819" s="263"/>
      <c r="T4819" s="263"/>
      <c r="V4819" s="263"/>
      <c r="W4819" s="263"/>
      <c r="X4819" s="263"/>
      <c r="Y4819" s="263"/>
      <c r="Z4819" s="263"/>
      <c r="AC4819" s="263"/>
      <c r="AD4819" s="263"/>
      <c r="AE4819" s="263"/>
    </row>
    <row r="4820" spans="5:31" ht="15" customHeight="1" x14ac:dyDescent="0.3">
      <c r="E4820" s="263"/>
      <c r="F4820" s="263"/>
      <c r="G4820" s="263"/>
      <c r="H4820" s="263"/>
      <c r="I4820" s="263"/>
      <c r="J4820" s="263"/>
      <c r="K4820" s="263"/>
      <c r="L4820" s="263"/>
      <c r="M4820" s="263"/>
      <c r="N4820" s="263"/>
      <c r="O4820" s="263"/>
      <c r="P4820" s="263"/>
      <c r="Q4820" s="263"/>
      <c r="R4820" s="263"/>
      <c r="S4820" s="263"/>
      <c r="T4820" s="263"/>
      <c r="V4820" s="263"/>
      <c r="W4820" s="263"/>
      <c r="X4820" s="263"/>
      <c r="Y4820" s="263"/>
      <c r="Z4820" s="263"/>
      <c r="AC4820" s="263"/>
      <c r="AD4820" s="263"/>
      <c r="AE4820" s="263"/>
    </row>
    <row r="4821" spans="5:31" ht="15" customHeight="1" x14ac:dyDescent="0.3">
      <c r="E4821" s="263"/>
      <c r="F4821" s="263"/>
      <c r="G4821" s="263"/>
      <c r="H4821" s="263"/>
      <c r="I4821" s="263"/>
      <c r="J4821" s="263"/>
      <c r="K4821" s="263"/>
      <c r="L4821" s="263"/>
      <c r="M4821" s="263"/>
      <c r="N4821" s="263"/>
      <c r="O4821" s="263"/>
      <c r="P4821" s="263"/>
      <c r="Q4821" s="263"/>
      <c r="R4821" s="263"/>
      <c r="S4821" s="263"/>
      <c r="T4821" s="263"/>
      <c r="V4821" s="263"/>
      <c r="W4821" s="263"/>
      <c r="X4821" s="263"/>
      <c r="Y4821" s="263"/>
      <c r="Z4821" s="263"/>
      <c r="AC4821" s="263"/>
      <c r="AD4821" s="263"/>
      <c r="AE4821" s="263"/>
    </row>
    <row r="4822" spans="5:31" ht="15" customHeight="1" x14ac:dyDescent="0.3">
      <c r="E4822" s="263"/>
      <c r="F4822" s="263"/>
      <c r="G4822" s="263"/>
      <c r="H4822" s="263"/>
      <c r="I4822" s="263"/>
      <c r="J4822" s="263"/>
      <c r="K4822" s="263"/>
      <c r="L4822" s="263"/>
      <c r="M4822" s="263"/>
      <c r="N4822" s="263"/>
      <c r="O4822" s="263"/>
      <c r="P4822" s="263"/>
      <c r="Q4822" s="263"/>
      <c r="R4822" s="263"/>
      <c r="S4822" s="263"/>
      <c r="T4822" s="263"/>
      <c r="V4822" s="263"/>
      <c r="W4822" s="263"/>
      <c r="X4822" s="263"/>
      <c r="Y4822" s="263"/>
      <c r="Z4822" s="263"/>
      <c r="AC4822" s="263"/>
      <c r="AD4822" s="263"/>
      <c r="AE4822" s="263"/>
    </row>
    <row r="4823" spans="5:31" ht="15" customHeight="1" x14ac:dyDescent="0.3">
      <c r="E4823" s="263"/>
      <c r="F4823" s="263"/>
      <c r="G4823" s="263"/>
      <c r="H4823" s="263"/>
      <c r="I4823" s="263"/>
      <c r="J4823" s="263"/>
      <c r="K4823" s="263"/>
      <c r="L4823" s="263"/>
      <c r="M4823" s="263"/>
      <c r="N4823" s="263"/>
      <c r="O4823" s="263"/>
      <c r="P4823" s="263"/>
      <c r="Q4823" s="263"/>
      <c r="R4823" s="263"/>
      <c r="S4823" s="263"/>
      <c r="T4823" s="263"/>
      <c r="V4823" s="263"/>
      <c r="W4823" s="263"/>
      <c r="X4823" s="263"/>
      <c r="Y4823" s="263"/>
      <c r="Z4823" s="263"/>
      <c r="AC4823" s="263"/>
      <c r="AD4823" s="263"/>
      <c r="AE4823" s="263"/>
    </row>
    <row r="4824" spans="5:31" ht="15" customHeight="1" x14ac:dyDescent="0.3">
      <c r="E4824" s="263"/>
      <c r="F4824" s="263"/>
      <c r="G4824" s="263"/>
      <c r="H4824" s="263"/>
      <c r="I4824" s="263"/>
      <c r="J4824" s="263"/>
      <c r="K4824" s="263"/>
      <c r="L4824" s="263"/>
      <c r="M4824" s="263"/>
      <c r="N4824" s="263"/>
      <c r="O4824" s="263"/>
      <c r="P4824" s="263"/>
      <c r="Q4824" s="263"/>
      <c r="R4824" s="263"/>
      <c r="S4824" s="263"/>
      <c r="T4824" s="263"/>
      <c r="V4824" s="263"/>
      <c r="W4824" s="263"/>
      <c r="X4824" s="263"/>
      <c r="Y4824" s="263"/>
      <c r="Z4824" s="263"/>
      <c r="AC4824" s="263"/>
      <c r="AD4824" s="263"/>
      <c r="AE4824" s="263"/>
    </row>
    <row r="4825" spans="5:31" ht="15" customHeight="1" x14ac:dyDescent="0.3">
      <c r="E4825" s="263"/>
      <c r="F4825" s="263"/>
      <c r="G4825" s="263"/>
      <c r="H4825" s="263"/>
      <c r="I4825" s="263"/>
      <c r="J4825" s="263"/>
      <c r="K4825" s="263"/>
      <c r="L4825" s="263"/>
      <c r="M4825" s="263"/>
      <c r="N4825" s="263"/>
      <c r="O4825" s="263"/>
      <c r="P4825" s="263"/>
      <c r="Q4825" s="263"/>
      <c r="R4825" s="263"/>
      <c r="S4825" s="263"/>
      <c r="T4825" s="263"/>
      <c r="V4825" s="263"/>
      <c r="W4825" s="263"/>
      <c r="X4825" s="263"/>
      <c r="Y4825" s="263"/>
      <c r="Z4825" s="263"/>
      <c r="AC4825" s="263"/>
      <c r="AD4825" s="263"/>
      <c r="AE4825" s="263"/>
    </row>
    <row r="4826" spans="5:31" ht="15" customHeight="1" x14ac:dyDescent="0.3">
      <c r="E4826" s="263"/>
      <c r="F4826" s="263"/>
      <c r="G4826" s="263"/>
      <c r="H4826" s="263"/>
      <c r="I4826" s="263"/>
      <c r="J4826" s="263"/>
      <c r="K4826" s="263"/>
      <c r="L4826" s="263"/>
      <c r="M4826" s="263"/>
      <c r="N4826" s="263"/>
      <c r="O4826" s="263"/>
      <c r="P4826" s="263"/>
      <c r="Q4826" s="263"/>
      <c r="R4826" s="263"/>
      <c r="S4826" s="263"/>
      <c r="T4826" s="263"/>
      <c r="V4826" s="263"/>
      <c r="W4826" s="263"/>
      <c r="X4826" s="263"/>
      <c r="Y4826" s="263"/>
      <c r="Z4826" s="263"/>
      <c r="AC4826" s="263"/>
      <c r="AD4826" s="263"/>
      <c r="AE4826" s="263"/>
    </row>
    <row r="4827" spans="5:31" ht="15" customHeight="1" x14ac:dyDescent="0.3">
      <c r="E4827" s="263"/>
      <c r="F4827" s="263"/>
      <c r="G4827" s="263"/>
      <c r="H4827" s="263"/>
      <c r="I4827" s="263"/>
      <c r="J4827" s="263"/>
      <c r="K4827" s="263"/>
      <c r="L4827" s="263"/>
      <c r="M4827" s="263"/>
      <c r="N4827" s="263"/>
      <c r="O4827" s="263"/>
      <c r="P4827" s="263"/>
      <c r="Q4827" s="263"/>
      <c r="R4827" s="263"/>
      <c r="S4827" s="263"/>
      <c r="T4827" s="263"/>
      <c r="V4827" s="263"/>
      <c r="W4827" s="263"/>
      <c r="X4827" s="263"/>
      <c r="Y4827" s="263"/>
      <c r="Z4827" s="263"/>
      <c r="AC4827" s="263"/>
      <c r="AD4827" s="263"/>
      <c r="AE4827" s="263"/>
    </row>
    <row r="4828" spans="5:31" ht="15" customHeight="1" x14ac:dyDescent="0.3">
      <c r="E4828" s="263"/>
      <c r="F4828" s="263"/>
      <c r="G4828" s="263"/>
      <c r="H4828" s="263"/>
      <c r="I4828" s="263"/>
      <c r="J4828" s="263"/>
      <c r="K4828" s="263"/>
      <c r="L4828" s="263"/>
      <c r="M4828" s="263"/>
      <c r="N4828" s="263"/>
      <c r="O4828" s="263"/>
      <c r="P4828" s="263"/>
      <c r="Q4828" s="263"/>
      <c r="R4828" s="263"/>
      <c r="S4828" s="263"/>
      <c r="T4828" s="263"/>
      <c r="V4828" s="263"/>
      <c r="W4828" s="263"/>
      <c r="X4828" s="263"/>
      <c r="Y4828" s="263"/>
      <c r="Z4828" s="263"/>
      <c r="AC4828" s="263"/>
      <c r="AD4828" s="263"/>
      <c r="AE4828" s="263"/>
    </row>
    <row r="4829" spans="5:31" ht="15" customHeight="1" x14ac:dyDescent="0.3">
      <c r="E4829" s="263"/>
      <c r="F4829" s="263"/>
      <c r="G4829" s="263"/>
      <c r="H4829" s="263"/>
      <c r="I4829" s="263"/>
      <c r="J4829" s="263"/>
      <c r="K4829" s="263"/>
      <c r="L4829" s="263"/>
      <c r="M4829" s="263"/>
      <c r="N4829" s="263"/>
      <c r="O4829" s="263"/>
      <c r="P4829" s="263"/>
      <c r="Q4829" s="263"/>
      <c r="R4829" s="263"/>
      <c r="S4829" s="263"/>
      <c r="T4829" s="263"/>
      <c r="V4829" s="263"/>
      <c r="W4829" s="263"/>
      <c r="X4829" s="263"/>
      <c r="Y4829" s="263"/>
      <c r="Z4829" s="263"/>
      <c r="AC4829" s="263"/>
      <c r="AD4829" s="263"/>
      <c r="AE4829" s="263"/>
    </row>
    <row r="4830" spans="5:31" ht="15" customHeight="1" x14ac:dyDescent="0.3">
      <c r="E4830" s="263"/>
      <c r="F4830" s="263"/>
      <c r="G4830" s="263"/>
      <c r="H4830" s="263"/>
      <c r="I4830" s="263"/>
      <c r="J4830" s="263"/>
      <c r="K4830" s="263"/>
      <c r="L4830" s="263"/>
      <c r="M4830" s="263"/>
      <c r="N4830" s="263"/>
      <c r="O4830" s="263"/>
      <c r="P4830" s="263"/>
      <c r="Q4830" s="263"/>
      <c r="R4830" s="263"/>
      <c r="S4830" s="263"/>
      <c r="T4830" s="263"/>
      <c r="V4830" s="263"/>
      <c r="W4830" s="263"/>
      <c r="X4830" s="263"/>
      <c r="Y4830" s="263"/>
      <c r="Z4830" s="263"/>
      <c r="AC4830" s="263"/>
      <c r="AD4830" s="263"/>
      <c r="AE4830" s="263"/>
    </row>
    <row r="4831" spans="5:31" ht="15" customHeight="1" x14ac:dyDescent="0.3">
      <c r="E4831" s="263"/>
      <c r="F4831" s="263"/>
      <c r="G4831" s="263"/>
      <c r="H4831" s="263"/>
      <c r="I4831" s="263"/>
      <c r="J4831" s="263"/>
      <c r="K4831" s="263"/>
      <c r="L4831" s="263"/>
      <c r="M4831" s="263"/>
      <c r="N4831" s="263"/>
      <c r="O4831" s="263"/>
      <c r="P4831" s="263"/>
      <c r="Q4831" s="263"/>
      <c r="R4831" s="263"/>
      <c r="S4831" s="263"/>
      <c r="T4831" s="263"/>
      <c r="V4831" s="263"/>
      <c r="W4831" s="263"/>
      <c r="X4831" s="263"/>
      <c r="Y4831" s="263"/>
      <c r="Z4831" s="263"/>
      <c r="AC4831" s="263"/>
      <c r="AD4831" s="263"/>
      <c r="AE4831" s="263"/>
    </row>
    <row r="4832" spans="5:31" ht="15" customHeight="1" x14ac:dyDescent="0.3">
      <c r="E4832" s="263"/>
      <c r="F4832" s="263"/>
      <c r="G4832" s="263"/>
      <c r="H4832" s="263"/>
      <c r="I4832" s="263"/>
      <c r="J4832" s="263"/>
      <c r="K4832" s="263"/>
      <c r="L4832" s="263"/>
      <c r="M4832" s="263"/>
      <c r="N4832" s="263"/>
      <c r="O4832" s="263"/>
      <c r="P4832" s="263"/>
      <c r="Q4832" s="263"/>
      <c r="R4832" s="263"/>
      <c r="S4832" s="263"/>
      <c r="T4832" s="263"/>
      <c r="V4832" s="263"/>
      <c r="W4832" s="263"/>
      <c r="X4832" s="263"/>
      <c r="Y4832" s="263"/>
      <c r="Z4832" s="263"/>
      <c r="AC4832" s="263"/>
      <c r="AD4832" s="263"/>
      <c r="AE4832" s="263"/>
    </row>
    <row r="4833" spans="5:31" ht="15" customHeight="1" x14ac:dyDescent="0.3">
      <c r="E4833" s="263"/>
      <c r="F4833" s="263"/>
      <c r="G4833" s="263"/>
      <c r="H4833" s="263"/>
      <c r="I4833" s="263"/>
      <c r="J4833" s="263"/>
      <c r="K4833" s="263"/>
      <c r="L4833" s="263"/>
      <c r="M4833" s="263"/>
      <c r="N4833" s="263"/>
      <c r="O4833" s="263"/>
      <c r="P4833" s="263"/>
      <c r="Q4833" s="263"/>
      <c r="R4833" s="263"/>
      <c r="S4833" s="263"/>
      <c r="T4833" s="263"/>
      <c r="V4833" s="263"/>
      <c r="W4833" s="263"/>
      <c r="X4833" s="263"/>
      <c r="Y4833" s="263"/>
      <c r="Z4833" s="263"/>
      <c r="AC4833" s="263"/>
      <c r="AD4833" s="263"/>
      <c r="AE4833" s="263"/>
    </row>
    <row r="4834" spans="5:31" ht="15" customHeight="1" x14ac:dyDescent="0.3">
      <c r="E4834" s="263"/>
      <c r="F4834" s="263"/>
      <c r="G4834" s="263"/>
      <c r="H4834" s="263"/>
      <c r="I4834" s="263"/>
      <c r="J4834" s="263"/>
      <c r="K4834" s="263"/>
      <c r="L4834" s="263"/>
      <c r="M4834" s="263"/>
      <c r="N4834" s="263"/>
      <c r="O4834" s="263"/>
      <c r="P4834" s="263"/>
      <c r="Q4834" s="263"/>
      <c r="R4834" s="263"/>
      <c r="S4834" s="263"/>
      <c r="T4834" s="263"/>
      <c r="V4834" s="263"/>
      <c r="W4834" s="263"/>
      <c r="X4834" s="263"/>
      <c r="Y4834" s="263"/>
      <c r="Z4834" s="263"/>
      <c r="AC4834" s="263"/>
      <c r="AD4834" s="263"/>
      <c r="AE4834" s="263"/>
    </row>
    <row r="4835" spans="5:31" ht="15" customHeight="1" x14ac:dyDescent="0.3">
      <c r="E4835" s="263"/>
      <c r="F4835" s="263"/>
      <c r="G4835" s="263"/>
      <c r="H4835" s="263"/>
      <c r="I4835" s="263"/>
      <c r="J4835" s="263"/>
      <c r="K4835" s="263"/>
      <c r="L4835" s="263"/>
      <c r="M4835" s="263"/>
      <c r="N4835" s="263"/>
      <c r="O4835" s="263"/>
      <c r="P4835" s="263"/>
      <c r="Q4835" s="263"/>
      <c r="R4835" s="263"/>
      <c r="S4835" s="263"/>
      <c r="T4835" s="263"/>
      <c r="V4835" s="263"/>
      <c r="W4835" s="263"/>
      <c r="X4835" s="263"/>
      <c r="Y4835" s="263"/>
      <c r="Z4835" s="263"/>
      <c r="AC4835" s="263"/>
      <c r="AD4835" s="263"/>
      <c r="AE4835" s="263"/>
    </row>
    <row r="4836" spans="5:31" ht="15" customHeight="1" x14ac:dyDescent="0.3">
      <c r="E4836" s="263"/>
      <c r="F4836" s="263"/>
      <c r="G4836" s="263"/>
      <c r="H4836" s="263"/>
      <c r="I4836" s="263"/>
      <c r="J4836" s="263"/>
      <c r="K4836" s="263"/>
      <c r="L4836" s="263"/>
      <c r="M4836" s="263"/>
      <c r="N4836" s="263"/>
      <c r="O4836" s="263"/>
      <c r="P4836" s="263"/>
      <c r="Q4836" s="263"/>
      <c r="R4836" s="263"/>
      <c r="S4836" s="263"/>
      <c r="T4836" s="263"/>
      <c r="V4836" s="263"/>
      <c r="W4836" s="263"/>
      <c r="X4836" s="263"/>
      <c r="Y4836" s="263"/>
      <c r="Z4836" s="263"/>
      <c r="AC4836" s="263"/>
      <c r="AD4836" s="263"/>
      <c r="AE4836" s="263"/>
    </row>
    <row r="4837" spans="5:31" ht="15" customHeight="1" x14ac:dyDescent="0.3">
      <c r="E4837" s="263"/>
      <c r="F4837" s="263"/>
      <c r="G4837" s="263"/>
      <c r="H4837" s="263"/>
      <c r="I4837" s="263"/>
      <c r="J4837" s="263"/>
      <c r="K4837" s="263"/>
      <c r="L4837" s="263"/>
      <c r="M4837" s="263"/>
      <c r="N4837" s="263"/>
      <c r="O4837" s="263"/>
      <c r="P4837" s="263"/>
      <c r="Q4837" s="263"/>
      <c r="R4837" s="263"/>
      <c r="S4837" s="263"/>
      <c r="T4837" s="263"/>
      <c r="V4837" s="263"/>
      <c r="W4837" s="263"/>
      <c r="X4837" s="263"/>
      <c r="Y4837" s="263"/>
      <c r="Z4837" s="263"/>
      <c r="AC4837" s="263"/>
      <c r="AD4837" s="263"/>
      <c r="AE4837" s="263"/>
    </row>
    <row r="4838" spans="5:31" ht="15" customHeight="1" x14ac:dyDescent="0.3">
      <c r="E4838" s="263"/>
      <c r="F4838" s="263"/>
      <c r="G4838" s="263"/>
      <c r="H4838" s="263"/>
      <c r="I4838" s="263"/>
      <c r="J4838" s="263"/>
      <c r="K4838" s="263"/>
      <c r="L4838" s="263"/>
      <c r="M4838" s="263"/>
      <c r="N4838" s="263"/>
      <c r="O4838" s="263"/>
      <c r="P4838" s="263"/>
      <c r="Q4838" s="263"/>
      <c r="R4838" s="263"/>
      <c r="S4838" s="263"/>
      <c r="T4838" s="263"/>
      <c r="V4838" s="263"/>
      <c r="W4838" s="263"/>
      <c r="X4838" s="263"/>
      <c r="Y4838" s="263"/>
      <c r="Z4838" s="263"/>
      <c r="AC4838" s="263"/>
      <c r="AD4838" s="263"/>
      <c r="AE4838" s="263"/>
    </row>
    <row r="4839" spans="5:31" ht="15" customHeight="1" x14ac:dyDescent="0.3">
      <c r="E4839" s="263"/>
      <c r="F4839" s="263"/>
      <c r="G4839" s="263"/>
      <c r="H4839" s="263"/>
      <c r="I4839" s="263"/>
      <c r="J4839" s="263"/>
      <c r="K4839" s="263"/>
      <c r="L4839" s="263"/>
      <c r="M4839" s="263"/>
      <c r="N4839" s="263"/>
      <c r="O4839" s="263"/>
      <c r="P4839" s="263"/>
      <c r="Q4839" s="263"/>
      <c r="R4839" s="263"/>
      <c r="S4839" s="263"/>
      <c r="T4839" s="263"/>
      <c r="V4839" s="263"/>
      <c r="W4839" s="263"/>
      <c r="X4839" s="263"/>
      <c r="Y4839" s="263"/>
      <c r="Z4839" s="263"/>
      <c r="AC4839" s="263"/>
      <c r="AD4839" s="263"/>
      <c r="AE4839" s="263"/>
    </row>
    <row r="4840" spans="5:31" ht="15" customHeight="1" x14ac:dyDescent="0.3">
      <c r="E4840" s="263"/>
      <c r="F4840" s="263"/>
      <c r="G4840" s="263"/>
      <c r="H4840" s="263"/>
      <c r="I4840" s="263"/>
      <c r="J4840" s="263"/>
      <c r="K4840" s="263"/>
      <c r="L4840" s="263"/>
      <c r="M4840" s="263"/>
      <c r="N4840" s="263"/>
      <c r="O4840" s="263"/>
      <c r="P4840" s="263"/>
      <c r="Q4840" s="263"/>
      <c r="R4840" s="263"/>
      <c r="S4840" s="263"/>
      <c r="T4840" s="263"/>
      <c r="V4840" s="263"/>
      <c r="W4840" s="263"/>
      <c r="X4840" s="263"/>
      <c r="Y4840" s="263"/>
      <c r="Z4840" s="263"/>
      <c r="AC4840" s="263"/>
      <c r="AD4840" s="263"/>
      <c r="AE4840" s="263"/>
    </row>
    <row r="4841" spans="5:31" ht="15" customHeight="1" x14ac:dyDescent="0.3">
      <c r="E4841" s="263"/>
      <c r="F4841" s="263"/>
      <c r="G4841" s="263"/>
      <c r="H4841" s="263"/>
      <c r="I4841" s="263"/>
      <c r="J4841" s="263"/>
      <c r="K4841" s="263"/>
      <c r="L4841" s="263"/>
      <c r="M4841" s="263"/>
      <c r="N4841" s="263"/>
      <c r="O4841" s="263"/>
      <c r="P4841" s="263"/>
      <c r="Q4841" s="263"/>
      <c r="R4841" s="263"/>
      <c r="S4841" s="263"/>
      <c r="T4841" s="263"/>
      <c r="V4841" s="263"/>
      <c r="W4841" s="263"/>
      <c r="X4841" s="263"/>
      <c r="Y4841" s="263"/>
      <c r="Z4841" s="263"/>
      <c r="AC4841" s="263"/>
      <c r="AD4841" s="263"/>
      <c r="AE4841" s="263"/>
    </row>
    <row r="4842" spans="5:31" ht="15" customHeight="1" x14ac:dyDescent="0.3">
      <c r="E4842" s="263"/>
      <c r="F4842" s="263"/>
      <c r="G4842" s="263"/>
      <c r="H4842" s="263"/>
      <c r="I4842" s="263"/>
      <c r="J4842" s="263"/>
      <c r="K4842" s="263"/>
      <c r="L4842" s="263"/>
      <c r="M4842" s="263"/>
      <c r="N4842" s="263"/>
      <c r="O4842" s="263"/>
      <c r="P4842" s="263"/>
      <c r="Q4842" s="263"/>
      <c r="R4842" s="263"/>
      <c r="S4842" s="263"/>
      <c r="T4842" s="263"/>
      <c r="V4842" s="263"/>
      <c r="W4842" s="263"/>
      <c r="X4842" s="263"/>
      <c r="Y4842" s="263"/>
      <c r="Z4842" s="263"/>
      <c r="AC4842" s="263"/>
      <c r="AD4842" s="263"/>
      <c r="AE4842" s="263"/>
    </row>
    <row r="4843" spans="5:31" ht="15" customHeight="1" x14ac:dyDescent="0.3">
      <c r="E4843" s="263"/>
      <c r="F4843" s="263"/>
      <c r="G4843" s="263"/>
      <c r="H4843" s="263"/>
      <c r="I4843" s="263"/>
      <c r="J4843" s="263"/>
      <c r="K4843" s="263"/>
      <c r="L4843" s="263"/>
      <c r="M4843" s="263"/>
      <c r="N4843" s="263"/>
      <c r="O4843" s="263"/>
      <c r="P4843" s="263"/>
      <c r="Q4843" s="263"/>
      <c r="R4843" s="263"/>
      <c r="S4843" s="263"/>
      <c r="T4843" s="263"/>
      <c r="V4843" s="263"/>
      <c r="W4843" s="263"/>
      <c r="X4843" s="263"/>
      <c r="Y4843" s="263"/>
      <c r="Z4843" s="263"/>
      <c r="AC4843" s="263"/>
      <c r="AD4843" s="263"/>
      <c r="AE4843" s="263"/>
    </row>
    <row r="4844" spans="5:31" ht="15" customHeight="1" x14ac:dyDescent="0.3">
      <c r="E4844" s="263"/>
      <c r="F4844" s="263"/>
      <c r="G4844" s="263"/>
      <c r="H4844" s="263"/>
      <c r="I4844" s="263"/>
      <c r="J4844" s="263"/>
      <c r="K4844" s="263"/>
      <c r="L4844" s="263"/>
      <c r="M4844" s="263"/>
      <c r="N4844" s="263"/>
      <c r="O4844" s="263"/>
      <c r="P4844" s="263"/>
      <c r="Q4844" s="263"/>
      <c r="R4844" s="263"/>
      <c r="S4844" s="263"/>
      <c r="T4844" s="263"/>
      <c r="V4844" s="263"/>
      <c r="W4844" s="263"/>
      <c r="X4844" s="263"/>
      <c r="Y4844" s="263"/>
      <c r="Z4844" s="263"/>
      <c r="AC4844" s="263"/>
      <c r="AD4844" s="263"/>
      <c r="AE4844" s="263"/>
    </row>
    <row r="4845" spans="5:31" ht="15" customHeight="1" x14ac:dyDescent="0.3">
      <c r="E4845" s="263"/>
      <c r="F4845" s="263"/>
      <c r="G4845" s="263"/>
      <c r="H4845" s="263"/>
      <c r="I4845" s="263"/>
      <c r="J4845" s="263"/>
      <c r="K4845" s="263"/>
      <c r="L4845" s="263"/>
      <c r="M4845" s="263"/>
      <c r="N4845" s="263"/>
      <c r="O4845" s="263"/>
      <c r="P4845" s="263"/>
      <c r="Q4845" s="263"/>
      <c r="R4845" s="263"/>
      <c r="S4845" s="263"/>
      <c r="T4845" s="263"/>
      <c r="V4845" s="263"/>
      <c r="W4845" s="263"/>
      <c r="X4845" s="263"/>
      <c r="Y4845" s="263"/>
      <c r="Z4845" s="263"/>
      <c r="AC4845" s="263"/>
      <c r="AD4845" s="263"/>
      <c r="AE4845" s="263"/>
    </row>
    <row r="4846" spans="5:31" ht="15" customHeight="1" x14ac:dyDescent="0.3">
      <c r="E4846" s="263"/>
      <c r="F4846" s="263"/>
      <c r="G4846" s="263"/>
      <c r="H4846" s="263"/>
      <c r="I4846" s="263"/>
      <c r="J4846" s="263"/>
      <c r="K4846" s="263"/>
      <c r="L4846" s="263"/>
      <c r="M4846" s="263"/>
      <c r="N4846" s="263"/>
      <c r="O4846" s="263"/>
      <c r="P4846" s="263"/>
      <c r="Q4846" s="263"/>
      <c r="R4846" s="263"/>
      <c r="S4846" s="263"/>
      <c r="T4846" s="263"/>
      <c r="V4846" s="263"/>
      <c r="W4846" s="263"/>
      <c r="X4846" s="263"/>
      <c r="Y4846" s="263"/>
      <c r="Z4846" s="263"/>
      <c r="AC4846" s="263"/>
      <c r="AD4846" s="263"/>
      <c r="AE4846" s="263"/>
    </row>
    <row r="4847" spans="5:31" ht="15" customHeight="1" x14ac:dyDescent="0.3">
      <c r="E4847" s="263"/>
      <c r="F4847" s="263"/>
      <c r="G4847" s="263"/>
      <c r="H4847" s="263"/>
      <c r="I4847" s="263"/>
      <c r="J4847" s="263"/>
      <c r="K4847" s="263"/>
      <c r="L4847" s="263"/>
      <c r="M4847" s="263"/>
      <c r="N4847" s="263"/>
      <c r="O4847" s="263"/>
      <c r="P4847" s="263"/>
      <c r="Q4847" s="263"/>
      <c r="R4847" s="263"/>
      <c r="S4847" s="263"/>
      <c r="T4847" s="263"/>
      <c r="V4847" s="263"/>
      <c r="W4847" s="263"/>
      <c r="X4847" s="263"/>
      <c r="Y4847" s="263"/>
      <c r="Z4847" s="263"/>
      <c r="AC4847" s="263"/>
      <c r="AD4847" s="263"/>
      <c r="AE4847" s="263"/>
    </row>
    <row r="4848" spans="5:31" ht="15" customHeight="1" x14ac:dyDescent="0.3">
      <c r="E4848" s="263"/>
      <c r="F4848" s="263"/>
      <c r="G4848" s="263"/>
      <c r="H4848" s="263"/>
      <c r="I4848" s="263"/>
      <c r="J4848" s="263"/>
      <c r="K4848" s="263"/>
      <c r="L4848" s="263"/>
      <c r="M4848" s="263"/>
      <c r="N4848" s="263"/>
      <c r="O4848" s="263"/>
      <c r="P4848" s="263"/>
      <c r="Q4848" s="263"/>
      <c r="R4848" s="263"/>
      <c r="S4848" s="263"/>
      <c r="T4848" s="263"/>
      <c r="V4848" s="263"/>
      <c r="W4848" s="263"/>
      <c r="X4848" s="263"/>
      <c r="Y4848" s="263"/>
      <c r="Z4848" s="263"/>
      <c r="AC4848" s="263"/>
      <c r="AD4848" s="263"/>
      <c r="AE4848" s="263"/>
    </row>
    <row r="4849" spans="5:31" ht="15" customHeight="1" x14ac:dyDescent="0.3">
      <c r="E4849" s="263"/>
      <c r="F4849" s="263"/>
      <c r="G4849" s="263"/>
      <c r="H4849" s="263"/>
      <c r="I4849" s="263"/>
      <c r="J4849" s="263"/>
      <c r="K4849" s="263"/>
      <c r="L4849" s="263"/>
      <c r="M4849" s="263"/>
      <c r="N4849" s="263"/>
      <c r="O4849" s="263"/>
      <c r="P4849" s="263"/>
      <c r="Q4849" s="263"/>
      <c r="R4849" s="263"/>
      <c r="S4849" s="263"/>
      <c r="T4849" s="263"/>
      <c r="V4849" s="263"/>
      <c r="W4849" s="263"/>
      <c r="X4849" s="263"/>
      <c r="Y4849" s="263"/>
      <c r="Z4849" s="263"/>
      <c r="AC4849" s="263"/>
      <c r="AD4849" s="263"/>
      <c r="AE4849" s="263"/>
    </row>
    <row r="4850" spans="5:31" ht="15" customHeight="1" x14ac:dyDescent="0.3">
      <c r="E4850" s="263"/>
      <c r="F4850" s="263"/>
      <c r="G4850" s="263"/>
      <c r="H4850" s="263"/>
      <c r="I4850" s="263"/>
      <c r="J4850" s="263"/>
      <c r="K4850" s="263"/>
      <c r="L4850" s="263"/>
      <c r="M4850" s="263"/>
      <c r="N4850" s="263"/>
      <c r="O4850" s="263"/>
      <c r="P4850" s="263"/>
      <c r="Q4850" s="263"/>
      <c r="R4850" s="263"/>
      <c r="S4850" s="263"/>
      <c r="T4850" s="263"/>
      <c r="V4850" s="263"/>
      <c r="W4850" s="263"/>
      <c r="X4850" s="263"/>
      <c r="Y4850" s="263"/>
      <c r="Z4850" s="263"/>
      <c r="AC4850" s="263"/>
      <c r="AD4850" s="263"/>
      <c r="AE4850" s="263"/>
    </row>
    <row r="4851" spans="5:31" ht="15" customHeight="1" x14ac:dyDescent="0.3">
      <c r="E4851" s="263"/>
      <c r="F4851" s="263"/>
      <c r="G4851" s="263"/>
      <c r="H4851" s="263"/>
      <c r="I4851" s="263"/>
      <c r="J4851" s="263"/>
      <c r="K4851" s="263"/>
      <c r="L4851" s="263"/>
      <c r="M4851" s="263"/>
      <c r="N4851" s="263"/>
      <c r="O4851" s="263"/>
      <c r="P4851" s="263"/>
      <c r="Q4851" s="263"/>
      <c r="R4851" s="263"/>
      <c r="S4851" s="263"/>
      <c r="T4851" s="263"/>
      <c r="V4851" s="263"/>
      <c r="W4851" s="263"/>
      <c r="X4851" s="263"/>
      <c r="Y4851" s="263"/>
      <c r="Z4851" s="263"/>
      <c r="AC4851" s="263"/>
      <c r="AD4851" s="263"/>
      <c r="AE4851" s="263"/>
    </row>
    <row r="4852" spans="5:31" ht="15" customHeight="1" x14ac:dyDescent="0.3">
      <c r="E4852" s="263"/>
      <c r="F4852" s="263"/>
      <c r="G4852" s="263"/>
      <c r="H4852" s="263"/>
      <c r="I4852" s="263"/>
      <c r="J4852" s="263"/>
      <c r="K4852" s="263"/>
      <c r="L4852" s="263"/>
      <c r="M4852" s="263"/>
      <c r="N4852" s="263"/>
      <c r="O4852" s="263"/>
      <c r="P4852" s="263"/>
      <c r="Q4852" s="263"/>
      <c r="R4852" s="263"/>
      <c r="S4852" s="263"/>
      <c r="T4852" s="263"/>
      <c r="V4852" s="263"/>
      <c r="W4852" s="263"/>
      <c r="X4852" s="263"/>
      <c r="Y4852" s="263"/>
      <c r="Z4852" s="263"/>
      <c r="AC4852" s="263"/>
      <c r="AD4852" s="263"/>
      <c r="AE4852" s="263"/>
    </row>
    <row r="4853" spans="5:31" ht="15" customHeight="1" x14ac:dyDescent="0.3">
      <c r="E4853" s="263"/>
      <c r="F4853" s="263"/>
      <c r="G4853" s="263"/>
      <c r="H4853" s="263"/>
      <c r="I4853" s="263"/>
      <c r="J4853" s="263"/>
      <c r="K4853" s="263"/>
      <c r="L4853" s="263"/>
      <c r="M4853" s="263"/>
      <c r="N4853" s="263"/>
      <c r="O4853" s="263"/>
      <c r="P4853" s="263"/>
      <c r="Q4853" s="263"/>
      <c r="R4853" s="263"/>
      <c r="S4853" s="263"/>
      <c r="T4853" s="263"/>
      <c r="V4853" s="263"/>
      <c r="W4853" s="263"/>
      <c r="X4853" s="263"/>
      <c r="Y4853" s="263"/>
      <c r="Z4853" s="263"/>
      <c r="AC4853" s="263"/>
      <c r="AD4853" s="263"/>
      <c r="AE4853" s="263"/>
    </row>
    <row r="4854" spans="5:31" ht="15" customHeight="1" x14ac:dyDescent="0.3">
      <c r="E4854" s="263"/>
      <c r="F4854" s="263"/>
      <c r="G4854" s="263"/>
      <c r="H4854" s="263"/>
      <c r="I4854" s="263"/>
      <c r="J4854" s="263"/>
      <c r="K4854" s="263"/>
      <c r="L4854" s="263"/>
      <c r="M4854" s="263"/>
      <c r="N4854" s="263"/>
      <c r="O4854" s="263"/>
      <c r="P4854" s="263"/>
      <c r="Q4854" s="263"/>
      <c r="R4854" s="263"/>
      <c r="S4854" s="263"/>
      <c r="T4854" s="263"/>
      <c r="V4854" s="263"/>
      <c r="W4854" s="263"/>
      <c r="X4854" s="263"/>
      <c r="Y4854" s="263"/>
      <c r="Z4854" s="263"/>
      <c r="AC4854" s="263"/>
      <c r="AD4854" s="263"/>
      <c r="AE4854" s="263"/>
    </row>
    <row r="4855" spans="5:31" ht="15" customHeight="1" x14ac:dyDescent="0.3">
      <c r="E4855" s="263"/>
      <c r="F4855" s="263"/>
      <c r="G4855" s="263"/>
      <c r="H4855" s="263"/>
      <c r="I4855" s="263"/>
      <c r="J4855" s="263"/>
      <c r="K4855" s="263"/>
      <c r="L4855" s="263"/>
      <c r="M4855" s="263"/>
      <c r="N4855" s="263"/>
      <c r="O4855" s="263"/>
      <c r="P4855" s="263"/>
      <c r="Q4855" s="263"/>
      <c r="R4855" s="263"/>
      <c r="S4855" s="263"/>
      <c r="T4855" s="263"/>
      <c r="V4855" s="263"/>
      <c r="W4855" s="263"/>
      <c r="X4855" s="263"/>
      <c r="Y4855" s="263"/>
      <c r="Z4855" s="263"/>
      <c r="AC4855" s="263"/>
      <c r="AD4855" s="263"/>
      <c r="AE4855" s="263"/>
    </row>
    <row r="4856" spans="5:31" ht="15" customHeight="1" x14ac:dyDescent="0.3">
      <c r="E4856" s="263"/>
      <c r="F4856" s="263"/>
      <c r="G4856" s="263"/>
      <c r="H4856" s="263"/>
      <c r="I4856" s="263"/>
      <c r="J4856" s="263"/>
      <c r="K4856" s="263"/>
      <c r="L4856" s="263"/>
      <c r="M4856" s="263"/>
      <c r="N4856" s="263"/>
      <c r="O4856" s="263"/>
      <c r="P4856" s="263"/>
      <c r="Q4856" s="263"/>
      <c r="R4856" s="263"/>
      <c r="S4856" s="263"/>
      <c r="T4856" s="263"/>
      <c r="V4856" s="263"/>
      <c r="W4856" s="263"/>
      <c r="X4856" s="263"/>
      <c r="Y4856" s="263"/>
      <c r="Z4856" s="263"/>
      <c r="AC4856" s="263"/>
      <c r="AD4856" s="263"/>
      <c r="AE4856" s="263"/>
    </row>
    <row r="4857" spans="5:31" ht="15" customHeight="1" x14ac:dyDescent="0.3">
      <c r="E4857" s="263"/>
      <c r="F4857" s="263"/>
      <c r="G4857" s="263"/>
      <c r="H4857" s="263"/>
      <c r="I4857" s="263"/>
      <c r="J4857" s="263"/>
      <c r="K4857" s="263"/>
      <c r="L4857" s="263"/>
      <c r="M4857" s="263"/>
      <c r="N4857" s="263"/>
      <c r="O4857" s="263"/>
      <c r="P4857" s="263"/>
      <c r="Q4857" s="263"/>
      <c r="R4857" s="263"/>
      <c r="S4857" s="263"/>
      <c r="T4857" s="263"/>
      <c r="V4857" s="263"/>
      <c r="W4857" s="263"/>
      <c r="X4857" s="263"/>
      <c r="Y4857" s="263"/>
      <c r="Z4857" s="263"/>
      <c r="AC4857" s="263"/>
      <c r="AD4857" s="263"/>
      <c r="AE4857" s="263"/>
    </row>
    <row r="4858" spans="5:31" ht="15" customHeight="1" x14ac:dyDescent="0.3">
      <c r="E4858" s="263"/>
      <c r="F4858" s="263"/>
      <c r="G4858" s="263"/>
      <c r="H4858" s="263"/>
      <c r="I4858" s="263"/>
      <c r="J4858" s="263"/>
      <c r="K4858" s="263"/>
      <c r="L4858" s="263"/>
      <c r="M4858" s="263"/>
      <c r="N4858" s="263"/>
      <c r="O4858" s="263"/>
      <c r="P4858" s="263"/>
      <c r="Q4858" s="263"/>
      <c r="R4858" s="263"/>
      <c r="S4858" s="263"/>
      <c r="T4858" s="263"/>
      <c r="V4858" s="263"/>
      <c r="W4858" s="263"/>
      <c r="X4858" s="263"/>
      <c r="Y4858" s="263"/>
      <c r="Z4858" s="263"/>
      <c r="AC4858" s="263"/>
      <c r="AD4858" s="263"/>
      <c r="AE4858" s="263"/>
    </row>
    <row r="4859" spans="5:31" ht="15" customHeight="1" x14ac:dyDescent="0.3">
      <c r="E4859" s="263"/>
      <c r="F4859" s="263"/>
      <c r="G4859" s="263"/>
      <c r="H4859" s="263"/>
      <c r="I4859" s="263"/>
      <c r="J4859" s="263"/>
      <c r="K4859" s="263"/>
      <c r="L4859" s="263"/>
      <c r="M4859" s="263"/>
      <c r="N4859" s="263"/>
      <c r="O4859" s="263"/>
      <c r="P4859" s="263"/>
      <c r="Q4859" s="263"/>
      <c r="R4859" s="263"/>
      <c r="S4859" s="263"/>
      <c r="T4859" s="263"/>
      <c r="V4859" s="263"/>
      <c r="W4859" s="263"/>
      <c r="X4859" s="263"/>
      <c r="Y4859" s="263"/>
      <c r="Z4859" s="263"/>
      <c r="AC4859" s="263"/>
      <c r="AD4859" s="263"/>
      <c r="AE4859" s="263"/>
    </row>
    <row r="4860" spans="5:31" ht="15" customHeight="1" x14ac:dyDescent="0.3">
      <c r="E4860" s="263"/>
      <c r="F4860" s="263"/>
      <c r="G4860" s="263"/>
      <c r="H4860" s="263"/>
      <c r="I4860" s="263"/>
      <c r="J4860" s="263"/>
      <c r="K4860" s="263"/>
      <c r="L4860" s="263"/>
      <c r="M4860" s="263"/>
      <c r="N4860" s="263"/>
      <c r="O4860" s="263"/>
      <c r="P4860" s="263"/>
      <c r="Q4860" s="263"/>
      <c r="R4860" s="263"/>
      <c r="S4860" s="263"/>
      <c r="T4860" s="263"/>
      <c r="V4860" s="263"/>
      <c r="W4860" s="263"/>
      <c r="X4860" s="263"/>
      <c r="Y4860" s="263"/>
      <c r="Z4860" s="263"/>
      <c r="AC4860" s="263"/>
      <c r="AD4860" s="263"/>
      <c r="AE4860" s="263"/>
    </row>
    <row r="4861" spans="5:31" ht="15" customHeight="1" x14ac:dyDescent="0.3">
      <c r="E4861" s="263"/>
      <c r="F4861" s="263"/>
      <c r="G4861" s="263"/>
      <c r="H4861" s="263"/>
      <c r="I4861" s="263"/>
      <c r="J4861" s="263"/>
      <c r="K4861" s="263"/>
      <c r="L4861" s="263"/>
      <c r="M4861" s="263"/>
      <c r="N4861" s="263"/>
      <c r="O4861" s="263"/>
      <c r="P4861" s="263"/>
      <c r="Q4861" s="263"/>
      <c r="R4861" s="263"/>
      <c r="S4861" s="263"/>
      <c r="T4861" s="263"/>
      <c r="V4861" s="263"/>
      <c r="W4861" s="263"/>
      <c r="X4861" s="263"/>
      <c r="Y4861" s="263"/>
      <c r="Z4861" s="263"/>
      <c r="AC4861" s="263"/>
      <c r="AD4861" s="263"/>
      <c r="AE4861" s="263"/>
    </row>
    <row r="4862" spans="5:31" ht="15" customHeight="1" x14ac:dyDescent="0.3">
      <c r="E4862" s="263"/>
      <c r="F4862" s="263"/>
      <c r="G4862" s="263"/>
      <c r="H4862" s="263"/>
      <c r="I4862" s="263"/>
      <c r="J4862" s="263"/>
      <c r="K4862" s="263"/>
      <c r="L4862" s="263"/>
      <c r="M4862" s="263"/>
      <c r="N4862" s="263"/>
      <c r="O4862" s="263"/>
      <c r="P4862" s="263"/>
      <c r="Q4862" s="263"/>
      <c r="R4862" s="263"/>
      <c r="S4862" s="263"/>
      <c r="T4862" s="263"/>
      <c r="V4862" s="263"/>
      <c r="W4862" s="263"/>
      <c r="X4862" s="263"/>
      <c r="Y4862" s="263"/>
      <c r="Z4862" s="263"/>
      <c r="AC4862" s="263"/>
      <c r="AD4862" s="263"/>
      <c r="AE4862" s="263"/>
    </row>
    <row r="4863" spans="5:31" ht="15" customHeight="1" x14ac:dyDescent="0.3">
      <c r="E4863" s="263"/>
      <c r="F4863" s="263"/>
      <c r="G4863" s="263"/>
      <c r="H4863" s="263"/>
      <c r="I4863" s="263"/>
      <c r="J4863" s="263"/>
      <c r="K4863" s="263"/>
      <c r="L4863" s="263"/>
      <c r="M4863" s="263"/>
      <c r="N4863" s="263"/>
      <c r="O4863" s="263"/>
      <c r="P4863" s="263"/>
      <c r="Q4863" s="263"/>
      <c r="R4863" s="263"/>
      <c r="S4863" s="263"/>
      <c r="T4863" s="263"/>
      <c r="V4863" s="263"/>
      <c r="W4863" s="263"/>
      <c r="X4863" s="263"/>
      <c r="Y4863" s="263"/>
      <c r="Z4863" s="263"/>
      <c r="AC4863" s="263"/>
      <c r="AD4863" s="263"/>
      <c r="AE4863" s="263"/>
    </row>
    <row r="4864" spans="5:31" ht="15" customHeight="1" x14ac:dyDescent="0.3">
      <c r="E4864" s="263"/>
      <c r="F4864" s="263"/>
      <c r="G4864" s="263"/>
      <c r="H4864" s="263"/>
      <c r="I4864" s="263"/>
      <c r="J4864" s="263"/>
      <c r="K4864" s="263"/>
      <c r="L4864" s="263"/>
      <c r="M4864" s="263"/>
      <c r="N4864" s="263"/>
      <c r="O4864" s="263"/>
      <c r="P4864" s="263"/>
      <c r="Q4864" s="263"/>
      <c r="R4864" s="263"/>
      <c r="S4864" s="263"/>
      <c r="T4864" s="263"/>
      <c r="V4864" s="263"/>
      <c r="W4864" s="263"/>
      <c r="X4864" s="263"/>
      <c r="Y4864" s="263"/>
      <c r="Z4864" s="263"/>
      <c r="AC4864" s="263"/>
      <c r="AD4864" s="263"/>
      <c r="AE4864" s="263"/>
    </row>
    <row r="4865" spans="5:31" ht="15" customHeight="1" x14ac:dyDescent="0.3">
      <c r="E4865" s="263"/>
      <c r="F4865" s="263"/>
      <c r="G4865" s="263"/>
      <c r="H4865" s="263"/>
      <c r="I4865" s="263"/>
      <c r="J4865" s="263"/>
      <c r="K4865" s="263"/>
      <c r="L4865" s="263"/>
      <c r="M4865" s="263"/>
      <c r="N4865" s="263"/>
      <c r="O4865" s="263"/>
      <c r="P4865" s="263"/>
      <c r="Q4865" s="263"/>
      <c r="R4865" s="263"/>
      <c r="S4865" s="263"/>
      <c r="T4865" s="263"/>
      <c r="V4865" s="263"/>
      <c r="W4865" s="263"/>
      <c r="X4865" s="263"/>
      <c r="Y4865" s="263"/>
      <c r="Z4865" s="263"/>
      <c r="AC4865" s="263"/>
      <c r="AD4865" s="263"/>
      <c r="AE4865" s="263"/>
    </row>
    <row r="4866" spans="5:31" ht="15" customHeight="1" x14ac:dyDescent="0.3">
      <c r="E4866" s="263"/>
      <c r="F4866" s="263"/>
      <c r="G4866" s="263"/>
      <c r="H4866" s="263"/>
      <c r="I4866" s="263"/>
      <c r="J4866" s="263"/>
      <c r="K4866" s="263"/>
      <c r="L4866" s="263"/>
      <c r="M4866" s="263"/>
      <c r="N4866" s="263"/>
      <c r="O4866" s="263"/>
      <c r="P4866" s="263"/>
      <c r="Q4866" s="263"/>
      <c r="R4866" s="263"/>
      <c r="S4866" s="263"/>
      <c r="T4866" s="263"/>
      <c r="V4866" s="263"/>
      <c r="W4866" s="263"/>
      <c r="X4866" s="263"/>
      <c r="Y4866" s="263"/>
      <c r="Z4866" s="263"/>
      <c r="AC4866" s="263"/>
      <c r="AD4866" s="263"/>
      <c r="AE4866" s="263"/>
    </row>
    <row r="4867" spans="5:31" ht="15" customHeight="1" x14ac:dyDescent="0.3">
      <c r="E4867" s="263"/>
      <c r="F4867" s="263"/>
      <c r="G4867" s="263"/>
      <c r="H4867" s="263"/>
      <c r="I4867" s="263"/>
      <c r="J4867" s="263"/>
      <c r="K4867" s="263"/>
      <c r="L4867" s="263"/>
      <c r="M4867" s="263"/>
      <c r="N4867" s="263"/>
      <c r="O4867" s="263"/>
      <c r="P4867" s="263"/>
      <c r="Q4867" s="263"/>
      <c r="R4867" s="263"/>
      <c r="S4867" s="263"/>
      <c r="T4867" s="263"/>
      <c r="V4867" s="263"/>
      <c r="W4867" s="263"/>
      <c r="X4867" s="263"/>
      <c r="Y4867" s="263"/>
      <c r="Z4867" s="263"/>
      <c r="AC4867" s="263"/>
      <c r="AD4867" s="263"/>
      <c r="AE4867" s="263"/>
    </row>
    <row r="4868" spans="5:31" ht="15" customHeight="1" x14ac:dyDescent="0.3">
      <c r="E4868" s="263"/>
      <c r="F4868" s="263"/>
      <c r="G4868" s="263"/>
      <c r="H4868" s="263"/>
      <c r="I4868" s="263"/>
      <c r="J4868" s="263"/>
      <c r="K4868" s="263"/>
      <c r="L4868" s="263"/>
      <c r="M4868" s="263"/>
      <c r="N4868" s="263"/>
      <c r="O4868" s="263"/>
      <c r="P4868" s="263"/>
      <c r="Q4868" s="263"/>
      <c r="R4868" s="263"/>
      <c r="S4868" s="263"/>
      <c r="T4868" s="263"/>
      <c r="V4868" s="263"/>
      <c r="W4868" s="263"/>
      <c r="X4868" s="263"/>
      <c r="Y4868" s="263"/>
      <c r="Z4868" s="263"/>
      <c r="AC4868" s="263"/>
      <c r="AD4868" s="263"/>
      <c r="AE4868" s="263"/>
    </row>
    <row r="4869" spans="5:31" ht="15" customHeight="1" x14ac:dyDescent="0.3">
      <c r="E4869" s="263"/>
      <c r="F4869" s="263"/>
      <c r="G4869" s="263"/>
      <c r="H4869" s="263"/>
      <c r="I4869" s="263"/>
      <c r="J4869" s="263"/>
      <c r="K4869" s="263"/>
      <c r="L4869" s="263"/>
      <c r="M4869" s="263"/>
      <c r="N4869" s="263"/>
      <c r="O4869" s="263"/>
      <c r="P4869" s="263"/>
      <c r="Q4869" s="263"/>
      <c r="R4869" s="263"/>
      <c r="S4869" s="263"/>
      <c r="T4869" s="263"/>
      <c r="V4869" s="263"/>
      <c r="W4869" s="263"/>
      <c r="X4869" s="263"/>
      <c r="Y4869" s="263"/>
      <c r="Z4869" s="263"/>
      <c r="AC4869" s="263"/>
      <c r="AD4869" s="263"/>
      <c r="AE4869" s="263"/>
    </row>
    <row r="4870" spans="5:31" ht="15" customHeight="1" x14ac:dyDescent="0.3">
      <c r="E4870" s="263"/>
      <c r="F4870" s="263"/>
      <c r="G4870" s="263"/>
      <c r="H4870" s="263"/>
      <c r="I4870" s="263"/>
      <c r="J4870" s="263"/>
      <c r="K4870" s="263"/>
      <c r="L4870" s="263"/>
      <c r="M4870" s="263"/>
      <c r="N4870" s="263"/>
      <c r="O4870" s="263"/>
      <c r="P4870" s="263"/>
      <c r="Q4870" s="263"/>
      <c r="R4870" s="263"/>
      <c r="S4870" s="263"/>
      <c r="T4870" s="263"/>
      <c r="V4870" s="263"/>
      <c r="W4870" s="263"/>
      <c r="X4870" s="263"/>
      <c r="Y4870" s="263"/>
      <c r="Z4870" s="263"/>
      <c r="AC4870" s="263"/>
      <c r="AD4870" s="263"/>
      <c r="AE4870" s="263"/>
    </row>
    <row r="4871" spans="5:31" ht="15" customHeight="1" x14ac:dyDescent="0.3">
      <c r="E4871" s="263"/>
      <c r="F4871" s="263"/>
      <c r="G4871" s="263"/>
      <c r="H4871" s="263"/>
      <c r="I4871" s="263"/>
      <c r="J4871" s="263"/>
      <c r="K4871" s="263"/>
      <c r="L4871" s="263"/>
      <c r="M4871" s="263"/>
      <c r="N4871" s="263"/>
      <c r="O4871" s="263"/>
      <c r="P4871" s="263"/>
      <c r="Q4871" s="263"/>
      <c r="R4871" s="263"/>
      <c r="S4871" s="263"/>
      <c r="T4871" s="263"/>
      <c r="V4871" s="263"/>
      <c r="W4871" s="263"/>
      <c r="X4871" s="263"/>
      <c r="Y4871" s="263"/>
      <c r="Z4871" s="263"/>
      <c r="AC4871" s="263"/>
      <c r="AD4871" s="263"/>
      <c r="AE4871" s="263"/>
    </row>
    <row r="4872" spans="5:31" ht="15" customHeight="1" x14ac:dyDescent="0.3">
      <c r="E4872" s="263"/>
      <c r="F4872" s="263"/>
      <c r="G4872" s="263"/>
      <c r="H4872" s="263"/>
      <c r="I4872" s="263"/>
      <c r="J4872" s="263"/>
      <c r="K4872" s="263"/>
      <c r="L4872" s="263"/>
      <c r="M4872" s="263"/>
      <c r="N4872" s="263"/>
      <c r="O4872" s="263"/>
      <c r="P4872" s="263"/>
      <c r="Q4872" s="263"/>
      <c r="R4872" s="263"/>
      <c r="S4872" s="263"/>
      <c r="T4872" s="263"/>
      <c r="V4872" s="263"/>
      <c r="W4872" s="263"/>
      <c r="X4872" s="263"/>
      <c r="Y4872" s="263"/>
      <c r="Z4872" s="263"/>
      <c r="AC4872" s="263"/>
      <c r="AD4872" s="263"/>
      <c r="AE4872" s="263"/>
    </row>
    <row r="4873" spans="5:31" ht="15" customHeight="1" x14ac:dyDescent="0.3">
      <c r="E4873" s="263"/>
      <c r="F4873" s="263"/>
      <c r="G4873" s="263"/>
      <c r="H4873" s="263"/>
      <c r="I4873" s="263"/>
      <c r="J4873" s="263"/>
      <c r="K4873" s="263"/>
      <c r="L4873" s="263"/>
      <c r="M4873" s="263"/>
      <c r="N4873" s="263"/>
      <c r="O4873" s="263"/>
      <c r="P4873" s="263"/>
      <c r="Q4873" s="263"/>
      <c r="R4873" s="263"/>
      <c r="S4873" s="263"/>
      <c r="T4873" s="263"/>
      <c r="V4873" s="263"/>
      <c r="W4873" s="263"/>
      <c r="X4873" s="263"/>
      <c r="Y4873" s="263"/>
      <c r="Z4873" s="263"/>
      <c r="AC4873" s="263"/>
      <c r="AD4873" s="263"/>
      <c r="AE4873" s="263"/>
    </row>
    <row r="4874" spans="5:31" ht="15" customHeight="1" x14ac:dyDescent="0.3">
      <c r="E4874" s="263"/>
      <c r="F4874" s="263"/>
      <c r="G4874" s="263"/>
      <c r="H4874" s="263"/>
      <c r="I4874" s="263"/>
      <c r="J4874" s="263"/>
      <c r="K4874" s="263"/>
      <c r="L4874" s="263"/>
      <c r="M4874" s="263"/>
      <c r="N4874" s="263"/>
      <c r="O4874" s="263"/>
      <c r="P4874" s="263"/>
      <c r="Q4874" s="263"/>
      <c r="R4874" s="263"/>
      <c r="S4874" s="263"/>
      <c r="T4874" s="263"/>
      <c r="V4874" s="263"/>
      <c r="W4874" s="263"/>
      <c r="X4874" s="263"/>
      <c r="Y4874" s="263"/>
      <c r="Z4874" s="263"/>
      <c r="AC4874" s="263"/>
      <c r="AD4874" s="263"/>
      <c r="AE4874" s="263"/>
    </row>
    <row r="4875" spans="5:31" ht="15" customHeight="1" x14ac:dyDescent="0.3">
      <c r="E4875" s="263"/>
      <c r="F4875" s="263"/>
      <c r="G4875" s="263"/>
      <c r="H4875" s="263"/>
      <c r="I4875" s="263"/>
      <c r="J4875" s="263"/>
      <c r="K4875" s="263"/>
      <c r="L4875" s="263"/>
      <c r="M4875" s="263"/>
      <c r="N4875" s="263"/>
      <c r="O4875" s="263"/>
      <c r="P4875" s="263"/>
      <c r="Q4875" s="263"/>
      <c r="R4875" s="263"/>
      <c r="S4875" s="263"/>
      <c r="T4875" s="263"/>
      <c r="V4875" s="263"/>
      <c r="W4875" s="263"/>
      <c r="X4875" s="263"/>
      <c r="Y4875" s="263"/>
      <c r="Z4875" s="263"/>
      <c r="AC4875" s="263"/>
      <c r="AD4875" s="263"/>
      <c r="AE4875" s="263"/>
    </row>
    <row r="4876" spans="5:31" ht="15" customHeight="1" x14ac:dyDescent="0.3">
      <c r="E4876" s="263"/>
      <c r="F4876" s="263"/>
      <c r="G4876" s="263"/>
      <c r="H4876" s="263"/>
      <c r="I4876" s="263"/>
      <c r="J4876" s="263"/>
      <c r="K4876" s="263"/>
      <c r="L4876" s="263"/>
      <c r="M4876" s="263"/>
      <c r="N4876" s="263"/>
      <c r="O4876" s="263"/>
      <c r="P4876" s="263"/>
      <c r="Q4876" s="263"/>
      <c r="R4876" s="263"/>
      <c r="S4876" s="263"/>
      <c r="T4876" s="263"/>
      <c r="V4876" s="263"/>
      <c r="W4876" s="263"/>
      <c r="X4876" s="263"/>
      <c r="Y4876" s="263"/>
      <c r="Z4876" s="263"/>
      <c r="AC4876" s="263"/>
      <c r="AD4876" s="263"/>
      <c r="AE4876" s="263"/>
    </row>
    <row r="4877" spans="5:31" ht="15" customHeight="1" x14ac:dyDescent="0.3">
      <c r="E4877" s="263"/>
      <c r="F4877" s="263"/>
      <c r="G4877" s="263"/>
      <c r="H4877" s="263"/>
      <c r="I4877" s="263"/>
      <c r="J4877" s="263"/>
      <c r="K4877" s="263"/>
      <c r="L4877" s="263"/>
      <c r="M4877" s="263"/>
      <c r="N4877" s="263"/>
      <c r="O4877" s="263"/>
      <c r="P4877" s="263"/>
      <c r="Q4877" s="263"/>
      <c r="R4877" s="263"/>
      <c r="S4877" s="263"/>
      <c r="T4877" s="263"/>
      <c r="V4877" s="263"/>
      <c r="W4877" s="263"/>
      <c r="X4877" s="263"/>
      <c r="Y4877" s="263"/>
      <c r="Z4877" s="263"/>
      <c r="AC4877" s="263"/>
      <c r="AD4877" s="263"/>
      <c r="AE4877" s="263"/>
    </row>
    <row r="4878" spans="5:31" ht="15" customHeight="1" x14ac:dyDescent="0.3">
      <c r="E4878" s="263"/>
      <c r="F4878" s="263"/>
      <c r="G4878" s="263"/>
      <c r="H4878" s="263"/>
      <c r="I4878" s="263"/>
      <c r="J4878" s="263"/>
      <c r="K4878" s="263"/>
      <c r="L4878" s="263"/>
      <c r="M4878" s="263"/>
      <c r="N4878" s="263"/>
      <c r="O4878" s="263"/>
      <c r="P4878" s="263"/>
      <c r="Q4878" s="263"/>
      <c r="R4878" s="263"/>
      <c r="S4878" s="263"/>
      <c r="T4878" s="263"/>
      <c r="V4878" s="263"/>
      <c r="W4878" s="263"/>
      <c r="X4878" s="263"/>
      <c r="Y4878" s="263"/>
      <c r="Z4878" s="263"/>
      <c r="AC4878" s="263"/>
      <c r="AD4878" s="263"/>
      <c r="AE4878" s="263"/>
    </row>
    <row r="4879" spans="5:31" ht="15" customHeight="1" x14ac:dyDescent="0.3">
      <c r="E4879" s="263"/>
      <c r="F4879" s="263"/>
      <c r="G4879" s="263"/>
      <c r="H4879" s="263"/>
      <c r="I4879" s="263"/>
      <c r="J4879" s="263"/>
      <c r="K4879" s="263"/>
      <c r="L4879" s="263"/>
      <c r="M4879" s="263"/>
      <c r="N4879" s="263"/>
      <c r="O4879" s="263"/>
      <c r="P4879" s="263"/>
      <c r="Q4879" s="263"/>
      <c r="R4879" s="263"/>
      <c r="S4879" s="263"/>
      <c r="T4879" s="263"/>
      <c r="V4879" s="263"/>
      <c r="W4879" s="263"/>
      <c r="X4879" s="263"/>
      <c r="Y4879" s="263"/>
      <c r="Z4879" s="263"/>
      <c r="AC4879" s="263"/>
      <c r="AD4879" s="263"/>
      <c r="AE4879" s="263"/>
    </row>
    <row r="4880" spans="5:31" ht="15" customHeight="1" x14ac:dyDescent="0.3">
      <c r="E4880" s="263"/>
      <c r="F4880" s="263"/>
      <c r="G4880" s="263"/>
      <c r="H4880" s="263"/>
      <c r="I4880" s="263"/>
      <c r="J4880" s="263"/>
      <c r="K4880" s="263"/>
      <c r="L4880" s="263"/>
      <c r="M4880" s="263"/>
      <c r="N4880" s="263"/>
      <c r="O4880" s="263"/>
      <c r="P4880" s="263"/>
      <c r="Q4880" s="263"/>
      <c r="R4880" s="263"/>
      <c r="S4880" s="263"/>
      <c r="T4880" s="263"/>
      <c r="V4880" s="263"/>
      <c r="W4880" s="263"/>
      <c r="X4880" s="263"/>
      <c r="Y4880" s="263"/>
      <c r="Z4880" s="263"/>
      <c r="AC4880" s="263"/>
      <c r="AD4880" s="263"/>
      <c r="AE4880" s="263"/>
    </row>
    <row r="4881" spans="5:31" ht="15" customHeight="1" x14ac:dyDescent="0.3">
      <c r="E4881" s="263"/>
      <c r="F4881" s="263"/>
      <c r="G4881" s="263"/>
      <c r="H4881" s="263"/>
      <c r="I4881" s="263"/>
      <c r="J4881" s="263"/>
      <c r="K4881" s="263"/>
      <c r="L4881" s="263"/>
      <c r="M4881" s="263"/>
      <c r="N4881" s="263"/>
      <c r="O4881" s="263"/>
      <c r="P4881" s="263"/>
      <c r="Q4881" s="263"/>
      <c r="R4881" s="263"/>
      <c r="S4881" s="263"/>
      <c r="T4881" s="263"/>
      <c r="V4881" s="263"/>
      <c r="W4881" s="263"/>
      <c r="X4881" s="263"/>
      <c r="Y4881" s="263"/>
      <c r="Z4881" s="263"/>
      <c r="AC4881" s="263"/>
      <c r="AD4881" s="263"/>
      <c r="AE4881" s="263"/>
    </row>
    <row r="4882" spans="5:31" ht="15" customHeight="1" x14ac:dyDescent="0.3">
      <c r="F4882" s="271"/>
      <c r="G4882" s="271"/>
      <c r="H4882" s="271"/>
    </row>
    <row r="4883" spans="5:31" ht="15" customHeight="1" x14ac:dyDescent="0.3">
      <c r="F4883" s="272"/>
      <c r="G4883" s="272"/>
      <c r="H4883" s="272"/>
    </row>
    <row r="4884" spans="5:31" ht="15" customHeight="1" x14ac:dyDescent="0.3">
      <c r="F4884" s="271"/>
      <c r="G4884" s="271"/>
      <c r="H4884" s="271"/>
    </row>
    <row r="4885" spans="5:31" ht="15" customHeight="1" x14ac:dyDescent="0.3">
      <c r="F4885" s="272"/>
      <c r="G4885" s="272"/>
      <c r="H4885" s="272"/>
    </row>
    <row r="4886" spans="5:31" ht="15" customHeight="1" x14ac:dyDescent="0.3">
      <c r="F4886" s="271"/>
      <c r="G4886" s="271"/>
      <c r="H4886" s="271"/>
    </row>
    <row r="4887" spans="5:31" ht="15" customHeight="1" x14ac:dyDescent="0.3">
      <c r="F4887" s="271"/>
      <c r="G4887" s="271"/>
      <c r="H4887" s="271"/>
    </row>
    <row r="4888" spans="5:31" ht="15" customHeight="1" x14ac:dyDescent="0.3">
      <c r="F4888" s="272"/>
      <c r="G4888" s="272"/>
      <c r="H4888" s="272"/>
    </row>
    <row r="4889" spans="5:31" ht="15" customHeight="1" x14ac:dyDescent="0.3">
      <c r="F4889" s="272"/>
      <c r="G4889" s="272"/>
      <c r="H4889" s="272"/>
    </row>
    <row r="4890" spans="5:31" ht="15" customHeight="1" x14ac:dyDescent="0.3">
      <c r="F4890" s="272"/>
      <c r="G4890" s="272"/>
      <c r="H4890" s="272"/>
    </row>
    <row r="4891" spans="5:31" ht="15" customHeight="1" x14ac:dyDescent="0.3">
      <c r="F4891" s="271"/>
      <c r="G4891" s="271"/>
      <c r="H4891" s="271"/>
    </row>
    <row r="4892" spans="5:31" ht="15" customHeight="1" x14ac:dyDescent="0.3">
      <c r="F4892" s="272"/>
      <c r="G4892" s="272"/>
      <c r="H4892" s="272"/>
    </row>
    <row r="4893" spans="5:31" ht="15" customHeight="1" x14ac:dyDescent="0.3">
      <c r="F4893" s="272"/>
      <c r="G4893" s="272"/>
      <c r="H4893" s="272"/>
    </row>
    <row r="4894" spans="5:31" ht="15" customHeight="1" x14ac:dyDescent="0.3">
      <c r="F4894" s="272"/>
      <c r="G4894" s="272"/>
      <c r="H4894" s="272"/>
    </row>
    <row r="4895" spans="5:31" ht="15" customHeight="1" x14ac:dyDescent="0.3">
      <c r="F4895" s="272"/>
      <c r="G4895" s="272"/>
      <c r="H4895" s="272"/>
    </row>
    <row r="4896" spans="5:31" ht="15" customHeight="1" x14ac:dyDescent="0.3">
      <c r="F4896" s="271"/>
      <c r="G4896" s="271"/>
      <c r="H4896" s="271"/>
    </row>
    <row r="4897" spans="5:8" ht="15" customHeight="1" x14ac:dyDescent="0.3">
      <c r="F4897" s="271"/>
      <c r="G4897" s="271"/>
      <c r="H4897" s="271"/>
    </row>
    <row r="4898" spans="5:8" ht="15" customHeight="1" x14ac:dyDescent="0.3">
      <c r="E4898" s="271"/>
      <c r="F4898" s="271"/>
      <c r="G4898" s="271"/>
      <c r="H4898" s="271"/>
    </row>
    <row r="4899" spans="5:8" ht="15" customHeight="1" x14ac:dyDescent="0.3">
      <c r="F4899" s="272"/>
      <c r="G4899" s="272"/>
      <c r="H4899" s="272"/>
    </row>
    <row r="4900" spans="5:8" ht="15" customHeight="1" x14ac:dyDescent="0.3">
      <c r="F4900" s="271"/>
      <c r="G4900" s="271"/>
      <c r="H4900" s="271"/>
    </row>
    <row r="4901" spans="5:8" ht="15" customHeight="1" x14ac:dyDescent="0.3">
      <c r="F4901" s="271"/>
      <c r="G4901" s="271"/>
      <c r="H4901" s="271"/>
    </row>
    <row r="4902" spans="5:8" ht="15" customHeight="1" x14ac:dyDescent="0.3">
      <c r="F4902" s="271"/>
      <c r="G4902" s="271"/>
      <c r="H4902" s="271"/>
    </row>
    <row r="4903" spans="5:8" ht="15" customHeight="1" x14ac:dyDescent="0.3">
      <c r="F4903" s="271"/>
      <c r="G4903" s="271"/>
      <c r="H4903" s="271"/>
    </row>
    <row r="4904" spans="5:8" ht="15" customHeight="1" x14ac:dyDescent="0.3">
      <c r="F4904" s="272"/>
      <c r="G4904" s="272"/>
      <c r="H4904" s="272"/>
    </row>
    <row r="4905" spans="5:8" ht="15" customHeight="1" x14ac:dyDescent="0.3">
      <c r="F4905" s="272"/>
      <c r="G4905" s="272"/>
      <c r="H4905" s="272"/>
    </row>
    <row r="4906" spans="5:8" ht="15" customHeight="1" x14ac:dyDescent="0.3">
      <c r="F4906" s="272"/>
      <c r="G4906" s="272"/>
      <c r="H4906" s="272"/>
    </row>
    <row r="4907" spans="5:8" ht="15" customHeight="1" x14ac:dyDescent="0.3">
      <c r="F4907" s="272"/>
      <c r="G4907" s="272"/>
      <c r="H4907" s="272"/>
    </row>
    <row r="4908" spans="5:8" ht="15" customHeight="1" x14ac:dyDescent="0.3">
      <c r="F4908" s="272"/>
      <c r="G4908" s="272"/>
      <c r="H4908" s="272"/>
    </row>
    <row r="4909" spans="5:8" ht="15" customHeight="1" x14ac:dyDescent="0.3">
      <c r="F4909" s="271"/>
      <c r="G4909" s="271"/>
      <c r="H4909" s="271"/>
    </row>
    <row r="4910" spans="5:8" ht="15" customHeight="1" x14ac:dyDescent="0.3">
      <c r="F4910" s="271"/>
      <c r="G4910" s="271"/>
      <c r="H4910" s="271"/>
    </row>
    <row r="4911" spans="5:8" ht="15" customHeight="1" x14ac:dyDescent="0.3">
      <c r="F4911" s="272"/>
      <c r="G4911" s="272"/>
      <c r="H4911" s="272"/>
    </row>
    <row r="4912" spans="5:8" ht="15" customHeight="1" x14ac:dyDescent="0.3">
      <c r="F4912" s="272"/>
      <c r="G4912" s="272"/>
      <c r="H4912" s="272"/>
    </row>
    <row r="4913" spans="6:8" ht="15" customHeight="1" x14ac:dyDescent="0.3">
      <c r="F4913" s="271"/>
      <c r="G4913" s="271"/>
      <c r="H4913" s="271"/>
    </row>
    <row r="4914" spans="6:8" ht="15" customHeight="1" x14ac:dyDescent="0.3">
      <c r="F4914" s="271"/>
      <c r="G4914" s="271"/>
      <c r="H4914" s="271"/>
    </row>
    <row r="4915" spans="6:8" ht="15" customHeight="1" x14ac:dyDescent="0.3">
      <c r="F4915" s="271"/>
      <c r="G4915" s="271"/>
      <c r="H4915" s="271"/>
    </row>
    <row r="4916" spans="6:8" ht="15" customHeight="1" x14ac:dyDescent="0.3">
      <c r="F4916" s="271"/>
      <c r="G4916" s="271"/>
      <c r="H4916" s="271"/>
    </row>
    <row r="4917" spans="6:8" ht="15" customHeight="1" x14ac:dyDescent="0.3">
      <c r="F4917" s="271"/>
      <c r="G4917" s="271"/>
      <c r="H4917" s="271"/>
    </row>
    <row r="4918" spans="6:8" ht="15" customHeight="1" x14ac:dyDescent="0.3">
      <c r="F4918" s="271"/>
      <c r="G4918" s="271"/>
      <c r="H4918" s="271"/>
    </row>
    <row r="4919" spans="6:8" ht="15" customHeight="1" x14ac:dyDescent="0.3">
      <c r="F4919" s="272"/>
      <c r="G4919" s="272"/>
      <c r="H4919" s="272"/>
    </row>
    <row r="4920" spans="6:8" ht="15" customHeight="1" x14ac:dyDescent="0.3">
      <c r="F4920" s="271"/>
      <c r="G4920" s="271"/>
      <c r="H4920" s="271"/>
    </row>
    <row r="4921" spans="6:8" ht="15" customHeight="1" x14ac:dyDescent="0.3">
      <c r="F4921" s="272"/>
      <c r="G4921" s="272"/>
      <c r="H4921" s="272"/>
    </row>
    <row r="4922" spans="6:8" ht="15" customHeight="1" x14ac:dyDescent="0.3">
      <c r="F4922" s="272"/>
      <c r="G4922" s="272"/>
      <c r="H4922" s="272"/>
    </row>
    <row r="4923" spans="6:8" ht="15" customHeight="1" x14ac:dyDescent="0.3">
      <c r="F4923" s="272"/>
      <c r="G4923" s="272"/>
      <c r="H4923" s="272"/>
    </row>
    <row r="4924" spans="6:8" ht="15" customHeight="1" x14ac:dyDescent="0.3">
      <c r="F4924" s="271"/>
      <c r="G4924" s="271"/>
      <c r="H4924" s="271"/>
    </row>
    <row r="4925" spans="6:8" ht="15" customHeight="1" x14ac:dyDescent="0.3">
      <c r="F4925" s="271"/>
      <c r="G4925" s="271"/>
      <c r="H4925" s="271"/>
    </row>
    <row r="4926" spans="6:8" ht="15" customHeight="1" x14ac:dyDescent="0.3">
      <c r="F4926" s="271"/>
      <c r="G4926" s="271"/>
      <c r="H4926" s="271"/>
    </row>
    <row r="4927" spans="6:8" ht="15" customHeight="1" x14ac:dyDescent="0.3">
      <c r="F4927" s="271"/>
      <c r="G4927" s="271"/>
      <c r="H4927" s="271"/>
    </row>
    <row r="4928" spans="6:8" ht="15" customHeight="1" x14ac:dyDescent="0.3">
      <c r="F4928" s="272"/>
      <c r="G4928" s="272"/>
      <c r="H4928" s="272"/>
    </row>
    <row r="4929" spans="6:8" ht="15" customHeight="1" x14ac:dyDescent="0.3">
      <c r="F4929" s="271"/>
      <c r="G4929" s="271"/>
      <c r="H4929" s="271"/>
    </row>
    <row r="4930" spans="6:8" ht="15" customHeight="1" x14ac:dyDescent="0.3">
      <c r="F4930" s="271"/>
      <c r="G4930" s="271"/>
      <c r="H4930" s="271"/>
    </row>
    <row r="4931" spans="6:8" ht="15" customHeight="1" x14ac:dyDescent="0.3">
      <c r="F4931" s="272"/>
      <c r="G4931" s="272"/>
      <c r="H4931" s="272"/>
    </row>
    <row r="4932" spans="6:8" ht="15" customHeight="1" x14ac:dyDescent="0.3">
      <c r="F4932" s="271"/>
      <c r="G4932" s="271"/>
      <c r="H4932" s="271"/>
    </row>
    <row r="4933" spans="6:8" ht="15" customHeight="1" x14ac:dyDescent="0.3">
      <c r="F4933" s="272"/>
      <c r="G4933" s="272"/>
      <c r="H4933" s="272"/>
    </row>
    <row r="4934" spans="6:8" ht="15" customHeight="1" x14ac:dyDescent="0.3">
      <c r="F4934" s="272"/>
      <c r="G4934" s="272"/>
      <c r="H4934" s="272"/>
    </row>
    <row r="4935" spans="6:8" ht="15" customHeight="1" x14ac:dyDescent="0.3">
      <c r="F4935" s="272"/>
      <c r="G4935" s="272"/>
      <c r="H4935" s="272"/>
    </row>
    <row r="4936" spans="6:8" ht="15" customHeight="1" x14ac:dyDescent="0.3">
      <c r="F4936" s="272"/>
      <c r="G4936" s="272"/>
      <c r="H4936" s="272"/>
    </row>
    <row r="4937" spans="6:8" ht="15" customHeight="1" x14ac:dyDescent="0.3">
      <c r="F4937" s="272"/>
      <c r="G4937" s="272"/>
      <c r="H4937" s="272"/>
    </row>
    <row r="4938" spans="6:8" ht="15" customHeight="1" x14ac:dyDescent="0.3">
      <c r="F4938" s="272"/>
      <c r="G4938" s="272"/>
      <c r="H4938" s="272"/>
    </row>
    <row r="4939" spans="6:8" ht="15" customHeight="1" x14ac:dyDescent="0.3"/>
    <row r="4940" spans="6:8" ht="15" customHeight="1" x14ac:dyDescent="0.3">
      <c r="F4940" s="271"/>
      <c r="G4940" s="271"/>
      <c r="H4940" s="271"/>
    </row>
    <row r="4941" spans="6:8" ht="15" customHeight="1" x14ac:dyDescent="0.3">
      <c r="F4941" s="272"/>
      <c r="G4941" s="272"/>
      <c r="H4941" s="272"/>
    </row>
    <row r="4942" spans="6:8" ht="15" customHeight="1" x14ac:dyDescent="0.3">
      <c r="F4942" s="272"/>
      <c r="G4942" s="272"/>
      <c r="H4942" s="272"/>
    </row>
    <row r="4943" spans="6:8" ht="15" customHeight="1" x14ac:dyDescent="0.3">
      <c r="F4943" s="271"/>
      <c r="G4943" s="271"/>
      <c r="H4943" s="271"/>
    </row>
    <row r="4944" spans="6:8" ht="15" customHeight="1" x14ac:dyDescent="0.3">
      <c r="F4944" s="271"/>
      <c r="G4944" s="271"/>
      <c r="H4944" s="271"/>
    </row>
    <row r="4945" spans="6:8" ht="15" customHeight="1" x14ac:dyDescent="0.3">
      <c r="F4945" s="272"/>
      <c r="G4945" s="272"/>
      <c r="H4945" s="272"/>
    </row>
    <row r="4946" spans="6:8" ht="15" customHeight="1" x14ac:dyDescent="0.3">
      <c r="F4946" s="271"/>
      <c r="G4946" s="271"/>
      <c r="H4946" s="271"/>
    </row>
    <row r="4947" spans="6:8" ht="15" customHeight="1" x14ac:dyDescent="0.3">
      <c r="F4947" s="271"/>
      <c r="G4947" s="271"/>
      <c r="H4947" s="271"/>
    </row>
    <row r="4948" spans="6:8" ht="15" customHeight="1" x14ac:dyDescent="0.3">
      <c r="F4948" s="272"/>
      <c r="G4948" s="272"/>
      <c r="H4948" s="272"/>
    </row>
    <row r="4949" spans="6:8" ht="15" customHeight="1" x14ac:dyDescent="0.3">
      <c r="F4949" s="271"/>
      <c r="G4949" s="271"/>
      <c r="H4949" s="271"/>
    </row>
    <row r="4950" spans="6:8" ht="15" customHeight="1" x14ac:dyDescent="0.3">
      <c r="F4950" s="271"/>
      <c r="G4950" s="271"/>
      <c r="H4950" s="271"/>
    </row>
    <row r="4951" spans="6:8" ht="15" customHeight="1" x14ac:dyDescent="0.3">
      <c r="F4951" s="272"/>
      <c r="G4951" s="272"/>
      <c r="H4951" s="272"/>
    </row>
    <row r="4952" spans="6:8" ht="15" customHeight="1" x14ac:dyDescent="0.3">
      <c r="F4952" s="272"/>
      <c r="G4952" s="272"/>
      <c r="H4952" s="272"/>
    </row>
    <row r="4953" spans="6:8" ht="15" customHeight="1" x14ac:dyDescent="0.3">
      <c r="F4953" s="271"/>
      <c r="G4953" s="271"/>
      <c r="H4953" s="271"/>
    </row>
    <row r="4954" spans="6:8" ht="15" customHeight="1" x14ac:dyDescent="0.3">
      <c r="F4954" s="271"/>
      <c r="G4954" s="271"/>
      <c r="H4954" s="271"/>
    </row>
    <row r="4955" spans="6:8" ht="15" customHeight="1" x14ac:dyDescent="0.3">
      <c r="F4955" s="272"/>
      <c r="G4955" s="272"/>
      <c r="H4955" s="272"/>
    </row>
    <row r="4956" spans="6:8" ht="15" customHeight="1" x14ac:dyDescent="0.3">
      <c r="F4956" s="271"/>
      <c r="G4956" s="271"/>
      <c r="H4956" s="271"/>
    </row>
    <row r="4957" spans="6:8" ht="15" customHeight="1" x14ac:dyDescent="0.3">
      <c r="F4957" s="272"/>
      <c r="G4957" s="272"/>
      <c r="H4957" s="272"/>
    </row>
    <row r="4958" spans="6:8" ht="15" customHeight="1" x14ac:dyDescent="0.3">
      <c r="F4958" s="271"/>
      <c r="G4958" s="271"/>
      <c r="H4958" s="271"/>
    </row>
    <row r="4959" spans="6:8" ht="15" customHeight="1" x14ac:dyDescent="0.3">
      <c r="F4959" s="272"/>
      <c r="G4959" s="272"/>
      <c r="H4959" s="272"/>
    </row>
    <row r="4960" spans="6:8" ht="15" customHeight="1" x14ac:dyDescent="0.3">
      <c r="F4960" s="271"/>
      <c r="G4960" s="271"/>
      <c r="H4960" s="271"/>
    </row>
    <row r="4961" spans="6:8" ht="15" customHeight="1" x14ac:dyDescent="0.3">
      <c r="F4961" s="271"/>
      <c r="G4961" s="271"/>
      <c r="H4961" s="271"/>
    </row>
    <row r="4962" spans="6:8" ht="15" customHeight="1" x14ac:dyDescent="0.3">
      <c r="F4962" s="271"/>
      <c r="G4962" s="271"/>
      <c r="H4962" s="271"/>
    </row>
    <row r="4963" spans="6:8" ht="15" customHeight="1" x14ac:dyDescent="0.3">
      <c r="F4963" s="272"/>
      <c r="G4963" s="272"/>
      <c r="H4963" s="272"/>
    </row>
    <row r="4964" spans="6:8" ht="15" customHeight="1" x14ac:dyDescent="0.3">
      <c r="F4964" s="271"/>
      <c r="G4964" s="271"/>
      <c r="H4964" s="271"/>
    </row>
    <row r="4965" spans="6:8" ht="15" customHeight="1" x14ac:dyDescent="0.3">
      <c r="F4965" s="271"/>
      <c r="G4965" s="271"/>
      <c r="H4965" s="271"/>
    </row>
    <row r="4966" spans="6:8" ht="15" customHeight="1" x14ac:dyDescent="0.3">
      <c r="F4966" s="272"/>
      <c r="G4966" s="272"/>
      <c r="H4966" s="272"/>
    </row>
    <row r="4967" spans="6:8" ht="15" customHeight="1" x14ac:dyDescent="0.3">
      <c r="F4967" s="271"/>
      <c r="G4967" s="271"/>
      <c r="H4967" s="271"/>
    </row>
    <row r="4968" spans="6:8" ht="15" customHeight="1" x14ac:dyDescent="0.3">
      <c r="F4968" s="271"/>
      <c r="G4968" s="271"/>
      <c r="H4968" s="271"/>
    </row>
    <row r="4969" spans="6:8" ht="15" customHeight="1" x14ac:dyDescent="0.3">
      <c r="F4969" s="271"/>
      <c r="G4969" s="271"/>
      <c r="H4969" s="271"/>
    </row>
    <row r="4970" spans="6:8" ht="15" customHeight="1" x14ac:dyDescent="0.3">
      <c r="F4970" s="271"/>
      <c r="G4970" s="271"/>
      <c r="H4970" s="271"/>
    </row>
    <row r="4971" spans="6:8" ht="15" customHeight="1" x14ac:dyDescent="0.3">
      <c r="F4971" s="271"/>
      <c r="G4971" s="271"/>
      <c r="H4971" s="271"/>
    </row>
    <row r="4972" spans="6:8" ht="15" customHeight="1" x14ac:dyDescent="0.3">
      <c r="F4972" s="272"/>
      <c r="G4972" s="272"/>
      <c r="H4972" s="272"/>
    </row>
    <row r="4973" spans="6:8" ht="15" customHeight="1" x14ac:dyDescent="0.3">
      <c r="F4973" s="272"/>
      <c r="G4973" s="272"/>
      <c r="H4973" s="272"/>
    </row>
    <row r="4974" spans="6:8" ht="15" customHeight="1" x14ac:dyDescent="0.3">
      <c r="F4974" s="271"/>
      <c r="G4974" s="271"/>
      <c r="H4974" s="271"/>
    </row>
    <row r="4975" spans="6:8" ht="15" customHeight="1" x14ac:dyDescent="0.3">
      <c r="F4975" s="271"/>
      <c r="G4975" s="271"/>
      <c r="H4975" s="271"/>
    </row>
    <row r="4976" spans="6:8" ht="15" customHeight="1" x14ac:dyDescent="0.3">
      <c r="F4976" s="271"/>
      <c r="G4976" s="271"/>
      <c r="H4976" s="271"/>
    </row>
    <row r="4977" spans="6:8" ht="15" customHeight="1" x14ac:dyDescent="0.3">
      <c r="F4977" s="272"/>
      <c r="G4977" s="272"/>
      <c r="H4977" s="272"/>
    </row>
    <row r="4978" spans="6:8" ht="15" customHeight="1" x14ac:dyDescent="0.3">
      <c r="F4978" s="272"/>
      <c r="G4978" s="272"/>
      <c r="H4978" s="272"/>
    </row>
    <row r="4979" spans="6:8" ht="15" customHeight="1" x14ac:dyDescent="0.3">
      <c r="F4979" s="271"/>
      <c r="G4979" s="271"/>
      <c r="H4979" s="271"/>
    </row>
    <row r="4980" spans="6:8" ht="15" customHeight="1" x14ac:dyDescent="0.3">
      <c r="F4980" s="271"/>
      <c r="G4980" s="271"/>
      <c r="H4980" s="271"/>
    </row>
    <row r="4981" spans="6:8" ht="15" customHeight="1" x14ac:dyDescent="0.3">
      <c r="F4981" s="272"/>
      <c r="G4981" s="272"/>
      <c r="H4981" s="272"/>
    </row>
    <row r="4982" spans="6:8" ht="15" customHeight="1" x14ac:dyDescent="0.3">
      <c r="F4982" s="271"/>
      <c r="G4982" s="271"/>
      <c r="H4982" s="271"/>
    </row>
    <row r="4983" spans="6:8" ht="15" customHeight="1" x14ac:dyDescent="0.3">
      <c r="F4983" s="272"/>
      <c r="G4983" s="272"/>
      <c r="H4983" s="272"/>
    </row>
    <row r="4984" spans="6:8" ht="15" customHeight="1" x14ac:dyDescent="0.3">
      <c r="F4984" s="271"/>
      <c r="G4984" s="271"/>
      <c r="H4984" s="271"/>
    </row>
    <row r="4985" spans="6:8" ht="15" customHeight="1" x14ac:dyDescent="0.3">
      <c r="F4985" s="271"/>
      <c r="G4985" s="271"/>
      <c r="H4985" s="271"/>
    </row>
    <row r="4986" spans="6:8" ht="15" customHeight="1" x14ac:dyDescent="0.3">
      <c r="F4986" s="272"/>
      <c r="G4986" s="272"/>
      <c r="H4986" s="272"/>
    </row>
    <row r="4987" spans="6:8" ht="15" customHeight="1" x14ac:dyDescent="0.3">
      <c r="F4987" s="271"/>
      <c r="G4987" s="271"/>
      <c r="H4987" s="271"/>
    </row>
    <row r="4988" spans="6:8" ht="15" customHeight="1" x14ac:dyDescent="0.3">
      <c r="F4988" s="271"/>
      <c r="G4988" s="271"/>
      <c r="H4988" s="271"/>
    </row>
    <row r="4989" spans="6:8" ht="15" customHeight="1" x14ac:dyDescent="0.3">
      <c r="F4989" s="272"/>
      <c r="G4989" s="272"/>
      <c r="H4989" s="272"/>
    </row>
    <row r="4990" spans="6:8" ht="15" customHeight="1" x14ac:dyDescent="0.3">
      <c r="F4990" s="271"/>
      <c r="G4990" s="271"/>
      <c r="H4990" s="271"/>
    </row>
    <row r="4991" spans="6:8" ht="15" customHeight="1" x14ac:dyDescent="0.3">
      <c r="F4991" s="271"/>
      <c r="G4991" s="271"/>
      <c r="H4991" s="271"/>
    </row>
    <row r="4992" spans="6:8" ht="15" customHeight="1" x14ac:dyDescent="0.3">
      <c r="F4992" s="271"/>
      <c r="G4992" s="271"/>
      <c r="H4992" s="271"/>
    </row>
    <row r="4993" spans="6:8" ht="15" customHeight="1" x14ac:dyDescent="0.3">
      <c r="F4993" s="271"/>
      <c r="G4993" s="271"/>
      <c r="H4993" s="271"/>
    </row>
    <row r="4994" spans="6:8" ht="15" customHeight="1" x14ac:dyDescent="0.3">
      <c r="F4994" s="272"/>
      <c r="G4994" s="272"/>
      <c r="H4994" s="272"/>
    </row>
    <row r="4995" spans="6:8" ht="15" customHeight="1" x14ac:dyDescent="0.3">
      <c r="F4995" s="272"/>
      <c r="G4995" s="272"/>
      <c r="H4995" s="272"/>
    </row>
    <row r="4996" spans="6:8" ht="15" customHeight="1" x14ac:dyDescent="0.3">
      <c r="F4996" s="272"/>
      <c r="G4996" s="272"/>
      <c r="H4996" s="272"/>
    </row>
    <row r="4997" spans="6:8" ht="15" customHeight="1" x14ac:dyDescent="0.3">
      <c r="F4997" s="271"/>
      <c r="G4997" s="271"/>
      <c r="H4997" s="271"/>
    </row>
    <row r="4998" spans="6:8" ht="15" customHeight="1" x14ac:dyDescent="0.3">
      <c r="F4998" s="272"/>
      <c r="G4998" s="272"/>
      <c r="H4998" s="272"/>
    </row>
    <row r="4999" spans="6:8" ht="15" customHeight="1" x14ac:dyDescent="0.3">
      <c r="F4999" s="271"/>
      <c r="G4999" s="271"/>
      <c r="H4999" s="271"/>
    </row>
    <row r="5000" spans="6:8" ht="15" customHeight="1" x14ac:dyDescent="0.3">
      <c r="F5000" s="271"/>
      <c r="G5000" s="271"/>
      <c r="H5000" s="271"/>
    </row>
    <row r="5001" spans="6:8" ht="15" customHeight="1" x14ac:dyDescent="0.3">
      <c r="F5001" s="271"/>
      <c r="G5001" s="271"/>
      <c r="H5001" s="271"/>
    </row>
    <row r="5002" spans="6:8" ht="15" customHeight="1" x14ac:dyDescent="0.3">
      <c r="F5002" s="272"/>
      <c r="G5002" s="272"/>
      <c r="H5002" s="272"/>
    </row>
    <row r="5003" spans="6:8" ht="15" customHeight="1" x14ac:dyDescent="0.3">
      <c r="F5003" s="271"/>
      <c r="G5003" s="271"/>
      <c r="H5003" s="271"/>
    </row>
    <row r="5004" spans="6:8" ht="15" customHeight="1" x14ac:dyDescent="0.3">
      <c r="F5004" s="271"/>
      <c r="G5004" s="271"/>
      <c r="H5004" s="271"/>
    </row>
    <row r="5005" spans="6:8" ht="15" customHeight="1" x14ac:dyDescent="0.3">
      <c r="F5005" s="272"/>
      <c r="G5005" s="272"/>
      <c r="H5005" s="272"/>
    </row>
    <row r="5006" spans="6:8" ht="15" customHeight="1" x14ac:dyDescent="0.3">
      <c r="F5006" s="271"/>
      <c r="G5006" s="271"/>
      <c r="H5006" s="271"/>
    </row>
    <row r="5007" spans="6:8" ht="15" customHeight="1" x14ac:dyDescent="0.3">
      <c r="F5007" s="272"/>
      <c r="G5007" s="272"/>
      <c r="H5007" s="272"/>
    </row>
    <row r="5008" spans="6:8" ht="15" customHeight="1" x14ac:dyDescent="0.3">
      <c r="F5008" s="271"/>
      <c r="G5008" s="271"/>
      <c r="H5008" s="271"/>
    </row>
    <row r="5009" spans="6:8" ht="15" customHeight="1" x14ac:dyDescent="0.3">
      <c r="F5009" s="271"/>
      <c r="G5009" s="271"/>
      <c r="H5009" s="271"/>
    </row>
    <row r="5010" spans="6:8" ht="15" customHeight="1" x14ac:dyDescent="0.3">
      <c r="F5010" s="271"/>
      <c r="G5010" s="271"/>
      <c r="H5010" s="271"/>
    </row>
    <row r="5011" spans="6:8" ht="15" customHeight="1" x14ac:dyDescent="0.3">
      <c r="F5011" s="271"/>
      <c r="G5011" s="271"/>
      <c r="H5011" s="271"/>
    </row>
    <row r="5012" spans="6:8" ht="15" customHeight="1" x14ac:dyDescent="0.3">
      <c r="F5012" s="271"/>
      <c r="G5012" s="271"/>
      <c r="H5012" s="271"/>
    </row>
    <row r="5013" spans="6:8" ht="15" customHeight="1" x14ac:dyDescent="0.3">
      <c r="F5013" s="271"/>
      <c r="G5013" s="271"/>
      <c r="H5013" s="271"/>
    </row>
    <row r="5014" spans="6:8" ht="15" customHeight="1" x14ac:dyDescent="0.3">
      <c r="F5014" s="271"/>
      <c r="G5014" s="271"/>
      <c r="H5014" s="271"/>
    </row>
    <row r="5015" spans="6:8" ht="15" customHeight="1" x14ac:dyDescent="0.3">
      <c r="F5015" s="272"/>
      <c r="G5015" s="272"/>
      <c r="H5015" s="272"/>
    </row>
    <row r="5016" spans="6:8" ht="15" customHeight="1" x14ac:dyDescent="0.3">
      <c r="F5016" s="271"/>
      <c r="G5016" s="271"/>
      <c r="H5016" s="271"/>
    </row>
    <row r="5017" spans="6:8" ht="15" customHeight="1" x14ac:dyDescent="0.3">
      <c r="F5017" s="271"/>
      <c r="G5017" s="271"/>
      <c r="H5017" s="271"/>
    </row>
    <row r="5018" spans="6:8" ht="15" customHeight="1" x14ac:dyDescent="0.3">
      <c r="F5018" s="272"/>
      <c r="G5018" s="272"/>
      <c r="H5018" s="272"/>
    </row>
    <row r="5019" spans="6:8" ht="15" customHeight="1" x14ac:dyDescent="0.3">
      <c r="F5019" s="271"/>
      <c r="G5019" s="271"/>
      <c r="H5019" s="271"/>
    </row>
    <row r="5020" spans="6:8" ht="15" customHeight="1" x14ac:dyDescent="0.3">
      <c r="F5020" s="271"/>
      <c r="G5020" s="271"/>
      <c r="H5020" s="271"/>
    </row>
    <row r="5021" spans="6:8" ht="15" customHeight="1" x14ac:dyDescent="0.3">
      <c r="F5021" s="271"/>
      <c r="G5021" s="271"/>
      <c r="H5021" s="271"/>
    </row>
    <row r="5022" spans="6:8" ht="15" customHeight="1" x14ac:dyDescent="0.3">
      <c r="F5022" s="271"/>
      <c r="G5022" s="271"/>
      <c r="H5022" s="271"/>
    </row>
    <row r="5023" spans="6:8" ht="15" customHeight="1" x14ac:dyDescent="0.3">
      <c r="F5023" s="271"/>
      <c r="G5023" s="271"/>
      <c r="H5023" s="271"/>
    </row>
    <row r="5024" spans="6:8" ht="15" customHeight="1" x14ac:dyDescent="0.3">
      <c r="F5024" s="272"/>
      <c r="G5024" s="272"/>
      <c r="H5024" s="272"/>
    </row>
    <row r="5025" spans="6:8" ht="15" customHeight="1" x14ac:dyDescent="0.3">
      <c r="F5025" s="272"/>
      <c r="G5025" s="272"/>
      <c r="H5025" s="272"/>
    </row>
    <row r="5026" spans="6:8" ht="15" customHeight="1" x14ac:dyDescent="0.3">
      <c r="F5026" s="272"/>
      <c r="G5026" s="272"/>
      <c r="H5026" s="272"/>
    </row>
    <row r="5027" spans="6:8" ht="15" customHeight="1" x14ac:dyDescent="0.3">
      <c r="F5027" s="272"/>
      <c r="G5027" s="272"/>
      <c r="H5027" s="272"/>
    </row>
    <row r="5028" spans="6:8" ht="15" customHeight="1" x14ac:dyDescent="0.3">
      <c r="F5028" s="271"/>
      <c r="G5028" s="271"/>
      <c r="H5028" s="271"/>
    </row>
    <row r="5029" spans="6:8" ht="15" customHeight="1" x14ac:dyDescent="0.3">
      <c r="F5029" s="272"/>
      <c r="G5029" s="272"/>
      <c r="H5029" s="272"/>
    </row>
    <row r="5030" spans="6:8" ht="15" customHeight="1" x14ac:dyDescent="0.3">
      <c r="F5030" s="271"/>
      <c r="G5030" s="271"/>
      <c r="H5030" s="271"/>
    </row>
    <row r="5031" spans="6:8" ht="15" customHeight="1" x14ac:dyDescent="0.3">
      <c r="F5031" s="271"/>
      <c r="G5031" s="271"/>
      <c r="H5031" s="271"/>
    </row>
    <row r="5032" spans="6:8" ht="15" customHeight="1" x14ac:dyDescent="0.3">
      <c r="F5032" s="271"/>
      <c r="G5032" s="271"/>
      <c r="H5032" s="271"/>
    </row>
    <row r="5033" spans="6:8" ht="15" customHeight="1" x14ac:dyDescent="0.3">
      <c r="F5033" s="271"/>
      <c r="G5033" s="271"/>
      <c r="H5033" s="271"/>
    </row>
    <row r="5034" spans="6:8" ht="15" customHeight="1" x14ac:dyDescent="0.3">
      <c r="F5034" s="271"/>
      <c r="G5034" s="271"/>
      <c r="H5034" s="271"/>
    </row>
    <row r="5035" spans="6:8" ht="15" customHeight="1" x14ac:dyDescent="0.3">
      <c r="F5035" s="272"/>
      <c r="G5035" s="272"/>
      <c r="H5035" s="272"/>
    </row>
    <row r="5036" spans="6:8" ht="15" customHeight="1" x14ac:dyDescent="0.3">
      <c r="F5036" s="271"/>
      <c r="G5036" s="271"/>
      <c r="H5036" s="271"/>
    </row>
    <row r="5037" spans="6:8" ht="15" customHeight="1" x14ac:dyDescent="0.3">
      <c r="F5037" s="271"/>
      <c r="G5037" s="271"/>
      <c r="H5037" s="271"/>
    </row>
    <row r="5038" spans="6:8" ht="15" customHeight="1" x14ac:dyDescent="0.3">
      <c r="F5038" s="272"/>
      <c r="G5038" s="272"/>
      <c r="H5038" s="272"/>
    </row>
    <row r="5039" spans="6:8" ht="15" customHeight="1" x14ac:dyDescent="0.3">
      <c r="F5039" s="272"/>
      <c r="G5039" s="272"/>
      <c r="H5039" s="272"/>
    </row>
    <row r="5040" spans="6:8" ht="15" customHeight="1" x14ac:dyDescent="0.3">
      <c r="F5040" s="271"/>
      <c r="G5040" s="271"/>
      <c r="H5040" s="271"/>
    </row>
    <row r="5041" spans="6:8" ht="15" customHeight="1" x14ac:dyDescent="0.3">
      <c r="F5041" s="271"/>
      <c r="G5041" s="271"/>
      <c r="H5041" s="271"/>
    </row>
    <row r="5042" spans="6:8" ht="15" customHeight="1" x14ac:dyDescent="0.3">
      <c r="F5042" s="271"/>
      <c r="G5042" s="271"/>
      <c r="H5042" s="271"/>
    </row>
    <row r="5043" spans="6:8" ht="15" customHeight="1" x14ac:dyDescent="0.3">
      <c r="F5043" s="271"/>
      <c r="G5043" s="271"/>
      <c r="H5043" s="271"/>
    </row>
    <row r="5044" spans="6:8" ht="15" customHeight="1" x14ac:dyDescent="0.3">
      <c r="F5044" s="272"/>
      <c r="G5044" s="272"/>
      <c r="H5044" s="272"/>
    </row>
    <row r="5045" spans="6:8" ht="15" customHeight="1" x14ac:dyDescent="0.3">
      <c r="F5045" s="272"/>
      <c r="G5045" s="272"/>
      <c r="H5045" s="272"/>
    </row>
    <row r="5046" spans="6:8" ht="15" customHeight="1" x14ac:dyDescent="0.3">
      <c r="F5046" s="272"/>
      <c r="G5046" s="272"/>
      <c r="H5046" s="272"/>
    </row>
    <row r="5047" spans="6:8" ht="15" customHeight="1" x14ac:dyDescent="0.3">
      <c r="F5047" s="271"/>
      <c r="G5047" s="271"/>
      <c r="H5047" s="271"/>
    </row>
    <row r="5048" spans="6:8" ht="15" customHeight="1" x14ac:dyDescent="0.3">
      <c r="F5048" s="272"/>
      <c r="G5048" s="272"/>
      <c r="H5048" s="272"/>
    </row>
    <row r="5049" spans="6:8" ht="15" customHeight="1" x14ac:dyDescent="0.3">
      <c r="F5049" s="271"/>
      <c r="G5049" s="271"/>
      <c r="H5049" s="271"/>
    </row>
    <row r="5050" spans="6:8" ht="15" customHeight="1" x14ac:dyDescent="0.3">
      <c r="F5050" s="271"/>
      <c r="G5050" s="271"/>
      <c r="H5050" s="271"/>
    </row>
    <row r="5051" spans="6:8" ht="15" customHeight="1" x14ac:dyDescent="0.3">
      <c r="F5051" s="271"/>
      <c r="G5051" s="271"/>
      <c r="H5051" s="271"/>
    </row>
    <row r="5052" spans="6:8" ht="15" customHeight="1" x14ac:dyDescent="0.3">
      <c r="F5052" s="272"/>
      <c r="G5052" s="272"/>
      <c r="H5052" s="272"/>
    </row>
    <row r="5053" spans="6:8" ht="15" customHeight="1" x14ac:dyDescent="0.3">
      <c r="F5053" s="271"/>
      <c r="G5053" s="271"/>
      <c r="H5053" s="271"/>
    </row>
    <row r="5054" spans="6:8" ht="15" customHeight="1" x14ac:dyDescent="0.3">
      <c r="F5054" s="271"/>
      <c r="G5054" s="271"/>
      <c r="H5054" s="271"/>
    </row>
    <row r="5055" spans="6:8" ht="15" customHeight="1" x14ac:dyDescent="0.3">
      <c r="F5055" s="272"/>
      <c r="G5055" s="272"/>
      <c r="H5055" s="272"/>
    </row>
    <row r="5056" spans="6:8" ht="15" customHeight="1" x14ac:dyDescent="0.3">
      <c r="F5056" s="272"/>
      <c r="G5056" s="272"/>
      <c r="H5056" s="272"/>
    </row>
    <row r="5057" spans="6:8" ht="15" customHeight="1" x14ac:dyDescent="0.3">
      <c r="F5057" s="271"/>
      <c r="G5057" s="271"/>
      <c r="H5057" s="271"/>
    </row>
    <row r="5058" spans="6:8" ht="15" customHeight="1" x14ac:dyDescent="0.3">
      <c r="F5058" s="271"/>
      <c r="G5058" s="271"/>
      <c r="H5058" s="271"/>
    </row>
    <row r="5059" spans="6:8" ht="15" customHeight="1" x14ac:dyDescent="0.3">
      <c r="F5059" s="271"/>
      <c r="G5059" s="271"/>
      <c r="H5059" s="271"/>
    </row>
    <row r="5060" spans="6:8" ht="15" customHeight="1" x14ac:dyDescent="0.3">
      <c r="F5060" s="271"/>
      <c r="G5060" s="271"/>
      <c r="H5060" s="271"/>
    </row>
    <row r="5061" spans="6:8" ht="15" customHeight="1" x14ac:dyDescent="0.3">
      <c r="F5061" s="272"/>
      <c r="G5061" s="272"/>
      <c r="H5061" s="272"/>
    </row>
    <row r="5062" spans="6:8" ht="15" customHeight="1" x14ac:dyDescent="0.3">
      <c r="F5062" s="272"/>
      <c r="G5062" s="272"/>
      <c r="H5062" s="272"/>
    </row>
    <row r="5063" spans="6:8" ht="15" customHeight="1" x14ac:dyDescent="0.3">
      <c r="F5063" s="271"/>
      <c r="G5063" s="271"/>
      <c r="H5063" s="271"/>
    </row>
    <row r="5064" spans="6:8" ht="15" customHeight="1" x14ac:dyDescent="0.3">
      <c r="F5064" s="272"/>
      <c r="G5064" s="272"/>
      <c r="H5064" s="272"/>
    </row>
    <row r="5065" spans="6:8" ht="15" customHeight="1" x14ac:dyDescent="0.3">
      <c r="F5065" s="271"/>
      <c r="G5065" s="271"/>
      <c r="H5065" s="271"/>
    </row>
    <row r="5066" spans="6:8" ht="15" customHeight="1" x14ac:dyDescent="0.3">
      <c r="F5066" s="272"/>
      <c r="G5066" s="272"/>
      <c r="H5066" s="272"/>
    </row>
    <row r="5067" spans="6:8" ht="15" customHeight="1" x14ac:dyDescent="0.3">
      <c r="F5067" s="271"/>
      <c r="G5067" s="271"/>
      <c r="H5067" s="271"/>
    </row>
    <row r="5068" spans="6:8" ht="15" customHeight="1" x14ac:dyDescent="0.3">
      <c r="F5068" s="272"/>
      <c r="G5068" s="272"/>
      <c r="H5068" s="272"/>
    </row>
    <row r="5069" spans="6:8" ht="15" customHeight="1" x14ac:dyDescent="0.3">
      <c r="F5069" s="271"/>
      <c r="G5069" s="271"/>
      <c r="H5069" s="271"/>
    </row>
    <row r="5070" spans="6:8" ht="15" customHeight="1" x14ac:dyDescent="0.3">
      <c r="F5070" s="272"/>
      <c r="G5070" s="272"/>
      <c r="H5070" s="272"/>
    </row>
    <row r="5071" spans="6:8" ht="15" customHeight="1" x14ac:dyDescent="0.3">
      <c r="F5071" s="271"/>
      <c r="G5071" s="271"/>
      <c r="H5071" s="271"/>
    </row>
    <row r="5072" spans="6:8" ht="15" customHeight="1" x14ac:dyDescent="0.3">
      <c r="F5072" s="272"/>
      <c r="G5072" s="272"/>
      <c r="H5072" s="272"/>
    </row>
    <row r="5073" spans="6:8" ht="15" customHeight="1" x14ac:dyDescent="0.3">
      <c r="F5073" s="271"/>
      <c r="G5073" s="271"/>
      <c r="H5073" s="271"/>
    </row>
    <row r="5074" spans="6:8" ht="15" customHeight="1" x14ac:dyDescent="0.3">
      <c r="F5074" s="272"/>
      <c r="G5074" s="272"/>
      <c r="H5074" s="272"/>
    </row>
    <row r="5075" spans="6:8" ht="15" customHeight="1" x14ac:dyDescent="0.3">
      <c r="F5075" s="271"/>
      <c r="G5075" s="271"/>
      <c r="H5075" s="271"/>
    </row>
    <row r="5076" spans="6:8" ht="15" customHeight="1" x14ac:dyDescent="0.3"/>
    <row r="5077" spans="6:8" ht="15" customHeight="1" x14ac:dyDescent="0.3">
      <c r="F5077" s="271"/>
      <c r="G5077" s="271"/>
      <c r="H5077" s="271"/>
    </row>
    <row r="5078" spans="6:8" ht="15" customHeight="1" x14ac:dyDescent="0.3">
      <c r="F5078" s="271"/>
      <c r="G5078" s="271"/>
      <c r="H5078" s="271"/>
    </row>
    <row r="5079" spans="6:8" ht="15" customHeight="1" x14ac:dyDescent="0.3">
      <c r="F5079" s="272"/>
      <c r="G5079" s="272"/>
      <c r="H5079" s="272"/>
    </row>
    <row r="5080" spans="6:8" ht="15" customHeight="1" x14ac:dyDescent="0.3">
      <c r="F5080" s="271"/>
      <c r="G5080" s="271"/>
      <c r="H5080" s="271"/>
    </row>
    <row r="5081" spans="6:8" ht="15" customHeight="1" x14ac:dyDescent="0.3">
      <c r="F5081" s="271"/>
      <c r="G5081" s="271"/>
      <c r="H5081" s="271"/>
    </row>
    <row r="5082" spans="6:8" ht="15" customHeight="1" x14ac:dyDescent="0.3">
      <c r="F5082" s="271"/>
      <c r="G5082" s="271"/>
      <c r="H5082" s="271"/>
    </row>
    <row r="5083" spans="6:8" ht="15" customHeight="1" x14ac:dyDescent="0.3">
      <c r="F5083" s="271"/>
      <c r="G5083" s="271"/>
      <c r="H5083" s="271"/>
    </row>
    <row r="5084" spans="6:8" ht="15" customHeight="1" x14ac:dyDescent="0.3">
      <c r="F5084" s="272"/>
      <c r="G5084" s="272"/>
      <c r="H5084" s="272"/>
    </row>
    <row r="5085" spans="6:8" ht="15" customHeight="1" x14ac:dyDescent="0.3">
      <c r="F5085" s="272"/>
      <c r="G5085" s="272"/>
      <c r="H5085" s="272"/>
    </row>
    <row r="5086" spans="6:8" ht="15" customHeight="1" x14ac:dyDescent="0.3">
      <c r="F5086" s="271"/>
      <c r="G5086" s="271"/>
      <c r="H5086" s="271"/>
    </row>
    <row r="5087" spans="6:8" ht="15" customHeight="1" x14ac:dyDescent="0.3">
      <c r="F5087" s="272"/>
      <c r="G5087" s="272"/>
      <c r="H5087" s="272"/>
    </row>
    <row r="5088" spans="6:8" ht="15" customHeight="1" x14ac:dyDescent="0.3">
      <c r="F5088" s="271"/>
      <c r="G5088" s="271"/>
      <c r="H5088" s="271"/>
    </row>
    <row r="5089" spans="6:8" ht="15" customHeight="1" x14ac:dyDescent="0.3">
      <c r="F5089" s="272"/>
      <c r="G5089" s="272"/>
      <c r="H5089" s="272"/>
    </row>
    <row r="5090" spans="6:8" ht="15" customHeight="1" x14ac:dyDescent="0.3">
      <c r="F5090" s="272"/>
      <c r="G5090" s="272"/>
      <c r="H5090" s="272"/>
    </row>
    <row r="5091" spans="6:8" ht="15" customHeight="1" x14ac:dyDescent="0.3">
      <c r="F5091" s="271"/>
      <c r="G5091" s="271"/>
      <c r="H5091" s="271"/>
    </row>
    <row r="5092" spans="6:8" ht="15" customHeight="1" x14ac:dyDescent="0.3">
      <c r="F5092" s="271"/>
      <c r="G5092" s="271"/>
      <c r="H5092" s="271"/>
    </row>
    <row r="5093" spans="6:8" ht="15" customHeight="1" x14ac:dyDescent="0.3">
      <c r="F5093" s="271"/>
      <c r="G5093" s="271"/>
      <c r="H5093" s="271"/>
    </row>
    <row r="5094" spans="6:8" ht="15" customHeight="1" x14ac:dyDescent="0.3">
      <c r="F5094" s="271"/>
      <c r="G5094" s="271"/>
      <c r="H5094" s="271"/>
    </row>
    <row r="5095" spans="6:8" ht="15" customHeight="1" x14ac:dyDescent="0.3">
      <c r="F5095" s="272"/>
      <c r="G5095" s="272"/>
      <c r="H5095" s="272"/>
    </row>
    <row r="5096" spans="6:8" ht="15" customHeight="1" x14ac:dyDescent="0.3">
      <c r="F5096" s="271"/>
      <c r="G5096" s="271"/>
      <c r="H5096" s="271"/>
    </row>
    <row r="5097" spans="6:8" ht="15" customHeight="1" x14ac:dyDescent="0.3">
      <c r="F5097" s="271"/>
      <c r="G5097" s="271"/>
      <c r="H5097" s="271"/>
    </row>
    <row r="5098" spans="6:8" ht="15" customHeight="1" x14ac:dyDescent="0.3">
      <c r="F5098" s="272"/>
      <c r="G5098" s="272"/>
      <c r="H5098" s="272"/>
    </row>
    <row r="5099" spans="6:8" ht="15" customHeight="1" x14ac:dyDescent="0.3">
      <c r="F5099" s="272"/>
      <c r="G5099" s="272"/>
      <c r="H5099" s="272"/>
    </row>
    <row r="5100" spans="6:8" ht="15" customHeight="1" x14ac:dyDescent="0.3">
      <c r="F5100" s="272"/>
      <c r="G5100" s="272"/>
      <c r="H5100" s="272"/>
    </row>
    <row r="5101" spans="6:8" ht="15" customHeight="1" x14ac:dyDescent="0.3"/>
    <row r="5102" spans="6:8" ht="15" customHeight="1" x14ac:dyDescent="0.3">
      <c r="F5102" s="271"/>
      <c r="G5102" s="271"/>
      <c r="H5102" s="271"/>
    </row>
    <row r="5103" spans="6:8" ht="15" customHeight="1" x14ac:dyDescent="0.3">
      <c r="F5103" s="271"/>
      <c r="G5103" s="271"/>
      <c r="H5103" s="271"/>
    </row>
    <row r="5104" spans="6:8" ht="15" customHeight="1" x14ac:dyDescent="0.3">
      <c r="F5104" s="271"/>
      <c r="G5104" s="271"/>
      <c r="H5104" s="271"/>
    </row>
    <row r="5105" spans="6:8" ht="15" customHeight="1" x14ac:dyDescent="0.3">
      <c r="F5105" s="272"/>
      <c r="G5105" s="272"/>
      <c r="H5105" s="272"/>
    </row>
    <row r="5106" spans="6:8" ht="15" customHeight="1" x14ac:dyDescent="0.3">
      <c r="F5106" s="271"/>
      <c r="G5106" s="271"/>
      <c r="H5106" s="271"/>
    </row>
    <row r="5107" spans="6:8" ht="15" customHeight="1" x14ac:dyDescent="0.3">
      <c r="F5107" s="271"/>
      <c r="G5107" s="271"/>
      <c r="H5107" s="271"/>
    </row>
    <row r="5108" spans="6:8" ht="15" customHeight="1" x14ac:dyDescent="0.3">
      <c r="F5108" s="271"/>
      <c r="G5108" s="271"/>
      <c r="H5108" s="271"/>
    </row>
    <row r="5109" spans="6:8" ht="15" customHeight="1" x14ac:dyDescent="0.3">
      <c r="F5109" s="271"/>
      <c r="G5109" s="271"/>
      <c r="H5109" s="271"/>
    </row>
    <row r="5110" spans="6:8" ht="15" customHeight="1" x14ac:dyDescent="0.3"/>
    <row r="5111" spans="6:8" ht="15" customHeight="1" x14ac:dyDescent="0.3">
      <c r="F5111" s="271"/>
      <c r="G5111" s="271"/>
      <c r="H5111" s="271"/>
    </row>
    <row r="5112" spans="6:8" ht="15" customHeight="1" x14ac:dyDescent="0.3">
      <c r="F5112" s="273"/>
      <c r="G5112" s="273"/>
      <c r="H5112" s="274"/>
    </row>
    <row r="5113" spans="6:8" ht="15" customHeight="1" x14ac:dyDescent="0.3">
      <c r="F5113" s="271"/>
      <c r="G5113" s="271"/>
      <c r="H5113" s="271"/>
    </row>
    <row r="5114" spans="6:8" ht="15" customHeight="1" x14ac:dyDescent="0.3">
      <c r="F5114" s="272"/>
      <c r="G5114" s="272"/>
      <c r="H5114" s="272"/>
    </row>
    <row r="5115" spans="6:8" ht="15" customHeight="1" x14ac:dyDescent="0.3">
      <c r="F5115" s="272"/>
      <c r="G5115" s="272"/>
      <c r="H5115" s="272"/>
    </row>
    <row r="5116" spans="6:8" ht="15" customHeight="1" x14ac:dyDescent="0.3"/>
    <row r="5117" spans="6:8" ht="15" customHeight="1" x14ac:dyDescent="0.3">
      <c r="F5117" s="271"/>
      <c r="G5117" s="271"/>
      <c r="H5117" s="271"/>
    </row>
    <row r="5118" spans="6:8" ht="15" customHeight="1" x14ac:dyDescent="0.3">
      <c r="F5118" s="271"/>
      <c r="G5118" s="271"/>
      <c r="H5118" s="271"/>
    </row>
    <row r="5119" spans="6:8" ht="15" customHeight="1" x14ac:dyDescent="0.3"/>
    <row r="5120" spans="6:8" ht="15" customHeight="1" x14ac:dyDescent="0.3">
      <c r="F5120" s="271"/>
      <c r="G5120" s="271"/>
      <c r="H5120" s="271"/>
    </row>
    <row r="5121" spans="6:8" ht="15" customHeight="1" x14ac:dyDescent="0.3">
      <c r="F5121" s="272"/>
      <c r="G5121" s="272"/>
      <c r="H5121" s="272"/>
    </row>
    <row r="5122" spans="6:8" ht="15" customHeight="1" x14ac:dyDescent="0.3">
      <c r="F5122" s="271"/>
      <c r="G5122" s="271"/>
      <c r="H5122" s="271"/>
    </row>
    <row r="5123" spans="6:8" ht="15" customHeight="1" x14ac:dyDescent="0.3">
      <c r="F5123" s="271"/>
      <c r="G5123" s="271"/>
      <c r="H5123" s="271"/>
    </row>
    <row r="5124" spans="6:8" ht="15" customHeight="1" x14ac:dyDescent="0.3">
      <c r="F5124" s="271"/>
      <c r="G5124" s="271"/>
      <c r="H5124" s="271"/>
    </row>
    <row r="5125" spans="6:8" ht="15" customHeight="1" x14ac:dyDescent="0.3">
      <c r="F5125" s="271"/>
      <c r="G5125" s="271"/>
      <c r="H5125" s="271"/>
    </row>
    <row r="5126" spans="6:8" ht="15" customHeight="1" x14ac:dyDescent="0.3">
      <c r="F5126" s="272"/>
      <c r="G5126" s="272"/>
      <c r="H5126" s="272"/>
    </row>
    <row r="5127" spans="6:8" ht="15" customHeight="1" x14ac:dyDescent="0.3">
      <c r="F5127" s="271"/>
      <c r="G5127" s="271"/>
      <c r="H5127" s="271"/>
    </row>
    <row r="5128" spans="6:8" ht="15" customHeight="1" x14ac:dyDescent="0.3">
      <c r="F5128" s="271"/>
      <c r="G5128" s="271"/>
      <c r="H5128" s="271"/>
    </row>
    <row r="5129" spans="6:8" ht="15" customHeight="1" x14ac:dyDescent="0.3">
      <c r="F5129" s="271"/>
      <c r="G5129" s="271"/>
      <c r="H5129" s="271"/>
    </row>
    <row r="5130" spans="6:8" ht="15" customHeight="1" x14ac:dyDescent="0.3">
      <c r="F5130" s="271"/>
      <c r="G5130" s="271"/>
      <c r="H5130" s="271"/>
    </row>
    <row r="5131" spans="6:8" ht="15" customHeight="1" x14ac:dyDescent="0.3">
      <c r="F5131" s="271"/>
      <c r="G5131" s="271"/>
      <c r="H5131" s="271"/>
    </row>
    <row r="5132" spans="6:8" ht="15" customHeight="1" x14ac:dyDescent="0.3">
      <c r="F5132" s="271"/>
      <c r="G5132" s="271"/>
      <c r="H5132" s="271"/>
    </row>
    <row r="5133" spans="6:8" ht="15" customHeight="1" x14ac:dyDescent="0.3">
      <c r="F5133" s="271"/>
      <c r="G5133" s="271"/>
      <c r="H5133" s="271"/>
    </row>
    <row r="5134" spans="6:8" ht="15" customHeight="1" x14ac:dyDescent="0.3">
      <c r="F5134" s="271"/>
      <c r="G5134" s="271"/>
      <c r="H5134" s="271"/>
    </row>
    <row r="5135" spans="6:8" ht="15" customHeight="1" x14ac:dyDescent="0.3">
      <c r="F5135" s="271"/>
      <c r="G5135" s="271"/>
      <c r="H5135" s="271"/>
    </row>
    <row r="5136" spans="6:8" ht="15" customHeight="1" x14ac:dyDescent="0.3">
      <c r="F5136" s="271"/>
      <c r="G5136" s="271"/>
      <c r="H5136" s="271"/>
    </row>
    <row r="5137" spans="6:8" ht="15" customHeight="1" x14ac:dyDescent="0.3">
      <c r="F5137" s="271"/>
      <c r="G5137" s="271"/>
      <c r="H5137" s="271"/>
    </row>
    <row r="5138" spans="6:8" ht="15" customHeight="1" x14ac:dyDescent="0.3">
      <c r="F5138" s="271"/>
      <c r="G5138" s="271"/>
      <c r="H5138" s="271"/>
    </row>
    <row r="5139" spans="6:8" ht="15" customHeight="1" x14ac:dyDescent="0.3">
      <c r="F5139" s="271"/>
      <c r="G5139" s="271"/>
      <c r="H5139" s="271"/>
    </row>
    <row r="5140" spans="6:8" ht="15" customHeight="1" x14ac:dyDescent="0.3">
      <c r="F5140" s="271"/>
      <c r="G5140" s="271"/>
      <c r="H5140" s="271"/>
    </row>
    <row r="5141" spans="6:8" ht="15" customHeight="1" x14ac:dyDescent="0.3">
      <c r="F5141" s="271"/>
      <c r="G5141" s="271"/>
      <c r="H5141" s="271"/>
    </row>
    <row r="5142" spans="6:8" ht="15" customHeight="1" x14ac:dyDescent="0.3">
      <c r="F5142" s="272"/>
      <c r="G5142" s="272"/>
      <c r="H5142" s="272"/>
    </row>
    <row r="5143" spans="6:8" ht="15" customHeight="1" x14ac:dyDescent="0.3">
      <c r="F5143" s="271"/>
      <c r="G5143" s="271"/>
      <c r="H5143" s="271"/>
    </row>
    <row r="5144" spans="6:8" ht="15" customHeight="1" x14ac:dyDescent="0.3">
      <c r="F5144" s="271"/>
      <c r="G5144" s="271"/>
      <c r="H5144" s="271"/>
    </row>
    <row r="5145" spans="6:8" ht="15" customHeight="1" x14ac:dyDescent="0.3">
      <c r="F5145" s="271"/>
      <c r="G5145" s="271"/>
      <c r="H5145" s="271"/>
    </row>
    <row r="5146" spans="6:8" ht="15" customHeight="1" x14ac:dyDescent="0.3">
      <c r="F5146" s="271"/>
      <c r="G5146" s="271"/>
      <c r="H5146" s="271"/>
    </row>
    <row r="5147" spans="6:8" ht="15" customHeight="1" x14ac:dyDescent="0.3">
      <c r="F5147" s="272"/>
      <c r="G5147" s="272"/>
      <c r="H5147" s="272"/>
    </row>
    <row r="5148" spans="6:8" ht="15" customHeight="1" x14ac:dyDescent="0.3">
      <c r="F5148" s="271"/>
      <c r="G5148" s="271"/>
      <c r="H5148" s="271"/>
    </row>
    <row r="5149" spans="6:8" ht="15" customHeight="1" x14ac:dyDescent="0.3">
      <c r="F5149" s="271"/>
      <c r="G5149" s="271"/>
      <c r="H5149" s="271"/>
    </row>
    <row r="5150" spans="6:8" ht="15" customHeight="1" x14ac:dyDescent="0.3">
      <c r="F5150" s="271"/>
      <c r="G5150" s="271"/>
      <c r="H5150" s="271"/>
    </row>
    <row r="5151" spans="6:8" ht="15" customHeight="1" x14ac:dyDescent="0.3">
      <c r="F5151" s="271"/>
      <c r="G5151" s="271"/>
      <c r="H5151" s="271"/>
    </row>
    <row r="5152" spans="6:8" ht="15" customHeight="1" x14ac:dyDescent="0.3">
      <c r="F5152" s="271"/>
      <c r="G5152" s="271"/>
      <c r="H5152" s="271"/>
    </row>
    <row r="5153" spans="6:8" ht="15" customHeight="1" x14ac:dyDescent="0.3">
      <c r="F5153" s="271"/>
      <c r="G5153" s="271"/>
      <c r="H5153" s="271"/>
    </row>
    <row r="5154" spans="6:8" ht="15" customHeight="1" x14ac:dyDescent="0.3">
      <c r="F5154" s="271"/>
      <c r="G5154" s="271"/>
      <c r="H5154" s="271"/>
    </row>
    <row r="5155" spans="6:8" ht="15" customHeight="1" x14ac:dyDescent="0.3">
      <c r="F5155" s="271"/>
      <c r="G5155" s="271"/>
      <c r="H5155" s="271"/>
    </row>
    <row r="5156" spans="6:8" ht="15" customHeight="1" x14ac:dyDescent="0.3">
      <c r="F5156" s="273"/>
      <c r="G5156" s="273"/>
      <c r="H5156" s="274"/>
    </row>
    <row r="5157" spans="6:8" ht="15" customHeight="1" x14ac:dyDescent="0.3">
      <c r="F5157" s="271"/>
      <c r="G5157" s="271"/>
      <c r="H5157" s="271"/>
    </row>
    <row r="5158" spans="6:8" ht="15" customHeight="1" x14ac:dyDescent="0.3">
      <c r="F5158" s="271"/>
      <c r="G5158" s="271"/>
      <c r="H5158" s="271"/>
    </row>
    <row r="5159" spans="6:8" ht="15" customHeight="1" x14ac:dyDescent="0.3">
      <c r="F5159" s="271"/>
      <c r="G5159" s="271"/>
      <c r="H5159" s="271"/>
    </row>
    <row r="5160" spans="6:8" ht="15" customHeight="1" x14ac:dyDescent="0.3">
      <c r="F5160" s="271"/>
      <c r="G5160" s="271"/>
      <c r="H5160" s="271"/>
    </row>
    <row r="5161" spans="6:8" ht="15" customHeight="1" x14ac:dyDescent="0.3">
      <c r="F5161" s="271"/>
      <c r="G5161" s="271"/>
      <c r="H5161" s="271"/>
    </row>
    <row r="5162" spans="6:8" ht="15" customHeight="1" x14ac:dyDescent="0.3">
      <c r="F5162" s="271"/>
      <c r="G5162" s="271"/>
      <c r="H5162" s="271"/>
    </row>
    <row r="5163" spans="6:8" ht="15" customHeight="1" x14ac:dyDescent="0.3">
      <c r="F5163" s="271"/>
      <c r="G5163" s="271"/>
      <c r="H5163" s="271"/>
    </row>
    <row r="5164" spans="6:8" ht="15" customHeight="1" x14ac:dyDescent="0.3">
      <c r="F5164" s="271"/>
      <c r="G5164" s="271"/>
      <c r="H5164" s="271"/>
    </row>
    <row r="5165" spans="6:8" ht="15" customHeight="1" x14ac:dyDescent="0.3">
      <c r="F5165" s="271"/>
      <c r="G5165" s="271"/>
      <c r="H5165" s="271"/>
    </row>
    <row r="5166" spans="6:8" ht="15" customHeight="1" x14ac:dyDescent="0.3">
      <c r="F5166" s="272"/>
      <c r="G5166" s="272"/>
      <c r="H5166" s="272"/>
    </row>
    <row r="5167" spans="6:8" ht="15" customHeight="1" x14ac:dyDescent="0.3">
      <c r="F5167" s="271"/>
      <c r="G5167" s="271"/>
      <c r="H5167" s="271"/>
    </row>
    <row r="5168" spans="6:8" ht="15" customHeight="1" x14ac:dyDescent="0.3">
      <c r="F5168" s="272"/>
      <c r="G5168" s="272"/>
      <c r="H5168" s="272"/>
    </row>
    <row r="5169" spans="6:8" ht="15" customHeight="1" x14ac:dyDescent="0.3">
      <c r="F5169" s="272"/>
      <c r="G5169" s="272"/>
      <c r="H5169" s="272"/>
    </row>
    <row r="5170" spans="6:8" ht="15" customHeight="1" x14ac:dyDescent="0.3">
      <c r="F5170" s="271"/>
      <c r="G5170" s="271"/>
      <c r="H5170" s="271"/>
    </row>
    <row r="5171" spans="6:8" ht="15" customHeight="1" x14ac:dyDescent="0.3">
      <c r="F5171" s="271"/>
      <c r="G5171" s="271"/>
      <c r="H5171" s="271"/>
    </row>
    <row r="5172" spans="6:8" ht="15" customHeight="1" x14ac:dyDescent="0.3">
      <c r="F5172" s="272"/>
      <c r="G5172" s="272"/>
      <c r="H5172" s="272"/>
    </row>
    <row r="5173" spans="6:8" ht="15" customHeight="1" x14ac:dyDescent="0.3">
      <c r="F5173" s="271"/>
      <c r="G5173" s="271"/>
      <c r="H5173" s="271"/>
    </row>
    <row r="5174" spans="6:8" ht="15" customHeight="1" x14ac:dyDescent="0.3">
      <c r="F5174" s="271"/>
      <c r="G5174" s="271"/>
      <c r="H5174" s="271"/>
    </row>
    <row r="5175" spans="6:8" ht="15" customHeight="1" x14ac:dyDescent="0.3">
      <c r="F5175" s="271"/>
      <c r="G5175" s="271"/>
      <c r="H5175" s="271"/>
    </row>
    <row r="5176" spans="6:8" ht="15" customHeight="1" x14ac:dyDescent="0.3">
      <c r="F5176" s="272"/>
      <c r="G5176" s="272"/>
      <c r="H5176" s="272"/>
    </row>
    <row r="5177" spans="6:8" ht="15" customHeight="1" x14ac:dyDescent="0.3">
      <c r="F5177" s="271"/>
      <c r="G5177" s="271"/>
      <c r="H5177" s="271"/>
    </row>
    <row r="5178" spans="6:8" ht="15" customHeight="1" x14ac:dyDescent="0.3">
      <c r="F5178" s="271"/>
      <c r="G5178" s="271"/>
      <c r="H5178" s="271"/>
    </row>
    <row r="5179" spans="6:8" ht="15" customHeight="1" x14ac:dyDescent="0.3">
      <c r="F5179" s="272"/>
      <c r="G5179" s="272"/>
      <c r="H5179" s="272"/>
    </row>
    <row r="5180" spans="6:8" ht="15" customHeight="1" x14ac:dyDescent="0.3">
      <c r="F5180" s="271"/>
      <c r="G5180" s="271"/>
      <c r="H5180" s="271"/>
    </row>
    <row r="5181" spans="6:8" ht="15" customHeight="1" x14ac:dyDescent="0.3">
      <c r="F5181" s="271"/>
      <c r="G5181" s="271"/>
      <c r="H5181" s="271"/>
    </row>
    <row r="5182" spans="6:8" ht="15" customHeight="1" x14ac:dyDescent="0.3">
      <c r="F5182" s="271"/>
      <c r="G5182" s="271"/>
      <c r="H5182" s="271"/>
    </row>
    <row r="5183" spans="6:8" ht="15" customHeight="1" x14ac:dyDescent="0.3">
      <c r="F5183" s="271"/>
      <c r="G5183" s="271"/>
      <c r="H5183" s="271"/>
    </row>
    <row r="5184" spans="6:8" ht="15" customHeight="1" x14ac:dyDescent="0.3">
      <c r="F5184" s="271"/>
      <c r="G5184" s="271"/>
      <c r="H5184" s="271"/>
    </row>
    <row r="5185" spans="6:8" ht="15" customHeight="1" x14ac:dyDescent="0.3">
      <c r="F5185" s="272"/>
      <c r="G5185" s="272"/>
      <c r="H5185" s="272"/>
    </row>
    <row r="5186" spans="6:8" ht="15" customHeight="1" x14ac:dyDescent="0.3">
      <c r="F5186" s="271"/>
      <c r="G5186" s="271"/>
      <c r="H5186" s="271"/>
    </row>
    <row r="5187" spans="6:8" ht="15" customHeight="1" x14ac:dyDescent="0.3">
      <c r="F5187" s="272"/>
      <c r="G5187" s="272"/>
      <c r="H5187" s="272"/>
    </row>
    <row r="5188" spans="6:8" ht="15" customHeight="1" x14ac:dyDescent="0.3">
      <c r="F5188" s="271"/>
      <c r="G5188" s="271"/>
      <c r="H5188" s="271"/>
    </row>
    <row r="5189" spans="6:8" ht="15" customHeight="1" x14ac:dyDescent="0.3">
      <c r="F5189" s="272"/>
      <c r="G5189" s="272"/>
      <c r="H5189" s="272"/>
    </row>
    <row r="5190" spans="6:8" ht="15" customHeight="1" x14ac:dyDescent="0.3">
      <c r="F5190" s="271"/>
      <c r="G5190" s="271"/>
      <c r="H5190" s="271"/>
    </row>
    <row r="5191" spans="6:8" ht="15" customHeight="1" x14ac:dyDescent="0.3">
      <c r="F5191" s="272"/>
      <c r="G5191" s="272"/>
      <c r="H5191" s="272"/>
    </row>
    <row r="5192" spans="6:8" ht="15" customHeight="1" x14ac:dyDescent="0.3">
      <c r="F5192" s="272"/>
      <c r="G5192" s="272"/>
      <c r="H5192" s="272"/>
    </row>
    <row r="5193" spans="6:8" ht="15" customHeight="1" x14ac:dyDescent="0.3">
      <c r="F5193" s="271"/>
      <c r="G5193" s="271"/>
      <c r="H5193" s="271"/>
    </row>
    <row r="5194" spans="6:8" ht="15" customHeight="1" x14ac:dyDescent="0.3">
      <c r="F5194" s="272"/>
      <c r="G5194" s="272"/>
      <c r="H5194" s="272"/>
    </row>
    <row r="5195" spans="6:8" ht="15" customHeight="1" x14ac:dyDescent="0.3">
      <c r="F5195" s="271"/>
      <c r="G5195" s="271"/>
      <c r="H5195" s="271"/>
    </row>
    <row r="5196" spans="6:8" ht="15" customHeight="1" x14ac:dyDescent="0.3">
      <c r="F5196" s="271"/>
      <c r="G5196" s="271"/>
      <c r="H5196" s="271"/>
    </row>
    <row r="5197" spans="6:8" ht="15" customHeight="1" x14ac:dyDescent="0.3">
      <c r="F5197" s="271"/>
      <c r="G5197" s="271"/>
      <c r="H5197" s="271"/>
    </row>
    <row r="5198" spans="6:8" ht="15" customHeight="1" x14ac:dyDescent="0.3">
      <c r="F5198" s="271"/>
      <c r="G5198" s="271"/>
      <c r="H5198" s="271"/>
    </row>
    <row r="5199" spans="6:8" ht="15" customHeight="1" x14ac:dyDescent="0.3">
      <c r="F5199" s="271"/>
      <c r="G5199" s="271"/>
      <c r="H5199" s="271"/>
    </row>
    <row r="5200" spans="6:8" ht="15" customHeight="1" x14ac:dyDescent="0.3">
      <c r="F5200" s="272"/>
      <c r="G5200" s="272"/>
      <c r="H5200" s="272"/>
    </row>
    <row r="5201" spans="6:8" ht="15" customHeight="1" x14ac:dyDescent="0.3">
      <c r="F5201" s="271"/>
      <c r="G5201" s="271"/>
      <c r="H5201" s="271"/>
    </row>
    <row r="5202" spans="6:8" ht="15" customHeight="1" x14ac:dyDescent="0.3">
      <c r="F5202" s="272"/>
      <c r="G5202" s="272"/>
      <c r="H5202" s="272"/>
    </row>
    <row r="5203" spans="6:8" ht="15" customHeight="1" x14ac:dyDescent="0.3">
      <c r="F5203" s="271"/>
      <c r="G5203" s="271"/>
      <c r="H5203" s="271"/>
    </row>
    <row r="5204" spans="6:8" ht="15" customHeight="1" x14ac:dyDescent="0.3"/>
    <row r="5205" spans="6:8" ht="15" customHeight="1" x14ac:dyDescent="0.3">
      <c r="F5205" s="271"/>
      <c r="G5205" s="271"/>
      <c r="H5205" s="271"/>
    </row>
    <row r="5206" spans="6:8" ht="15" customHeight="1" x14ac:dyDescent="0.3">
      <c r="F5206" s="271"/>
      <c r="G5206" s="271"/>
      <c r="H5206" s="271"/>
    </row>
    <row r="5207" spans="6:8" ht="15" customHeight="1" x14ac:dyDescent="0.3">
      <c r="F5207" s="271"/>
      <c r="G5207" s="271"/>
      <c r="H5207" s="271"/>
    </row>
    <row r="5208" spans="6:8" ht="15" customHeight="1" x14ac:dyDescent="0.3">
      <c r="F5208" s="271"/>
      <c r="G5208" s="271"/>
      <c r="H5208" s="271"/>
    </row>
    <row r="5209" spans="6:8" ht="15" customHeight="1" x14ac:dyDescent="0.3">
      <c r="F5209" s="272"/>
      <c r="G5209" s="272"/>
      <c r="H5209" s="272"/>
    </row>
    <row r="5210" spans="6:8" ht="15" customHeight="1" x14ac:dyDescent="0.3">
      <c r="F5210" s="273"/>
      <c r="G5210" s="273"/>
      <c r="H5210" s="274"/>
    </row>
    <row r="5211" spans="6:8" ht="15" customHeight="1" x14ac:dyDescent="0.3">
      <c r="F5211" s="271"/>
      <c r="G5211" s="271"/>
      <c r="H5211" s="271"/>
    </row>
    <row r="5212" spans="6:8" ht="15" customHeight="1" x14ac:dyDescent="0.3">
      <c r="F5212" s="272"/>
      <c r="G5212" s="272"/>
      <c r="H5212" s="272"/>
    </row>
    <row r="5213" spans="6:8" ht="15" customHeight="1" x14ac:dyDescent="0.3">
      <c r="F5213" s="271"/>
      <c r="G5213" s="271"/>
      <c r="H5213" s="271"/>
    </row>
    <row r="5214" spans="6:8" ht="15" customHeight="1" x14ac:dyDescent="0.3">
      <c r="F5214" s="272"/>
      <c r="G5214" s="272"/>
      <c r="H5214" s="272"/>
    </row>
    <row r="5215" spans="6:8" ht="15" customHeight="1" x14ac:dyDescent="0.3">
      <c r="F5215" s="271"/>
      <c r="G5215" s="271"/>
      <c r="H5215" s="271"/>
    </row>
    <row r="5216" spans="6:8" ht="15" customHeight="1" x14ac:dyDescent="0.3">
      <c r="F5216" s="271"/>
      <c r="G5216" s="271"/>
      <c r="H5216" s="271"/>
    </row>
    <row r="5217" spans="6:8" ht="15" customHeight="1" x14ac:dyDescent="0.3">
      <c r="F5217" s="271"/>
      <c r="G5217" s="271"/>
      <c r="H5217" s="271"/>
    </row>
    <row r="5218" spans="6:8" ht="15" customHeight="1" x14ac:dyDescent="0.3">
      <c r="F5218" s="271"/>
      <c r="G5218" s="271"/>
      <c r="H5218" s="271"/>
    </row>
    <row r="5219" spans="6:8" ht="15" customHeight="1" x14ac:dyDescent="0.3">
      <c r="F5219" s="271"/>
      <c r="G5219" s="271"/>
      <c r="H5219" s="271"/>
    </row>
    <row r="5220" spans="6:8" ht="15" customHeight="1" x14ac:dyDescent="0.3">
      <c r="F5220" s="271"/>
      <c r="G5220" s="271"/>
      <c r="H5220" s="271"/>
    </row>
    <row r="5221" spans="6:8" ht="15" customHeight="1" x14ac:dyDescent="0.3">
      <c r="F5221" s="272"/>
      <c r="G5221" s="272"/>
      <c r="H5221" s="272"/>
    </row>
    <row r="5222" spans="6:8" ht="15" customHeight="1" x14ac:dyDescent="0.3">
      <c r="F5222" s="272"/>
      <c r="G5222" s="272"/>
      <c r="H5222" s="272"/>
    </row>
    <row r="5223" spans="6:8" ht="15" customHeight="1" x14ac:dyDescent="0.3">
      <c r="F5223" s="271"/>
      <c r="G5223" s="271"/>
      <c r="H5223" s="271"/>
    </row>
    <row r="5224" spans="6:8" ht="15" customHeight="1" x14ac:dyDescent="0.3">
      <c r="F5224" s="271"/>
      <c r="G5224" s="271"/>
      <c r="H5224" s="271"/>
    </row>
    <row r="5225" spans="6:8" ht="15" customHeight="1" x14ac:dyDescent="0.3">
      <c r="F5225" s="272"/>
      <c r="G5225" s="272"/>
      <c r="H5225" s="272"/>
    </row>
    <row r="5226" spans="6:8" ht="15" customHeight="1" x14ac:dyDescent="0.3">
      <c r="F5226" s="272"/>
      <c r="G5226" s="272"/>
      <c r="H5226" s="272"/>
    </row>
    <row r="5227" spans="6:8" ht="15" customHeight="1" x14ac:dyDescent="0.3">
      <c r="F5227" s="271"/>
      <c r="G5227" s="271"/>
      <c r="H5227" s="271"/>
    </row>
    <row r="5228" spans="6:8" ht="15" customHeight="1" x14ac:dyDescent="0.3">
      <c r="F5228" s="271"/>
      <c r="G5228" s="271"/>
      <c r="H5228" s="271"/>
    </row>
    <row r="5229" spans="6:8" ht="15" customHeight="1" x14ac:dyDescent="0.3">
      <c r="F5229" s="271"/>
      <c r="G5229" s="271"/>
      <c r="H5229" s="271"/>
    </row>
    <row r="5230" spans="6:8" ht="15" customHeight="1" x14ac:dyDescent="0.3">
      <c r="F5230" s="272"/>
      <c r="G5230" s="272"/>
      <c r="H5230" s="272"/>
    </row>
    <row r="5231" spans="6:8" ht="15" customHeight="1" x14ac:dyDescent="0.3">
      <c r="F5231" s="271"/>
      <c r="G5231" s="271"/>
      <c r="H5231" s="271"/>
    </row>
    <row r="5232" spans="6:8" ht="15" customHeight="1" x14ac:dyDescent="0.3">
      <c r="F5232" s="271"/>
      <c r="G5232" s="271"/>
      <c r="H5232" s="271"/>
    </row>
    <row r="5233" spans="6:8" ht="15" customHeight="1" x14ac:dyDescent="0.3">
      <c r="F5233" s="271"/>
      <c r="G5233" s="271"/>
      <c r="H5233" s="271"/>
    </row>
    <row r="5234" spans="6:8" ht="15" customHeight="1" x14ac:dyDescent="0.3">
      <c r="F5234" s="272"/>
      <c r="G5234" s="272"/>
      <c r="H5234" s="272"/>
    </row>
    <row r="5235" spans="6:8" ht="15" customHeight="1" x14ac:dyDescent="0.3">
      <c r="F5235" s="272"/>
      <c r="G5235" s="272"/>
      <c r="H5235" s="272"/>
    </row>
    <row r="5236" spans="6:8" ht="15" customHeight="1" x14ac:dyDescent="0.3">
      <c r="F5236" s="271"/>
      <c r="G5236" s="271"/>
      <c r="H5236" s="271"/>
    </row>
    <row r="5237" spans="6:8" ht="15" customHeight="1" x14ac:dyDescent="0.3">
      <c r="F5237" s="272"/>
      <c r="G5237" s="272"/>
      <c r="H5237" s="272"/>
    </row>
    <row r="5238" spans="6:8" ht="15" customHeight="1" x14ac:dyDescent="0.3">
      <c r="F5238" s="272"/>
      <c r="G5238" s="272"/>
      <c r="H5238" s="272"/>
    </row>
    <row r="5239" spans="6:8" ht="15" customHeight="1" x14ac:dyDescent="0.3">
      <c r="F5239" s="271"/>
      <c r="G5239" s="271"/>
      <c r="H5239" s="271"/>
    </row>
    <row r="5240" spans="6:8" ht="15" customHeight="1" x14ac:dyDescent="0.3">
      <c r="F5240" s="272"/>
      <c r="G5240" s="272"/>
      <c r="H5240" s="272"/>
    </row>
    <row r="5241" spans="6:8" ht="15" customHeight="1" x14ac:dyDescent="0.3">
      <c r="F5241" s="271"/>
      <c r="G5241" s="271"/>
      <c r="H5241" s="271"/>
    </row>
    <row r="5242" spans="6:8" ht="15" customHeight="1" x14ac:dyDescent="0.3">
      <c r="F5242" s="271"/>
      <c r="G5242" s="271"/>
      <c r="H5242" s="271"/>
    </row>
    <row r="5243" spans="6:8" ht="15" customHeight="1" x14ac:dyDescent="0.3">
      <c r="F5243" s="271"/>
      <c r="G5243" s="271"/>
      <c r="H5243" s="271"/>
    </row>
    <row r="5244" spans="6:8" ht="15" customHeight="1" x14ac:dyDescent="0.3"/>
    <row r="5245" spans="6:8" ht="15" customHeight="1" x14ac:dyDescent="0.3">
      <c r="F5245" s="272"/>
      <c r="G5245" s="272"/>
      <c r="H5245" s="272"/>
    </row>
    <row r="5246" spans="6:8" ht="15" customHeight="1" x14ac:dyDescent="0.3">
      <c r="F5246" s="272"/>
      <c r="G5246" s="272"/>
      <c r="H5246" s="272"/>
    </row>
    <row r="5247" spans="6:8" ht="15" customHeight="1" x14ac:dyDescent="0.3">
      <c r="F5247" s="272"/>
      <c r="G5247" s="272"/>
      <c r="H5247" s="272"/>
    </row>
    <row r="5248" spans="6:8" ht="15" customHeight="1" x14ac:dyDescent="0.3">
      <c r="F5248" s="272"/>
      <c r="G5248" s="272"/>
      <c r="H5248" s="272"/>
    </row>
    <row r="5249" spans="6:8" ht="15" customHeight="1" x14ac:dyDescent="0.3">
      <c r="F5249" s="271"/>
      <c r="G5249" s="271"/>
      <c r="H5249" s="271"/>
    </row>
    <row r="5250" spans="6:8" ht="15" customHeight="1" x14ac:dyDescent="0.3">
      <c r="F5250" s="271"/>
      <c r="G5250" s="271"/>
      <c r="H5250" s="271"/>
    </row>
    <row r="5251" spans="6:8" ht="15" customHeight="1" x14ac:dyDescent="0.3">
      <c r="F5251" s="271"/>
      <c r="G5251" s="271"/>
      <c r="H5251" s="271"/>
    </row>
    <row r="5252" spans="6:8" ht="15" customHeight="1" x14ac:dyDescent="0.3">
      <c r="F5252" s="273"/>
      <c r="G5252" s="273"/>
      <c r="H5252" s="274"/>
    </row>
    <row r="5253" spans="6:8" ht="15" customHeight="1" x14ac:dyDescent="0.3">
      <c r="F5253" s="271"/>
      <c r="G5253" s="271"/>
      <c r="H5253" s="271"/>
    </row>
    <row r="5254" spans="6:8" ht="15" customHeight="1" x14ac:dyDescent="0.3">
      <c r="F5254" s="271"/>
      <c r="G5254" s="271"/>
      <c r="H5254" s="271"/>
    </row>
    <row r="5255" spans="6:8" ht="15" customHeight="1" x14ac:dyDescent="0.3">
      <c r="F5255" s="271"/>
      <c r="G5255" s="271"/>
      <c r="H5255" s="271"/>
    </row>
    <row r="5256" spans="6:8" ht="15" customHeight="1" x14ac:dyDescent="0.3">
      <c r="F5256" s="271"/>
      <c r="G5256" s="271"/>
      <c r="H5256" s="271"/>
    </row>
    <row r="5257" spans="6:8" ht="15" customHeight="1" x14ac:dyDescent="0.3">
      <c r="F5257" s="271"/>
      <c r="G5257" s="271"/>
      <c r="H5257" s="271"/>
    </row>
    <row r="5258" spans="6:8" ht="15" customHeight="1" x14ac:dyDescent="0.3">
      <c r="F5258" s="273"/>
      <c r="G5258" s="273"/>
      <c r="H5258" s="274"/>
    </row>
    <row r="5259" spans="6:8" ht="15" customHeight="1" x14ac:dyDescent="0.3">
      <c r="F5259" s="271"/>
      <c r="G5259" s="271"/>
      <c r="H5259" s="271"/>
    </row>
    <row r="5260" spans="6:8" ht="15" customHeight="1" x14ac:dyDescent="0.3">
      <c r="F5260" s="271"/>
      <c r="G5260" s="271"/>
      <c r="H5260" s="271"/>
    </row>
    <row r="5261" spans="6:8" ht="15" customHeight="1" x14ac:dyDescent="0.3">
      <c r="F5261" s="271"/>
      <c r="G5261" s="271"/>
      <c r="H5261" s="271"/>
    </row>
    <row r="5262" spans="6:8" ht="15" customHeight="1" x14ac:dyDescent="0.3">
      <c r="F5262" s="271"/>
      <c r="G5262" s="271"/>
      <c r="H5262" s="271"/>
    </row>
    <row r="5263" spans="6:8" ht="15" customHeight="1" x14ac:dyDescent="0.3">
      <c r="F5263" s="272"/>
      <c r="G5263" s="272"/>
      <c r="H5263" s="272"/>
    </row>
    <row r="5264" spans="6:8" ht="15" customHeight="1" x14ac:dyDescent="0.3">
      <c r="F5264" s="272"/>
      <c r="G5264" s="272"/>
      <c r="H5264" s="272"/>
    </row>
    <row r="5265" spans="6:8" ht="15" customHeight="1" x14ac:dyDescent="0.3">
      <c r="F5265" s="271"/>
      <c r="G5265" s="271"/>
      <c r="H5265" s="271"/>
    </row>
    <row r="5266" spans="6:8" ht="15" customHeight="1" x14ac:dyDescent="0.3">
      <c r="F5266" s="271"/>
      <c r="G5266" s="271"/>
      <c r="H5266" s="271"/>
    </row>
    <row r="5267" spans="6:8" ht="15" customHeight="1" x14ac:dyDescent="0.3">
      <c r="F5267" s="271"/>
      <c r="G5267" s="271"/>
      <c r="H5267" s="271"/>
    </row>
    <row r="5268" spans="6:8" ht="15" customHeight="1" x14ac:dyDescent="0.3"/>
    <row r="5269" spans="6:8" ht="15" customHeight="1" x14ac:dyDescent="0.3">
      <c r="F5269" s="272"/>
      <c r="G5269" s="272"/>
      <c r="H5269" s="272"/>
    </row>
    <row r="5270" spans="6:8" ht="15" customHeight="1" x14ac:dyDescent="0.3">
      <c r="F5270" s="272"/>
      <c r="G5270" s="272"/>
      <c r="H5270" s="272"/>
    </row>
    <row r="5271" spans="6:8" ht="15" customHeight="1" x14ac:dyDescent="0.3">
      <c r="F5271" s="272"/>
      <c r="G5271" s="272"/>
      <c r="H5271" s="272"/>
    </row>
    <row r="5272" spans="6:8" ht="15" customHeight="1" x14ac:dyDescent="0.3">
      <c r="F5272" s="271"/>
      <c r="G5272" s="271"/>
      <c r="H5272" s="271"/>
    </row>
    <row r="5273" spans="6:8" ht="15" customHeight="1" x14ac:dyDescent="0.3">
      <c r="F5273" s="272"/>
      <c r="G5273" s="272"/>
      <c r="H5273" s="272"/>
    </row>
    <row r="5274" spans="6:8" ht="15" customHeight="1" x14ac:dyDescent="0.3">
      <c r="F5274" s="271"/>
      <c r="G5274" s="271"/>
      <c r="H5274" s="271"/>
    </row>
    <row r="5275" spans="6:8" ht="15" customHeight="1" x14ac:dyDescent="0.3">
      <c r="F5275" s="272"/>
      <c r="G5275" s="272"/>
      <c r="H5275" s="272"/>
    </row>
    <row r="5276" spans="6:8" ht="15" customHeight="1" x14ac:dyDescent="0.3">
      <c r="F5276" s="272"/>
      <c r="G5276" s="272"/>
      <c r="H5276" s="272"/>
    </row>
    <row r="5277" spans="6:8" ht="15" customHeight="1" x14ac:dyDescent="0.3">
      <c r="F5277" s="272"/>
      <c r="G5277" s="272"/>
      <c r="H5277" s="272"/>
    </row>
    <row r="5278" spans="6:8" ht="15" customHeight="1" x14ac:dyDescent="0.3">
      <c r="F5278" s="271"/>
      <c r="G5278" s="271"/>
      <c r="H5278" s="271"/>
    </row>
    <row r="5279" spans="6:8" ht="15" customHeight="1" x14ac:dyDescent="0.3">
      <c r="F5279" s="272"/>
      <c r="G5279" s="272"/>
      <c r="H5279" s="272"/>
    </row>
    <row r="5280" spans="6:8" ht="15" customHeight="1" x14ac:dyDescent="0.3">
      <c r="F5280" s="271"/>
      <c r="G5280" s="271"/>
      <c r="H5280" s="271"/>
    </row>
    <row r="5281" spans="6:8" ht="15" customHeight="1" x14ac:dyDescent="0.3">
      <c r="F5281" s="272"/>
      <c r="G5281" s="272"/>
      <c r="H5281" s="272"/>
    </row>
    <row r="5282" spans="6:8" ht="15" customHeight="1" x14ac:dyDescent="0.3">
      <c r="F5282" s="271"/>
      <c r="G5282" s="271"/>
      <c r="H5282" s="271"/>
    </row>
    <row r="5283" spans="6:8" ht="15" customHeight="1" x14ac:dyDescent="0.3">
      <c r="F5283" s="271"/>
      <c r="G5283" s="271"/>
      <c r="H5283" s="271"/>
    </row>
    <row r="5284" spans="6:8" ht="15" customHeight="1" x14ac:dyDescent="0.3">
      <c r="F5284" s="271"/>
      <c r="G5284" s="271"/>
      <c r="H5284" s="271"/>
    </row>
    <row r="5285" spans="6:8" ht="15" customHeight="1" x14ac:dyDescent="0.3">
      <c r="F5285" s="272"/>
      <c r="G5285" s="272"/>
      <c r="H5285" s="272"/>
    </row>
    <row r="5286" spans="6:8" ht="15" customHeight="1" x14ac:dyDescent="0.3">
      <c r="F5286" s="272"/>
      <c r="G5286" s="272"/>
      <c r="H5286" s="272"/>
    </row>
    <row r="5287" spans="6:8" ht="15" customHeight="1" x14ac:dyDescent="0.3">
      <c r="F5287" s="271"/>
      <c r="G5287" s="271"/>
      <c r="H5287" s="271"/>
    </row>
    <row r="5288" spans="6:8" ht="15" customHeight="1" x14ac:dyDescent="0.3">
      <c r="F5288" s="272"/>
      <c r="G5288" s="272"/>
      <c r="H5288" s="272"/>
    </row>
    <row r="5289" spans="6:8" ht="15" customHeight="1" x14ac:dyDescent="0.3">
      <c r="F5289" s="272"/>
      <c r="G5289" s="272"/>
      <c r="H5289" s="272"/>
    </row>
    <row r="5290" spans="6:8" ht="15" customHeight="1" x14ac:dyDescent="0.3">
      <c r="F5290" s="272"/>
      <c r="G5290" s="272"/>
      <c r="H5290" s="272"/>
    </row>
    <row r="5291" spans="6:8" ht="15" customHeight="1" x14ac:dyDescent="0.3">
      <c r="F5291" s="271"/>
      <c r="G5291" s="271"/>
      <c r="H5291" s="271"/>
    </row>
    <row r="5292" spans="6:8" ht="15" customHeight="1" x14ac:dyDescent="0.3">
      <c r="F5292" s="271"/>
      <c r="G5292" s="271"/>
      <c r="H5292" s="271"/>
    </row>
    <row r="5293" spans="6:8" ht="15" customHeight="1" x14ac:dyDescent="0.3">
      <c r="F5293" s="272"/>
      <c r="G5293" s="272"/>
      <c r="H5293" s="272"/>
    </row>
    <row r="5294" spans="6:8" ht="15" customHeight="1" x14ac:dyDescent="0.3">
      <c r="F5294" s="271"/>
      <c r="G5294" s="271"/>
      <c r="H5294" s="271"/>
    </row>
    <row r="5295" spans="6:8" ht="15" customHeight="1" x14ac:dyDescent="0.3">
      <c r="F5295" s="271"/>
      <c r="G5295" s="271"/>
      <c r="H5295" s="271"/>
    </row>
    <row r="5296" spans="6:8" ht="15" customHeight="1" x14ac:dyDescent="0.3">
      <c r="F5296" s="271"/>
      <c r="G5296" s="271"/>
      <c r="H5296" s="271"/>
    </row>
    <row r="5297" spans="6:8" ht="15" customHeight="1" x14ac:dyDescent="0.3">
      <c r="F5297" s="272"/>
      <c r="G5297" s="272"/>
      <c r="H5297" s="272"/>
    </row>
    <row r="5298" spans="6:8" ht="15" customHeight="1" x14ac:dyDescent="0.3">
      <c r="F5298" s="271"/>
      <c r="G5298" s="271"/>
      <c r="H5298" s="271"/>
    </row>
    <row r="5299" spans="6:8" ht="15" customHeight="1" x14ac:dyDescent="0.3">
      <c r="F5299" s="272"/>
      <c r="G5299" s="272"/>
      <c r="H5299" s="272"/>
    </row>
    <row r="5300" spans="6:8" ht="15" customHeight="1" x14ac:dyDescent="0.3">
      <c r="F5300" s="271"/>
      <c r="G5300" s="271"/>
      <c r="H5300" s="271"/>
    </row>
    <row r="5301" spans="6:8" ht="15" customHeight="1" x14ac:dyDescent="0.3">
      <c r="F5301" s="271"/>
      <c r="G5301" s="271"/>
      <c r="H5301" s="271"/>
    </row>
    <row r="5302" spans="6:8" ht="15" customHeight="1" x14ac:dyDescent="0.3">
      <c r="F5302" s="272"/>
      <c r="G5302" s="272"/>
      <c r="H5302" s="272"/>
    </row>
    <row r="5303" spans="6:8" ht="15" customHeight="1" x14ac:dyDescent="0.3">
      <c r="F5303" s="271"/>
      <c r="G5303" s="271"/>
      <c r="H5303" s="271"/>
    </row>
    <row r="5304" spans="6:8" ht="15" customHeight="1" x14ac:dyDescent="0.3">
      <c r="F5304" s="272"/>
      <c r="G5304" s="272"/>
      <c r="H5304" s="272"/>
    </row>
    <row r="5305" spans="6:8" ht="15" customHeight="1" x14ac:dyDescent="0.3">
      <c r="F5305" s="271"/>
      <c r="G5305" s="271"/>
      <c r="H5305" s="271"/>
    </row>
    <row r="5306" spans="6:8" ht="15" customHeight="1" x14ac:dyDescent="0.3">
      <c r="F5306" s="271"/>
      <c r="G5306" s="271"/>
      <c r="H5306" s="271"/>
    </row>
    <row r="5307" spans="6:8" ht="15" customHeight="1" x14ac:dyDescent="0.3">
      <c r="F5307" s="271"/>
      <c r="G5307" s="271"/>
      <c r="H5307" s="271"/>
    </row>
    <row r="5308" spans="6:8" ht="15" customHeight="1" x14ac:dyDescent="0.3">
      <c r="F5308" s="271"/>
      <c r="G5308" s="271"/>
      <c r="H5308" s="271"/>
    </row>
    <row r="5309" spans="6:8" ht="15" customHeight="1" x14ac:dyDescent="0.3">
      <c r="F5309" s="271"/>
      <c r="G5309" s="271"/>
      <c r="H5309" s="271"/>
    </row>
    <row r="5310" spans="6:8" ht="15" customHeight="1" x14ac:dyDescent="0.3">
      <c r="F5310" s="271"/>
      <c r="G5310" s="271"/>
      <c r="H5310" s="271"/>
    </row>
    <row r="5311" spans="6:8" ht="15" customHeight="1" x14ac:dyDescent="0.3">
      <c r="F5311" s="272"/>
      <c r="G5311" s="272"/>
      <c r="H5311" s="272"/>
    </row>
    <row r="5312" spans="6:8" ht="15" customHeight="1" x14ac:dyDescent="0.3">
      <c r="F5312" s="272"/>
      <c r="G5312" s="272"/>
      <c r="H5312" s="272"/>
    </row>
    <row r="5313" spans="6:8" ht="15" customHeight="1" x14ac:dyDescent="0.3">
      <c r="F5313" s="272"/>
      <c r="G5313" s="272"/>
      <c r="H5313" s="272"/>
    </row>
    <row r="5314" spans="6:8" ht="15" customHeight="1" x14ac:dyDescent="0.3">
      <c r="F5314" s="272"/>
      <c r="G5314" s="272"/>
      <c r="H5314" s="272"/>
    </row>
    <row r="5315" spans="6:8" ht="15" customHeight="1" x14ac:dyDescent="0.3">
      <c r="F5315" s="271"/>
      <c r="G5315" s="271"/>
      <c r="H5315" s="271"/>
    </row>
    <row r="5316" spans="6:8" ht="15" customHeight="1" x14ac:dyDescent="0.3">
      <c r="F5316" s="272"/>
      <c r="G5316" s="272"/>
      <c r="H5316" s="272"/>
    </row>
    <row r="5317" spans="6:8" ht="15" customHeight="1" x14ac:dyDescent="0.3">
      <c r="F5317" s="271"/>
      <c r="G5317" s="271"/>
      <c r="H5317" s="271"/>
    </row>
    <row r="5318" spans="6:8" ht="15" customHeight="1" x14ac:dyDescent="0.3">
      <c r="F5318" s="272"/>
      <c r="G5318" s="272"/>
      <c r="H5318" s="272"/>
    </row>
    <row r="5319" spans="6:8" ht="15" customHeight="1" x14ac:dyDescent="0.3">
      <c r="F5319" s="271"/>
      <c r="G5319" s="271"/>
      <c r="H5319" s="271"/>
    </row>
    <row r="5320" spans="6:8" ht="15" customHeight="1" x14ac:dyDescent="0.3">
      <c r="F5320" s="271"/>
      <c r="G5320" s="271"/>
      <c r="H5320" s="271"/>
    </row>
    <row r="5321" spans="6:8" ht="15" customHeight="1" x14ac:dyDescent="0.3">
      <c r="F5321" s="272"/>
      <c r="G5321" s="272"/>
      <c r="H5321" s="272"/>
    </row>
    <row r="5322" spans="6:8" ht="15" customHeight="1" x14ac:dyDescent="0.3">
      <c r="F5322" s="272"/>
      <c r="G5322" s="272"/>
      <c r="H5322" s="272"/>
    </row>
    <row r="5323" spans="6:8" ht="15" customHeight="1" x14ac:dyDescent="0.3">
      <c r="F5323" s="271"/>
      <c r="G5323" s="271"/>
      <c r="H5323" s="271"/>
    </row>
    <row r="5324" spans="6:8" ht="15" customHeight="1" x14ac:dyDescent="0.3">
      <c r="F5324" s="272"/>
      <c r="G5324" s="272"/>
      <c r="H5324" s="272"/>
    </row>
    <row r="5325" spans="6:8" ht="15" customHeight="1" x14ac:dyDescent="0.3">
      <c r="F5325" s="271"/>
      <c r="G5325" s="271"/>
      <c r="H5325" s="271"/>
    </row>
    <row r="5326" spans="6:8" ht="15" customHeight="1" x14ac:dyDescent="0.3">
      <c r="F5326" s="271"/>
      <c r="G5326" s="271"/>
      <c r="H5326" s="271"/>
    </row>
    <row r="5327" spans="6:8" ht="15" customHeight="1" x14ac:dyDescent="0.3">
      <c r="F5327" s="271"/>
      <c r="G5327" s="271"/>
      <c r="H5327" s="271"/>
    </row>
    <row r="5328" spans="6:8" ht="15" customHeight="1" x14ac:dyDescent="0.3">
      <c r="F5328" s="271"/>
      <c r="G5328" s="271"/>
      <c r="H5328" s="271"/>
    </row>
    <row r="5329" spans="6:8" ht="15" customHeight="1" x14ac:dyDescent="0.3">
      <c r="F5329" s="271"/>
      <c r="G5329" s="271"/>
      <c r="H5329" s="271"/>
    </row>
    <row r="5330" spans="6:8" ht="15" customHeight="1" x14ac:dyDescent="0.3">
      <c r="F5330" s="271"/>
      <c r="G5330" s="271"/>
      <c r="H5330" s="271"/>
    </row>
    <row r="5331" spans="6:8" ht="15" customHeight="1" x14ac:dyDescent="0.3">
      <c r="F5331" s="271"/>
      <c r="G5331" s="271"/>
      <c r="H5331" s="271"/>
    </row>
    <row r="5332" spans="6:8" ht="15" customHeight="1" x14ac:dyDescent="0.3">
      <c r="F5332" s="271"/>
      <c r="G5332" s="271"/>
      <c r="H5332" s="271"/>
    </row>
    <row r="5333" spans="6:8" ht="15" customHeight="1" x14ac:dyDescent="0.3">
      <c r="F5333" s="272"/>
      <c r="G5333" s="272"/>
      <c r="H5333" s="272"/>
    </row>
    <row r="5334" spans="6:8" ht="15" customHeight="1" x14ac:dyDescent="0.3">
      <c r="F5334" s="271"/>
      <c r="G5334" s="271"/>
      <c r="H5334" s="271"/>
    </row>
    <row r="5335" spans="6:8" ht="15" customHeight="1" x14ac:dyDescent="0.3">
      <c r="F5335" s="272"/>
      <c r="G5335" s="272"/>
      <c r="H5335" s="272"/>
    </row>
    <row r="5336" spans="6:8" ht="15" customHeight="1" x14ac:dyDescent="0.3">
      <c r="F5336" s="272"/>
      <c r="G5336" s="272"/>
      <c r="H5336" s="272"/>
    </row>
    <row r="5337" spans="6:8" ht="15" customHeight="1" x14ac:dyDescent="0.3">
      <c r="F5337" s="271"/>
      <c r="G5337" s="271"/>
      <c r="H5337" s="271"/>
    </row>
    <row r="5338" spans="6:8" ht="15" customHeight="1" x14ac:dyDescent="0.3">
      <c r="F5338" s="271"/>
      <c r="G5338" s="271"/>
      <c r="H5338" s="271"/>
    </row>
    <row r="5339" spans="6:8" ht="15" customHeight="1" x14ac:dyDescent="0.3">
      <c r="F5339" s="272"/>
      <c r="G5339" s="272"/>
      <c r="H5339" s="272"/>
    </row>
    <row r="5340" spans="6:8" ht="15" customHeight="1" x14ac:dyDescent="0.3">
      <c r="F5340" s="271"/>
      <c r="G5340" s="271"/>
      <c r="H5340" s="271"/>
    </row>
    <row r="5341" spans="6:8" ht="15" customHeight="1" x14ac:dyDescent="0.3">
      <c r="F5341" s="271"/>
      <c r="G5341" s="271"/>
      <c r="H5341" s="271"/>
    </row>
    <row r="5342" spans="6:8" ht="15" customHeight="1" x14ac:dyDescent="0.3">
      <c r="F5342" s="271"/>
      <c r="G5342" s="271"/>
      <c r="H5342" s="271"/>
    </row>
    <row r="5343" spans="6:8" ht="15" customHeight="1" x14ac:dyDescent="0.3">
      <c r="F5343" s="272"/>
      <c r="G5343" s="272"/>
      <c r="H5343" s="272"/>
    </row>
    <row r="5344" spans="6:8" ht="15" customHeight="1" x14ac:dyDescent="0.3">
      <c r="F5344" s="271"/>
      <c r="G5344" s="271"/>
      <c r="H5344" s="271"/>
    </row>
    <row r="5345" spans="6:8" ht="15" customHeight="1" x14ac:dyDescent="0.3">
      <c r="F5345" s="272"/>
      <c r="G5345" s="272"/>
      <c r="H5345" s="272"/>
    </row>
    <row r="5346" spans="6:8" ht="15" customHeight="1" x14ac:dyDescent="0.3">
      <c r="F5346" s="271"/>
      <c r="G5346" s="271"/>
      <c r="H5346" s="271"/>
    </row>
    <row r="5347" spans="6:8" ht="15" customHeight="1" x14ac:dyDescent="0.3">
      <c r="F5347" s="271"/>
      <c r="G5347" s="271"/>
      <c r="H5347" s="271"/>
    </row>
    <row r="5348" spans="6:8" ht="15" customHeight="1" x14ac:dyDescent="0.3">
      <c r="F5348" s="272"/>
      <c r="G5348" s="272"/>
      <c r="H5348" s="272"/>
    </row>
    <row r="5349" spans="6:8" ht="15" customHeight="1" x14ac:dyDescent="0.3">
      <c r="F5349" s="272"/>
      <c r="G5349" s="272"/>
      <c r="H5349" s="272"/>
    </row>
    <row r="5350" spans="6:8" ht="15" customHeight="1" x14ac:dyDescent="0.3">
      <c r="F5350" s="271"/>
      <c r="G5350" s="271"/>
      <c r="H5350" s="271"/>
    </row>
    <row r="5351" spans="6:8" ht="15" customHeight="1" x14ac:dyDescent="0.3">
      <c r="F5351" s="272"/>
      <c r="G5351" s="272"/>
      <c r="H5351" s="272"/>
    </row>
    <row r="5352" spans="6:8" ht="15" customHeight="1" x14ac:dyDescent="0.3">
      <c r="F5352" s="271"/>
      <c r="G5352" s="271"/>
      <c r="H5352" s="271"/>
    </row>
    <row r="5353" spans="6:8" ht="15" customHeight="1" x14ac:dyDescent="0.3">
      <c r="F5353" s="272"/>
      <c r="G5353" s="272"/>
      <c r="H5353" s="272"/>
    </row>
    <row r="5354" spans="6:8" ht="15" customHeight="1" x14ac:dyDescent="0.3">
      <c r="F5354" s="272"/>
      <c r="G5354" s="272"/>
      <c r="H5354" s="272"/>
    </row>
    <row r="5355" spans="6:8" ht="15" customHeight="1" x14ac:dyDescent="0.3">
      <c r="F5355" s="271"/>
      <c r="G5355" s="271"/>
      <c r="H5355" s="271"/>
    </row>
    <row r="5356" spans="6:8" ht="15" customHeight="1" x14ac:dyDescent="0.3">
      <c r="F5356" s="272"/>
      <c r="G5356" s="272"/>
      <c r="H5356" s="272"/>
    </row>
    <row r="5357" spans="6:8" ht="15" customHeight="1" x14ac:dyDescent="0.3">
      <c r="F5357" s="272"/>
      <c r="G5357" s="272"/>
      <c r="H5357" s="272"/>
    </row>
    <row r="5358" spans="6:8" ht="15" customHeight="1" x14ac:dyDescent="0.3">
      <c r="F5358" s="272"/>
      <c r="G5358" s="272"/>
      <c r="H5358" s="272"/>
    </row>
    <row r="5359" spans="6:8" ht="15" customHeight="1" x14ac:dyDescent="0.3">
      <c r="F5359" s="271"/>
      <c r="G5359" s="271"/>
      <c r="H5359" s="271"/>
    </row>
    <row r="5360" spans="6:8" ht="15" customHeight="1" x14ac:dyDescent="0.3">
      <c r="F5360" s="271"/>
      <c r="G5360" s="271"/>
      <c r="H5360" s="271"/>
    </row>
    <row r="5361" spans="6:8" ht="15" customHeight="1" x14ac:dyDescent="0.3">
      <c r="F5361" s="271"/>
      <c r="G5361" s="271"/>
      <c r="H5361" s="271"/>
    </row>
    <row r="5362" spans="6:8" ht="15" customHeight="1" x14ac:dyDescent="0.3">
      <c r="F5362" s="272"/>
      <c r="G5362" s="272"/>
      <c r="H5362" s="272"/>
    </row>
    <row r="5363" spans="6:8" ht="15" customHeight="1" x14ac:dyDescent="0.3">
      <c r="F5363" s="271"/>
      <c r="G5363" s="271"/>
      <c r="H5363" s="271"/>
    </row>
    <row r="5364" spans="6:8" ht="15" customHeight="1" x14ac:dyDescent="0.3">
      <c r="F5364" s="271"/>
      <c r="G5364" s="271"/>
      <c r="H5364" s="271"/>
    </row>
    <row r="5365" spans="6:8" ht="15" customHeight="1" x14ac:dyDescent="0.3">
      <c r="F5365" s="271"/>
      <c r="G5365" s="271"/>
      <c r="H5365" s="271"/>
    </row>
    <row r="5366" spans="6:8" ht="15" customHeight="1" x14ac:dyDescent="0.3">
      <c r="F5366" s="272"/>
      <c r="G5366" s="272"/>
      <c r="H5366" s="272"/>
    </row>
    <row r="5367" spans="6:8" ht="15" customHeight="1" x14ac:dyDescent="0.3">
      <c r="F5367" s="272"/>
      <c r="G5367" s="272"/>
      <c r="H5367" s="272"/>
    </row>
    <row r="5368" spans="6:8" ht="15" customHeight="1" x14ac:dyDescent="0.3">
      <c r="F5368" s="271"/>
      <c r="G5368" s="271"/>
      <c r="H5368" s="271"/>
    </row>
    <row r="5369" spans="6:8" ht="15" customHeight="1" x14ac:dyDescent="0.3">
      <c r="F5369" s="271"/>
      <c r="G5369" s="271"/>
      <c r="H5369" s="271"/>
    </row>
    <row r="5370" spans="6:8" ht="15" customHeight="1" x14ac:dyDescent="0.3">
      <c r="F5370" s="271"/>
      <c r="G5370" s="271"/>
      <c r="H5370" s="271"/>
    </row>
    <row r="5371" spans="6:8" ht="15" customHeight="1" x14ac:dyDescent="0.3">
      <c r="F5371" s="271"/>
      <c r="G5371" s="271"/>
      <c r="H5371" s="271"/>
    </row>
    <row r="5372" spans="6:8" ht="15" customHeight="1" x14ac:dyDescent="0.3">
      <c r="F5372" s="271"/>
      <c r="G5372" s="271"/>
      <c r="H5372" s="271"/>
    </row>
    <row r="5373" spans="6:8" ht="15" customHeight="1" x14ac:dyDescent="0.3">
      <c r="F5373" s="271"/>
      <c r="G5373" s="271"/>
      <c r="H5373" s="271"/>
    </row>
    <row r="5374" spans="6:8" ht="15" customHeight="1" x14ac:dyDescent="0.3">
      <c r="F5374" s="272"/>
      <c r="G5374" s="272"/>
      <c r="H5374" s="272"/>
    </row>
    <row r="5375" spans="6:8" ht="15" customHeight="1" x14ac:dyDescent="0.3">
      <c r="F5375" s="271"/>
      <c r="G5375" s="271"/>
      <c r="H5375" s="271"/>
    </row>
    <row r="5376" spans="6:8" ht="15" customHeight="1" x14ac:dyDescent="0.3">
      <c r="F5376" s="271"/>
      <c r="G5376" s="271"/>
      <c r="H5376" s="271"/>
    </row>
    <row r="5377" spans="5:8" ht="15" customHeight="1" x14ac:dyDescent="0.3">
      <c r="F5377" s="271"/>
      <c r="G5377" s="271"/>
      <c r="H5377" s="271"/>
    </row>
    <row r="5378" spans="5:8" ht="15" customHeight="1" x14ac:dyDescent="0.3">
      <c r="F5378" s="271"/>
      <c r="G5378" s="271"/>
      <c r="H5378" s="271"/>
    </row>
    <row r="5379" spans="5:8" ht="15" customHeight="1" x14ac:dyDescent="0.3">
      <c r="F5379" s="271"/>
      <c r="G5379" s="271"/>
      <c r="H5379" s="271"/>
    </row>
    <row r="5380" spans="5:8" ht="15" customHeight="1" x14ac:dyDescent="0.3">
      <c r="F5380" s="271"/>
      <c r="G5380" s="271"/>
      <c r="H5380" s="271"/>
    </row>
    <row r="5381" spans="5:8" ht="15" customHeight="1" x14ac:dyDescent="0.3">
      <c r="F5381" s="272"/>
      <c r="G5381" s="272"/>
      <c r="H5381" s="272"/>
    </row>
    <row r="5382" spans="5:8" ht="15" customHeight="1" x14ac:dyDescent="0.3">
      <c r="F5382" s="271"/>
      <c r="G5382" s="271"/>
      <c r="H5382" s="271"/>
    </row>
    <row r="5383" spans="5:8" ht="15" customHeight="1" x14ac:dyDescent="0.3">
      <c r="F5383" s="271"/>
      <c r="G5383" s="271"/>
      <c r="H5383" s="271"/>
    </row>
    <row r="5384" spans="5:8" ht="15" customHeight="1" x14ac:dyDescent="0.3">
      <c r="F5384" s="271"/>
      <c r="G5384" s="271"/>
      <c r="H5384" s="271"/>
    </row>
    <row r="5385" spans="5:8" ht="15" customHeight="1" x14ac:dyDescent="0.3">
      <c r="E5385" s="271"/>
      <c r="F5385" s="271"/>
      <c r="G5385" s="271"/>
      <c r="H5385" s="271"/>
    </row>
    <row r="5386" spans="5:8" ht="15" customHeight="1" x14ac:dyDescent="0.3">
      <c r="F5386" s="271"/>
      <c r="G5386" s="271"/>
      <c r="H5386" s="271"/>
    </row>
    <row r="5387" spans="5:8" ht="15" customHeight="1" x14ac:dyDescent="0.3">
      <c r="F5387" s="272"/>
      <c r="G5387" s="272"/>
      <c r="H5387" s="272"/>
    </row>
    <row r="5388" spans="5:8" ht="15" customHeight="1" x14ac:dyDescent="0.3">
      <c r="F5388" s="271"/>
      <c r="G5388" s="271"/>
      <c r="H5388" s="271"/>
    </row>
    <row r="5389" spans="5:8" ht="15" customHeight="1" x14ac:dyDescent="0.3">
      <c r="F5389" s="272"/>
      <c r="G5389" s="272"/>
      <c r="H5389" s="272"/>
    </row>
    <row r="5390" spans="5:8" ht="15" customHeight="1" x14ac:dyDescent="0.3">
      <c r="F5390" s="271"/>
      <c r="G5390" s="271"/>
      <c r="H5390" s="271"/>
    </row>
    <row r="5391" spans="5:8" ht="15" customHeight="1" x14ac:dyDescent="0.3">
      <c r="F5391" s="271"/>
      <c r="G5391" s="271"/>
      <c r="H5391" s="271"/>
    </row>
    <row r="5392" spans="5:8" ht="15" customHeight="1" x14ac:dyDescent="0.3">
      <c r="F5392" s="272"/>
      <c r="G5392" s="272"/>
      <c r="H5392" s="272"/>
    </row>
    <row r="5393" spans="6:8" ht="15" customHeight="1" x14ac:dyDescent="0.3">
      <c r="F5393" s="271"/>
      <c r="G5393" s="271"/>
      <c r="H5393" s="271"/>
    </row>
    <row r="5394" spans="6:8" ht="15" customHeight="1" x14ac:dyDescent="0.3">
      <c r="F5394" s="271"/>
      <c r="G5394" s="271"/>
      <c r="H5394" s="271"/>
    </row>
    <row r="5395" spans="6:8" ht="15" customHeight="1" x14ac:dyDescent="0.3">
      <c r="F5395" s="271"/>
      <c r="G5395" s="271"/>
      <c r="H5395" s="271"/>
    </row>
    <row r="5396" spans="6:8" ht="15" customHeight="1" x14ac:dyDescent="0.3">
      <c r="F5396" s="271"/>
      <c r="G5396" s="271"/>
      <c r="H5396" s="271"/>
    </row>
    <row r="5397" spans="6:8" ht="15" customHeight="1" x14ac:dyDescent="0.3">
      <c r="F5397" s="272"/>
      <c r="G5397" s="272"/>
      <c r="H5397" s="272"/>
    </row>
    <row r="5398" spans="6:8" ht="15" customHeight="1" x14ac:dyDescent="0.3">
      <c r="F5398" s="272"/>
      <c r="G5398" s="272"/>
      <c r="H5398" s="272"/>
    </row>
    <row r="5399" spans="6:8" ht="15" customHeight="1" x14ac:dyDescent="0.3">
      <c r="F5399" s="271"/>
      <c r="G5399" s="271"/>
      <c r="H5399" s="271"/>
    </row>
    <row r="5400" spans="6:8" ht="15" customHeight="1" x14ac:dyDescent="0.3">
      <c r="F5400" s="271"/>
      <c r="G5400" s="271"/>
      <c r="H5400" s="271"/>
    </row>
    <row r="5401" spans="6:8" ht="15" customHeight="1" x14ac:dyDescent="0.3">
      <c r="F5401" s="271"/>
      <c r="G5401" s="271"/>
      <c r="H5401" s="271"/>
    </row>
    <row r="5402" spans="6:8" ht="15" customHeight="1" x14ac:dyDescent="0.3">
      <c r="F5402" s="272"/>
      <c r="G5402" s="272"/>
      <c r="H5402" s="272"/>
    </row>
    <row r="5403" spans="6:8" ht="15" customHeight="1" x14ac:dyDescent="0.3">
      <c r="F5403" s="271"/>
      <c r="G5403" s="271"/>
      <c r="H5403" s="271"/>
    </row>
    <row r="5404" spans="6:8" ht="15" customHeight="1" x14ac:dyDescent="0.3"/>
    <row r="5405" spans="6:8" ht="15" customHeight="1" x14ac:dyDescent="0.3">
      <c r="F5405" s="271"/>
      <c r="G5405" s="271"/>
      <c r="H5405" s="271"/>
    </row>
    <row r="5406" spans="6:8" ht="15" customHeight="1" x14ac:dyDescent="0.3">
      <c r="F5406" s="271"/>
      <c r="G5406" s="271"/>
      <c r="H5406" s="271"/>
    </row>
    <row r="5407" spans="6:8" ht="15" customHeight="1" x14ac:dyDescent="0.3">
      <c r="F5407" s="271"/>
      <c r="G5407" s="271"/>
      <c r="H5407" s="271"/>
    </row>
    <row r="5408" spans="6:8" ht="15" customHeight="1" x14ac:dyDescent="0.3"/>
    <row r="5409" spans="6:8" ht="15" customHeight="1" x14ac:dyDescent="0.3">
      <c r="F5409" s="272"/>
      <c r="G5409" s="272"/>
      <c r="H5409" s="272"/>
    </row>
    <row r="5410" spans="6:8" ht="15" customHeight="1" x14ac:dyDescent="0.3">
      <c r="F5410" s="271"/>
      <c r="G5410" s="271"/>
      <c r="H5410" s="271"/>
    </row>
    <row r="5411" spans="6:8" ht="15" customHeight="1" x14ac:dyDescent="0.3">
      <c r="F5411" s="271"/>
      <c r="G5411" s="271"/>
      <c r="H5411" s="271"/>
    </row>
    <row r="5412" spans="6:8" ht="15" customHeight="1" x14ac:dyDescent="0.3">
      <c r="F5412" s="271"/>
      <c r="G5412" s="271"/>
      <c r="H5412" s="271"/>
    </row>
    <row r="5413" spans="6:8" ht="15" customHeight="1" x14ac:dyDescent="0.3">
      <c r="F5413" s="271"/>
      <c r="G5413" s="271"/>
      <c r="H5413" s="271"/>
    </row>
    <row r="5414" spans="6:8" ht="15" customHeight="1" x14ac:dyDescent="0.3">
      <c r="F5414" s="272"/>
      <c r="G5414" s="272"/>
      <c r="H5414" s="272"/>
    </row>
    <row r="5415" spans="6:8" ht="15" customHeight="1" x14ac:dyDescent="0.3">
      <c r="F5415" s="271"/>
      <c r="G5415" s="271"/>
      <c r="H5415" s="271"/>
    </row>
    <row r="5416" spans="6:8" ht="15" customHeight="1" x14ac:dyDescent="0.3">
      <c r="F5416" s="271"/>
      <c r="G5416" s="271"/>
      <c r="H5416" s="271"/>
    </row>
    <row r="5417" spans="6:8" ht="15" customHeight="1" x14ac:dyDescent="0.3"/>
    <row r="5418" spans="6:8" ht="15" customHeight="1" x14ac:dyDescent="0.3">
      <c r="F5418" s="272"/>
      <c r="G5418" s="272"/>
      <c r="H5418" s="272"/>
    </row>
    <row r="5419" spans="6:8" ht="15" customHeight="1" x14ac:dyDescent="0.3">
      <c r="F5419" s="271"/>
      <c r="G5419" s="271"/>
      <c r="H5419" s="271"/>
    </row>
    <row r="5420" spans="6:8" ht="15" customHeight="1" x14ac:dyDescent="0.3">
      <c r="F5420" s="271"/>
      <c r="G5420" s="271"/>
      <c r="H5420" s="271"/>
    </row>
    <row r="5421" spans="6:8" ht="15" customHeight="1" x14ac:dyDescent="0.3">
      <c r="F5421" s="272"/>
      <c r="G5421" s="272"/>
      <c r="H5421" s="272"/>
    </row>
    <row r="5422" spans="6:8" ht="15" customHeight="1" x14ac:dyDescent="0.3">
      <c r="F5422" s="271"/>
      <c r="G5422" s="271"/>
      <c r="H5422" s="271"/>
    </row>
    <row r="5423" spans="6:8" ht="15" customHeight="1" x14ac:dyDescent="0.3">
      <c r="F5423" s="271"/>
      <c r="G5423" s="271"/>
      <c r="H5423" s="271"/>
    </row>
    <row r="5424" spans="6:8" ht="15" customHeight="1" x14ac:dyDescent="0.3">
      <c r="F5424" s="271"/>
      <c r="G5424" s="271"/>
      <c r="H5424" s="271"/>
    </row>
    <row r="5425" spans="6:8" ht="15" customHeight="1" x14ac:dyDescent="0.3">
      <c r="F5425" s="271"/>
      <c r="G5425" s="271"/>
      <c r="H5425" s="271"/>
    </row>
    <row r="5426" spans="6:8" ht="15" customHeight="1" x14ac:dyDescent="0.3">
      <c r="F5426" s="271"/>
      <c r="G5426" s="271"/>
      <c r="H5426" s="271"/>
    </row>
    <row r="5427" spans="6:8" ht="15" customHeight="1" x14ac:dyDescent="0.3">
      <c r="F5427" s="271"/>
      <c r="G5427" s="271"/>
      <c r="H5427" s="271"/>
    </row>
    <row r="5428" spans="6:8" ht="15" customHeight="1" x14ac:dyDescent="0.3">
      <c r="F5428" s="272"/>
      <c r="G5428" s="272"/>
      <c r="H5428" s="272"/>
    </row>
    <row r="5429" spans="6:8" ht="15" customHeight="1" x14ac:dyDescent="0.3">
      <c r="F5429" s="272"/>
      <c r="G5429" s="272"/>
      <c r="H5429" s="272"/>
    </row>
    <row r="5430" spans="6:8" ht="15" customHeight="1" x14ac:dyDescent="0.3">
      <c r="F5430" s="271"/>
      <c r="G5430" s="271"/>
      <c r="H5430" s="271"/>
    </row>
    <row r="5431" spans="6:8" ht="15" customHeight="1" x14ac:dyDescent="0.3">
      <c r="F5431" s="271"/>
      <c r="G5431" s="271"/>
      <c r="H5431" s="271"/>
    </row>
    <row r="5432" spans="6:8" ht="15" customHeight="1" x14ac:dyDescent="0.3">
      <c r="F5432" s="271"/>
      <c r="G5432" s="271"/>
      <c r="H5432" s="271"/>
    </row>
    <row r="5433" spans="6:8" ht="15" customHeight="1" x14ac:dyDescent="0.3">
      <c r="F5433" s="271"/>
      <c r="G5433" s="271"/>
      <c r="H5433" s="271"/>
    </row>
    <row r="5434" spans="6:8" ht="15" customHeight="1" x14ac:dyDescent="0.3">
      <c r="F5434" s="271"/>
      <c r="G5434" s="271"/>
      <c r="H5434" s="271"/>
    </row>
    <row r="5435" spans="6:8" ht="15" customHeight="1" x14ac:dyDescent="0.3">
      <c r="F5435" s="272"/>
      <c r="G5435" s="272"/>
      <c r="H5435" s="272"/>
    </row>
    <row r="5436" spans="6:8" ht="15" customHeight="1" x14ac:dyDescent="0.3">
      <c r="F5436" s="271"/>
      <c r="G5436" s="271"/>
      <c r="H5436" s="271"/>
    </row>
    <row r="5437" spans="6:8" ht="15" customHeight="1" x14ac:dyDescent="0.3">
      <c r="F5437" s="271"/>
      <c r="G5437" s="271"/>
      <c r="H5437" s="271"/>
    </row>
    <row r="5438" spans="6:8" ht="15" customHeight="1" x14ac:dyDescent="0.3">
      <c r="F5438" s="271"/>
      <c r="G5438" s="271"/>
      <c r="H5438" s="271"/>
    </row>
    <row r="5439" spans="6:8" ht="15" customHeight="1" x14ac:dyDescent="0.3">
      <c r="F5439" s="271"/>
      <c r="G5439" s="271"/>
      <c r="H5439" s="271"/>
    </row>
    <row r="5440" spans="6:8" ht="15" customHeight="1" x14ac:dyDescent="0.3">
      <c r="F5440" s="271"/>
      <c r="G5440" s="271"/>
      <c r="H5440" s="271"/>
    </row>
    <row r="5441" spans="6:8" ht="15" customHeight="1" x14ac:dyDescent="0.3">
      <c r="F5441" s="271"/>
      <c r="G5441" s="271"/>
      <c r="H5441" s="271"/>
    </row>
    <row r="5442" spans="6:8" ht="15" customHeight="1" x14ac:dyDescent="0.3">
      <c r="F5442" s="271"/>
      <c r="G5442" s="271"/>
      <c r="H5442" s="271"/>
    </row>
    <row r="5443" spans="6:8" ht="15" customHeight="1" x14ac:dyDescent="0.3">
      <c r="F5443" s="271"/>
      <c r="G5443" s="271"/>
      <c r="H5443" s="271"/>
    </row>
    <row r="5444" spans="6:8" ht="15" customHeight="1" x14ac:dyDescent="0.3">
      <c r="F5444" s="271"/>
      <c r="G5444" s="271"/>
      <c r="H5444" s="271"/>
    </row>
    <row r="5445" spans="6:8" ht="15" customHeight="1" x14ac:dyDescent="0.3">
      <c r="F5445" s="271"/>
      <c r="G5445" s="271"/>
      <c r="H5445" s="271"/>
    </row>
    <row r="5446" spans="6:8" ht="15" customHeight="1" x14ac:dyDescent="0.3">
      <c r="F5446" s="271"/>
      <c r="G5446" s="271"/>
      <c r="H5446" s="271"/>
    </row>
    <row r="5447" spans="6:8" ht="15" customHeight="1" x14ac:dyDescent="0.3">
      <c r="F5447" s="271"/>
      <c r="G5447" s="271"/>
      <c r="H5447" s="271"/>
    </row>
    <row r="5448" spans="6:8" ht="15" customHeight="1" x14ac:dyDescent="0.3">
      <c r="F5448" s="272"/>
      <c r="G5448" s="272"/>
      <c r="H5448" s="272"/>
    </row>
    <row r="5449" spans="6:8" ht="15" customHeight="1" x14ac:dyDescent="0.3">
      <c r="F5449" s="272"/>
      <c r="G5449" s="272"/>
      <c r="H5449" s="272"/>
    </row>
    <row r="5450" spans="6:8" ht="15" customHeight="1" x14ac:dyDescent="0.3">
      <c r="F5450" s="272"/>
      <c r="G5450" s="272"/>
      <c r="H5450" s="272"/>
    </row>
    <row r="5451" spans="6:8" ht="15" customHeight="1" x14ac:dyDescent="0.3">
      <c r="F5451" s="272"/>
      <c r="G5451" s="272"/>
      <c r="H5451" s="272"/>
    </row>
    <row r="5452" spans="6:8" ht="15" customHeight="1" x14ac:dyDescent="0.3">
      <c r="F5452" s="271"/>
      <c r="G5452" s="271"/>
      <c r="H5452" s="271"/>
    </row>
    <row r="5453" spans="6:8" ht="15" customHeight="1" x14ac:dyDescent="0.3">
      <c r="F5453" s="272"/>
      <c r="G5453" s="272"/>
      <c r="H5453" s="272"/>
    </row>
    <row r="5454" spans="6:8" ht="15" customHeight="1" x14ac:dyDescent="0.3">
      <c r="F5454" s="271"/>
      <c r="G5454" s="271"/>
      <c r="H5454" s="271"/>
    </row>
    <row r="5455" spans="6:8" ht="15" customHeight="1" x14ac:dyDescent="0.3">
      <c r="F5455" s="271"/>
      <c r="G5455" s="271"/>
      <c r="H5455" s="271"/>
    </row>
    <row r="5456" spans="6:8" ht="15" customHeight="1" x14ac:dyDescent="0.3">
      <c r="F5456" s="272"/>
      <c r="G5456" s="272"/>
      <c r="H5456" s="272"/>
    </row>
    <row r="5457" spans="6:8" ht="15" customHeight="1" x14ac:dyDescent="0.3">
      <c r="F5457" s="272"/>
      <c r="G5457" s="272"/>
      <c r="H5457" s="272"/>
    </row>
    <row r="5458" spans="6:8" ht="15" customHeight="1" x14ac:dyDescent="0.3">
      <c r="F5458" s="271"/>
      <c r="G5458" s="271"/>
      <c r="H5458" s="271"/>
    </row>
    <row r="5459" spans="6:8" ht="15" customHeight="1" x14ac:dyDescent="0.3">
      <c r="F5459" s="271"/>
      <c r="G5459" s="271"/>
      <c r="H5459" s="271"/>
    </row>
    <row r="5460" spans="6:8" ht="15" customHeight="1" x14ac:dyDescent="0.3">
      <c r="F5460" s="271"/>
      <c r="G5460" s="271"/>
      <c r="H5460" s="271"/>
    </row>
    <row r="5461" spans="6:8" ht="15" customHeight="1" x14ac:dyDescent="0.3">
      <c r="F5461" s="272"/>
      <c r="G5461" s="272"/>
      <c r="H5461" s="272"/>
    </row>
    <row r="5462" spans="6:8" ht="15" customHeight="1" x14ac:dyDescent="0.3">
      <c r="F5462" s="271"/>
      <c r="G5462" s="271"/>
      <c r="H5462" s="271"/>
    </row>
    <row r="5463" spans="6:8" ht="15" customHeight="1" x14ac:dyDescent="0.3">
      <c r="F5463" s="272"/>
      <c r="G5463" s="272"/>
      <c r="H5463" s="272"/>
    </row>
    <row r="5464" spans="6:8" ht="15" customHeight="1" x14ac:dyDescent="0.3">
      <c r="F5464" s="272"/>
      <c r="G5464" s="272"/>
      <c r="H5464" s="272"/>
    </row>
    <row r="5465" spans="6:8" ht="15" customHeight="1" x14ac:dyDescent="0.3">
      <c r="F5465" s="271"/>
      <c r="G5465" s="271"/>
      <c r="H5465" s="271"/>
    </row>
    <row r="5466" spans="6:8" ht="15" customHeight="1" x14ac:dyDescent="0.3">
      <c r="F5466" s="271"/>
      <c r="G5466" s="271"/>
      <c r="H5466" s="271"/>
    </row>
    <row r="5467" spans="6:8" ht="15" customHeight="1" x14ac:dyDescent="0.3">
      <c r="F5467" s="271"/>
      <c r="G5467" s="271"/>
      <c r="H5467" s="271"/>
    </row>
    <row r="5468" spans="6:8" ht="15" customHeight="1" x14ac:dyDescent="0.3">
      <c r="F5468" s="271"/>
      <c r="G5468" s="271"/>
      <c r="H5468" s="271"/>
    </row>
    <row r="5469" spans="6:8" ht="15" customHeight="1" x14ac:dyDescent="0.3">
      <c r="F5469" s="271"/>
      <c r="G5469" s="271"/>
      <c r="H5469" s="271"/>
    </row>
    <row r="5470" spans="6:8" ht="15" customHeight="1" x14ac:dyDescent="0.3">
      <c r="F5470" s="271"/>
      <c r="G5470" s="271"/>
      <c r="H5470" s="271"/>
    </row>
    <row r="5471" spans="6:8" ht="15" customHeight="1" x14ac:dyDescent="0.3">
      <c r="F5471" s="271"/>
      <c r="G5471" s="271"/>
      <c r="H5471" s="271"/>
    </row>
    <row r="5472" spans="6:8" ht="15" customHeight="1" x14ac:dyDescent="0.3">
      <c r="F5472" s="271"/>
      <c r="G5472" s="271"/>
      <c r="H5472" s="271"/>
    </row>
    <row r="5473" spans="6:8" ht="15" customHeight="1" x14ac:dyDescent="0.3">
      <c r="F5473" s="271"/>
      <c r="G5473" s="271"/>
      <c r="H5473" s="271"/>
    </row>
    <row r="5474" spans="6:8" ht="15" customHeight="1" x14ac:dyDescent="0.3">
      <c r="F5474" s="271"/>
      <c r="G5474" s="271"/>
      <c r="H5474" s="271"/>
    </row>
    <row r="5475" spans="6:8" ht="15" customHeight="1" x14ac:dyDescent="0.3">
      <c r="F5475" s="271"/>
      <c r="G5475" s="271"/>
      <c r="H5475" s="271"/>
    </row>
    <row r="5476" spans="6:8" ht="15" customHeight="1" x14ac:dyDescent="0.3">
      <c r="F5476" s="271"/>
      <c r="G5476" s="271"/>
      <c r="H5476" s="271"/>
    </row>
    <row r="5477" spans="6:8" ht="15" customHeight="1" x14ac:dyDescent="0.3">
      <c r="F5477" s="272"/>
      <c r="G5477" s="272"/>
      <c r="H5477" s="272"/>
    </row>
    <row r="5478" spans="6:8" ht="15" customHeight="1" x14ac:dyDescent="0.3">
      <c r="F5478" s="272"/>
      <c r="G5478" s="272"/>
      <c r="H5478" s="272"/>
    </row>
    <row r="5479" spans="6:8" ht="15" customHeight="1" x14ac:dyDescent="0.3">
      <c r="F5479" s="272"/>
      <c r="G5479" s="272"/>
      <c r="H5479" s="272"/>
    </row>
    <row r="5480" spans="6:8" ht="15" customHeight="1" x14ac:dyDescent="0.3">
      <c r="F5480" s="271"/>
      <c r="G5480" s="271"/>
      <c r="H5480" s="271"/>
    </row>
    <row r="5481" spans="6:8" ht="15" customHeight="1" x14ac:dyDescent="0.3">
      <c r="F5481" s="272"/>
      <c r="G5481" s="272"/>
      <c r="H5481" s="272"/>
    </row>
    <row r="5482" spans="6:8" ht="15" customHeight="1" x14ac:dyDescent="0.3">
      <c r="F5482" s="271"/>
      <c r="G5482" s="271"/>
      <c r="H5482" s="271"/>
    </row>
    <row r="5483" spans="6:8" ht="15" customHeight="1" x14ac:dyDescent="0.3">
      <c r="F5483" s="272"/>
      <c r="G5483" s="272"/>
      <c r="H5483" s="272"/>
    </row>
    <row r="5484" spans="6:8" ht="15" customHeight="1" x14ac:dyDescent="0.3">
      <c r="F5484" s="272"/>
      <c r="G5484" s="272"/>
      <c r="H5484" s="272"/>
    </row>
    <row r="5485" spans="6:8" ht="15" customHeight="1" x14ac:dyDescent="0.3">
      <c r="F5485" s="271"/>
      <c r="G5485" s="271"/>
      <c r="H5485" s="271"/>
    </row>
    <row r="5486" spans="6:8" ht="15" customHeight="1" x14ac:dyDescent="0.3">
      <c r="F5486" s="271"/>
      <c r="G5486" s="271"/>
      <c r="H5486" s="271"/>
    </row>
    <row r="5487" spans="6:8" ht="15" customHeight="1" x14ac:dyDescent="0.3">
      <c r="F5487" s="271"/>
      <c r="G5487" s="271"/>
      <c r="H5487" s="271"/>
    </row>
    <row r="5488" spans="6:8" ht="15" customHeight="1" x14ac:dyDescent="0.3">
      <c r="F5488" s="271"/>
      <c r="G5488" s="271"/>
      <c r="H5488" s="271"/>
    </row>
    <row r="5489" spans="5:31" ht="15" customHeight="1" x14ac:dyDescent="0.3">
      <c r="F5489" s="272"/>
      <c r="G5489" s="272"/>
      <c r="H5489" s="272"/>
    </row>
    <row r="5490" spans="5:31" ht="15" customHeight="1" x14ac:dyDescent="0.3">
      <c r="F5490" s="271"/>
      <c r="G5490" s="271"/>
      <c r="H5490" s="271"/>
    </row>
    <row r="5491" spans="5:31" ht="15" customHeight="1" x14ac:dyDescent="0.3">
      <c r="F5491" s="272"/>
      <c r="G5491" s="272"/>
      <c r="H5491" s="272"/>
    </row>
    <row r="5492" spans="5:31" ht="15" customHeight="1" x14ac:dyDescent="0.3">
      <c r="F5492" s="271"/>
      <c r="G5492" s="271"/>
      <c r="H5492" s="271"/>
    </row>
    <row r="5493" spans="5:31" ht="15" customHeight="1" x14ac:dyDescent="0.3">
      <c r="F5493" s="271"/>
      <c r="G5493" s="271"/>
      <c r="H5493" s="271"/>
    </row>
    <row r="5494" spans="5:31" ht="15" customHeight="1" x14ac:dyDescent="0.3">
      <c r="F5494" s="272"/>
      <c r="G5494" s="272"/>
      <c r="H5494" s="272"/>
    </row>
    <row r="5495" spans="5:31" ht="15" customHeight="1" x14ac:dyDescent="0.3">
      <c r="F5495" s="271"/>
      <c r="G5495" s="271"/>
      <c r="H5495" s="271"/>
    </row>
    <row r="5496" spans="5:31" ht="15" customHeight="1" x14ac:dyDescent="0.3">
      <c r="F5496" s="271"/>
      <c r="G5496" s="271"/>
      <c r="H5496" s="271"/>
    </row>
    <row r="5497" spans="5:31" ht="15" customHeight="1" x14ac:dyDescent="0.3">
      <c r="F5497" s="271"/>
      <c r="G5497" s="271"/>
      <c r="H5497" s="271"/>
    </row>
    <row r="5498" spans="5:31" ht="15" customHeight="1" x14ac:dyDescent="0.3">
      <c r="F5498" s="271"/>
      <c r="G5498" s="271"/>
      <c r="H5498" s="271"/>
    </row>
    <row r="5499" spans="5:31" ht="15" customHeight="1" x14ac:dyDescent="0.3">
      <c r="F5499" s="272"/>
      <c r="G5499" s="272"/>
      <c r="H5499" s="272"/>
    </row>
    <row r="5500" spans="5:31" ht="15" customHeight="1" x14ac:dyDescent="0.3">
      <c r="F5500" s="271"/>
      <c r="G5500" s="271"/>
      <c r="H5500" s="271"/>
    </row>
    <row r="5501" spans="5:31" ht="15" customHeight="1" x14ac:dyDescent="0.3">
      <c r="F5501" s="272"/>
      <c r="G5501" s="272"/>
      <c r="H5501" s="272"/>
    </row>
    <row r="5502" spans="5:31" ht="15" customHeight="1" x14ac:dyDescent="0.3">
      <c r="F5502" s="271"/>
      <c r="G5502" s="271"/>
      <c r="H5502" s="271"/>
    </row>
    <row r="5503" spans="5:31" ht="15" customHeight="1" x14ac:dyDescent="0.3">
      <c r="F5503" s="271"/>
      <c r="G5503" s="271"/>
      <c r="H5503" s="271"/>
    </row>
    <row r="5504" spans="5:31" ht="15" customHeight="1" x14ac:dyDescent="0.3">
      <c r="E5504" s="263"/>
      <c r="F5504" s="263"/>
      <c r="G5504" s="263"/>
      <c r="H5504" s="263"/>
      <c r="I5504" s="263"/>
      <c r="J5504" s="263"/>
      <c r="K5504" s="263"/>
      <c r="L5504" s="263"/>
      <c r="M5504" s="263"/>
      <c r="N5504" s="263"/>
      <c r="O5504" s="263"/>
      <c r="P5504" s="263"/>
      <c r="Q5504" s="263"/>
      <c r="R5504" s="263"/>
      <c r="S5504" s="263"/>
      <c r="T5504" s="263"/>
      <c r="V5504" s="263"/>
      <c r="W5504" s="263"/>
      <c r="X5504" s="263"/>
      <c r="Y5504" s="263"/>
      <c r="Z5504" s="263"/>
      <c r="AB5504" s="263"/>
      <c r="AC5504" s="263"/>
      <c r="AD5504" s="263"/>
      <c r="AE5504" s="263"/>
    </row>
    <row r="5505" spans="5:31" ht="15" customHeight="1" x14ac:dyDescent="0.3">
      <c r="E5505" s="263"/>
      <c r="F5505" s="263"/>
      <c r="G5505" s="263"/>
      <c r="H5505" s="263"/>
      <c r="I5505" s="263"/>
      <c r="J5505" s="263"/>
      <c r="K5505" s="263"/>
      <c r="L5505" s="263"/>
      <c r="M5505" s="263"/>
      <c r="N5505" s="263"/>
      <c r="O5505" s="263"/>
      <c r="P5505" s="263"/>
      <c r="Q5505" s="263"/>
      <c r="R5505" s="263"/>
      <c r="S5505" s="263"/>
      <c r="T5505" s="263"/>
      <c r="V5505" s="263"/>
      <c r="W5505" s="263"/>
      <c r="X5505" s="263"/>
      <c r="Y5505" s="263"/>
      <c r="Z5505" s="263"/>
      <c r="AB5505" s="263"/>
      <c r="AC5505" s="263"/>
      <c r="AD5505" s="263"/>
      <c r="AE5505" s="263"/>
    </row>
    <row r="5506" spans="5:31" ht="15" customHeight="1" x14ac:dyDescent="0.3">
      <c r="E5506" s="263"/>
      <c r="F5506" s="263"/>
      <c r="G5506" s="263"/>
      <c r="H5506" s="263"/>
      <c r="I5506" s="263"/>
      <c r="J5506" s="263"/>
      <c r="K5506" s="263"/>
      <c r="L5506" s="263"/>
      <c r="M5506" s="263"/>
      <c r="N5506" s="263"/>
      <c r="O5506" s="263"/>
      <c r="P5506" s="263"/>
      <c r="Q5506" s="263"/>
      <c r="R5506" s="263"/>
      <c r="S5506" s="263"/>
      <c r="T5506" s="263"/>
      <c r="V5506" s="263"/>
      <c r="W5506" s="263"/>
      <c r="X5506" s="263"/>
      <c r="Y5506" s="263"/>
      <c r="Z5506" s="263"/>
      <c r="AB5506" s="263"/>
      <c r="AC5506" s="263"/>
      <c r="AD5506" s="263"/>
      <c r="AE5506" s="263"/>
    </row>
    <row r="5507" spans="5:31" ht="15" customHeight="1" x14ac:dyDescent="0.3">
      <c r="E5507" s="263"/>
      <c r="F5507" s="263"/>
      <c r="G5507" s="263"/>
      <c r="H5507" s="263"/>
      <c r="I5507" s="263"/>
      <c r="J5507" s="263"/>
      <c r="K5507" s="263"/>
      <c r="L5507" s="263"/>
      <c r="M5507" s="263"/>
      <c r="N5507" s="263"/>
      <c r="O5507" s="263"/>
      <c r="P5507" s="263"/>
      <c r="Q5507" s="263"/>
      <c r="R5507" s="263"/>
      <c r="S5507" s="263"/>
      <c r="T5507" s="263"/>
      <c r="V5507" s="263"/>
      <c r="W5507" s="263"/>
      <c r="X5507" s="263"/>
      <c r="Y5507" s="263"/>
      <c r="Z5507" s="263"/>
      <c r="AB5507" s="263"/>
      <c r="AC5507" s="263"/>
      <c r="AD5507" s="263"/>
      <c r="AE5507" s="263"/>
    </row>
    <row r="5508" spans="5:31" ht="15" customHeight="1" x14ac:dyDescent="0.3">
      <c r="E5508" s="263"/>
      <c r="F5508" s="263"/>
      <c r="G5508" s="263"/>
      <c r="H5508" s="263"/>
      <c r="I5508" s="263"/>
      <c r="J5508" s="263"/>
      <c r="K5508" s="263"/>
      <c r="L5508" s="263"/>
      <c r="M5508" s="263"/>
      <c r="N5508" s="263"/>
      <c r="O5508" s="263"/>
      <c r="P5508" s="263"/>
      <c r="Q5508" s="263"/>
      <c r="R5508" s="263"/>
      <c r="S5508" s="263"/>
      <c r="T5508" s="263"/>
      <c r="V5508" s="263"/>
      <c r="W5508" s="263"/>
      <c r="X5508" s="263"/>
      <c r="Y5508" s="263"/>
      <c r="Z5508" s="263"/>
      <c r="AB5508" s="263"/>
      <c r="AC5508" s="263"/>
      <c r="AD5508" s="263"/>
      <c r="AE5508" s="263"/>
    </row>
    <row r="5509" spans="5:31" ht="15" customHeight="1" x14ac:dyDescent="0.3">
      <c r="E5509" s="263"/>
      <c r="F5509" s="263"/>
      <c r="G5509" s="263"/>
      <c r="H5509" s="263"/>
      <c r="I5509" s="263"/>
      <c r="J5509" s="263"/>
      <c r="K5509" s="263"/>
      <c r="L5509" s="263"/>
      <c r="M5509" s="263"/>
      <c r="N5509" s="263"/>
      <c r="O5509" s="263"/>
      <c r="P5509" s="263"/>
      <c r="Q5509" s="263"/>
      <c r="R5509" s="263"/>
      <c r="S5509" s="263"/>
      <c r="T5509" s="263"/>
      <c r="V5509" s="263"/>
      <c r="W5509" s="263"/>
      <c r="X5509" s="263"/>
      <c r="Y5509" s="263"/>
      <c r="Z5509" s="263"/>
      <c r="AB5509" s="263"/>
      <c r="AC5509" s="263"/>
      <c r="AD5509" s="263"/>
      <c r="AE5509" s="263"/>
    </row>
    <row r="5510" spans="5:31" ht="15" customHeight="1" x14ac:dyDescent="0.3">
      <c r="E5510" s="263"/>
      <c r="F5510" s="263"/>
      <c r="G5510" s="263"/>
      <c r="H5510" s="263"/>
      <c r="I5510" s="263"/>
      <c r="J5510" s="263"/>
      <c r="K5510" s="263"/>
      <c r="L5510" s="263"/>
      <c r="M5510" s="263"/>
      <c r="N5510" s="263"/>
      <c r="O5510" s="263"/>
      <c r="P5510" s="263"/>
      <c r="Q5510" s="263"/>
      <c r="R5510" s="263"/>
      <c r="S5510" s="263"/>
      <c r="T5510" s="263"/>
      <c r="V5510" s="263"/>
      <c r="W5510" s="263"/>
      <c r="X5510" s="263"/>
      <c r="Y5510" s="263"/>
      <c r="Z5510" s="263"/>
      <c r="AB5510" s="263"/>
      <c r="AC5510" s="263"/>
      <c r="AD5510" s="263"/>
      <c r="AE5510" s="263"/>
    </row>
    <row r="5511" spans="5:31" ht="15" customHeight="1" x14ac:dyDescent="0.3">
      <c r="E5511" s="263"/>
      <c r="F5511" s="263"/>
      <c r="G5511" s="263"/>
      <c r="H5511" s="263"/>
      <c r="I5511" s="263"/>
      <c r="J5511" s="263"/>
      <c r="K5511" s="263"/>
      <c r="L5511" s="263"/>
      <c r="M5511" s="263"/>
      <c r="N5511" s="263"/>
      <c r="O5511" s="263"/>
      <c r="P5511" s="263"/>
      <c r="Q5511" s="263"/>
      <c r="R5511" s="263"/>
      <c r="S5511" s="263"/>
      <c r="T5511" s="263"/>
      <c r="V5511" s="263"/>
      <c r="W5511" s="263"/>
      <c r="X5511" s="263"/>
      <c r="Y5511" s="263"/>
      <c r="Z5511" s="263"/>
      <c r="AB5511" s="263"/>
      <c r="AC5511" s="263"/>
      <c r="AD5511" s="263"/>
      <c r="AE5511" s="263"/>
    </row>
    <row r="5512" spans="5:31" ht="15" customHeight="1" x14ac:dyDescent="0.3">
      <c r="E5512" s="263"/>
      <c r="F5512" s="263"/>
      <c r="G5512" s="263"/>
      <c r="H5512" s="263"/>
      <c r="I5512" s="263"/>
      <c r="J5512" s="263"/>
      <c r="K5512" s="263"/>
      <c r="L5512" s="263"/>
      <c r="M5512" s="263"/>
      <c r="N5512" s="263"/>
      <c r="O5512" s="263"/>
      <c r="P5512" s="263"/>
      <c r="Q5512" s="263"/>
      <c r="R5512" s="263"/>
      <c r="S5512" s="263"/>
      <c r="T5512" s="263"/>
      <c r="V5512" s="263"/>
      <c r="W5512" s="263"/>
      <c r="X5512" s="263"/>
      <c r="Y5512" s="263"/>
      <c r="Z5512" s="263"/>
      <c r="AB5512" s="263"/>
      <c r="AC5512" s="263"/>
      <c r="AD5512" s="263"/>
      <c r="AE5512" s="263"/>
    </row>
    <row r="5513" spans="5:31" ht="15" customHeight="1" x14ac:dyDescent="0.3">
      <c r="E5513" s="263"/>
      <c r="F5513" s="263"/>
      <c r="G5513" s="263"/>
      <c r="H5513" s="263"/>
      <c r="I5513" s="263"/>
      <c r="J5513" s="263"/>
      <c r="K5513" s="263"/>
      <c r="L5513" s="263"/>
      <c r="M5513" s="263"/>
      <c r="N5513" s="263"/>
      <c r="O5513" s="263"/>
      <c r="P5513" s="263"/>
      <c r="Q5513" s="263"/>
      <c r="R5513" s="263"/>
      <c r="S5513" s="263"/>
      <c r="T5513" s="263"/>
      <c r="V5513" s="263"/>
      <c r="W5513" s="263"/>
      <c r="X5513" s="263"/>
      <c r="Y5513" s="263"/>
      <c r="Z5513" s="263"/>
      <c r="AB5513" s="263"/>
      <c r="AC5513" s="263"/>
      <c r="AD5513" s="263"/>
      <c r="AE5513" s="263"/>
    </row>
    <row r="5514" spans="5:31" ht="15" customHeight="1" x14ac:dyDescent="0.3">
      <c r="E5514" s="263"/>
      <c r="F5514" s="263"/>
      <c r="G5514" s="263"/>
      <c r="H5514" s="263"/>
      <c r="I5514" s="263"/>
      <c r="J5514" s="263"/>
      <c r="K5514" s="263"/>
      <c r="L5514" s="263"/>
      <c r="M5514" s="263"/>
      <c r="N5514" s="263"/>
      <c r="O5514" s="263"/>
      <c r="P5514" s="263"/>
      <c r="Q5514" s="263"/>
      <c r="R5514" s="263"/>
      <c r="S5514" s="263"/>
      <c r="T5514" s="263"/>
      <c r="V5514" s="263"/>
      <c r="W5514" s="263"/>
      <c r="X5514" s="263"/>
      <c r="Y5514" s="263"/>
      <c r="Z5514" s="263"/>
      <c r="AB5514" s="263"/>
      <c r="AC5514" s="263"/>
      <c r="AD5514" s="263"/>
      <c r="AE5514" s="263"/>
    </row>
    <row r="5515" spans="5:31" ht="15" customHeight="1" x14ac:dyDescent="0.3">
      <c r="E5515" s="263"/>
      <c r="F5515" s="263"/>
      <c r="G5515" s="263"/>
      <c r="H5515" s="263"/>
      <c r="I5515" s="263"/>
      <c r="J5515" s="263"/>
      <c r="K5515" s="263"/>
      <c r="L5515" s="263"/>
      <c r="M5515" s="263"/>
      <c r="N5515" s="263"/>
      <c r="O5515" s="263"/>
      <c r="P5515" s="263"/>
      <c r="Q5515" s="263"/>
      <c r="R5515" s="263"/>
      <c r="S5515" s="263"/>
      <c r="T5515" s="263"/>
      <c r="V5515" s="263"/>
      <c r="W5515" s="263"/>
      <c r="X5515" s="263"/>
      <c r="Y5515" s="263"/>
      <c r="Z5515" s="263"/>
      <c r="AB5515" s="263"/>
      <c r="AC5515" s="263"/>
      <c r="AD5515" s="263"/>
      <c r="AE5515" s="263"/>
    </row>
    <row r="5516" spans="5:31" ht="15" customHeight="1" x14ac:dyDescent="0.3">
      <c r="E5516" s="263"/>
      <c r="F5516" s="263"/>
      <c r="G5516" s="263"/>
      <c r="H5516" s="263"/>
      <c r="I5516" s="263"/>
      <c r="J5516" s="263"/>
      <c r="K5516" s="263"/>
      <c r="L5516" s="263"/>
      <c r="M5516" s="263"/>
      <c r="N5516" s="263"/>
      <c r="O5516" s="263"/>
      <c r="P5516" s="263"/>
      <c r="Q5516" s="263"/>
      <c r="R5516" s="263"/>
      <c r="S5516" s="263"/>
      <c r="T5516" s="263"/>
      <c r="V5516" s="263"/>
      <c r="W5516" s="263"/>
      <c r="X5516" s="263"/>
      <c r="Y5516" s="263"/>
      <c r="Z5516" s="263"/>
      <c r="AB5516" s="263"/>
      <c r="AC5516" s="263"/>
      <c r="AD5516" s="263"/>
      <c r="AE5516" s="263"/>
    </row>
    <row r="5517" spans="5:31" ht="15" customHeight="1" x14ac:dyDescent="0.3">
      <c r="E5517" s="263"/>
      <c r="F5517" s="263"/>
      <c r="G5517" s="263"/>
      <c r="H5517" s="263"/>
      <c r="I5517" s="263"/>
      <c r="J5517" s="263"/>
      <c r="K5517" s="263"/>
      <c r="L5517" s="263"/>
      <c r="M5517" s="263"/>
      <c r="N5517" s="263"/>
      <c r="O5517" s="263"/>
      <c r="P5517" s="263"/>
      <c r="Q5517" s="263"/>
      <c r="R5517" s="263"/>
      <c r="S5517" s="263"/>
      <c r="T5517" s="263"/>
      <c r="V5517" s="263"/>
      <c r="W5517" s="263"/>
      <c r="X5517" s="263"/>
      <c r="Y5517" s="263"/>
      <c r="Z5517" s="263"/>
      <c r="AB5517" s="263"/>
      <c r="AC5517" s="263"/>
      <c r="AD5517" s="263"/>
      <c r="AE5517" s="263"/>
    </row>
    <row r="5518" spans="5:31" ht="15" customHeight="1" x14ac:dyDescent="0.3">
      <c r="E5518" s="263"/>
      <c r="F5518" s="263"/>
      <c r="G5518" s="263"/>
      <c r="H5518" s="263"/>
      <c r="I5518" s="263"/>
      <c r="J5518" s="263"/>
      <c r="K5518" s="263"/>
      <c r="L5518" s="263"/>
      <c r="M5518" s="263"/>
      <c r="N5518" s="263"/>
      <c r="O5518" s="263"/>
      <c r="P5518" s="263"/>
      <c r="Q5518" s="263"/>
      <c r="R5518" s="263"/>
      <c r="S5518" s="263"/>
      <c r="T5518" s="263"/>
      <c r="V5518" s="263"/>
      <c r="W5518" s="263"/>
      <c r="X5518" s="263"/>
      <c r="Y5518" s="263"/>
      <c r="Z5518" s="263"/>
      <c r="AB5518" s="263"/>
      <c r="AC5518" s="263"/>
      <c r="AD5518" s="263"/>
      <c r="AE5518" s="263"/>
    </row>
    <row r="5519" spans="5:31" ht="15" customHeight="1" x14ac:dyDescent="0.3">
      <c r="E5519" s="263"/>
      <c r="F5519" s="263"/>
      <c r="G5519" s="263"/>
      <c r="H5519" s="263"/>
      <c r="I5519" s="263"/>
      <c r="J5519" s="263"/>
      <c r="K5519" s="263"/>
      <c r="L5519" s="263"/>
      <c r="M5519" s="263"/>
      <c r="N5519" s="263"/>
      <c r="O5519" s="263"/>
      <c r="P5519" s="263"/>
      <c r="Q5519" s="263"/>
      <c r="R5519" s="263"/>
      <c r="S5519" s="263"/>
      <c r="T5519" s="263"/>
      <c r="V5519" s="263"/>
      <c r="W5519" s="263"/>
      <c r="X5519" s="263"/>
      <c r="Y5519" s="263"/>
      <c r="Z5519" s="263"/>
      <c r="AB5519" s="263"/>
      <c r="AC5519" s="263"/>
      <c r="AD5519" s="263"/>
      <c r="AE5519" s="263"/>
    </row>
    <row r="5520" spans="5:31" ht="15" customHeight="1" x14ac:dyDescent="0.3">
      <c r="E5520" s="263"/>
      <c r="F5520" s="263"/>
      <c r="G5520" s="263"/>
      <c r="H5520" s="263"/>
      <c r="I5520" s="263"/>
      <c r="J5520" s="263"/>
      <c r="K5520" s="263"/>
      <c r="L5520" s="263"/>
      <c r="M5520" s="263"/>
      <c r="N5520" s="263"/>
      <c r="O5520" s="263"/>
      <c r="P5520" s="263"/>
      <c r="Q5520" s="263"/>
      <c r="R5520" s="263"/>
      <c r="S5520" s="263"/>
      <c r="T5520" s="263"/>
      <c r="V5520" s="263"/>
      <c r="W5520" s="263"/>
      <c r="X5520" s="263"/>
      <c r="Y5520" s="263"/>
      <c r="Z5520" s="263"/>
      <c r="AB5520" s="263"/>
      <c r="AC5520" s="263"/>
      <c r="AD5520" s="263"/>
      <c r="AE5520" s="263"/>
    </row>
    <row r="5521" spans="5:31" ht="15" customHeight="1" x14ac:dyDescent="0.3">
      <c r="E5521" s="263"/>
      <c r="F5521" s="263"/>
      <c r="G5521" s="263"/>
      <c r="H5521" s="263"/>
      <c r="I5521" s="263"/>
      <c r="J5521" s="263"/>
      <c r="K5521" s="263"/>
      <c r="L5521" s="263"/>
      <c r="M5521" s="263"/>
      <c r="N5521" s="263"/>
      <c r="O5521" s="263"/>
      <c r="P5521" s="263"/>
      <c r="Q5521" s="263"/>
      <c r="R5521" s="263"/>
      <c r="S5521" s="263"/>
      <c r="T5521" s="263"/>
      <c r="V5521" s="263"/>
      <c r="W5521" s="263"/>
      <c r="X5521" s="263"/>
      <c r="Y5521" s="263"/>
      <c r="Z5521" s="263"/>
      <c r="AB5521" s="263"/>
      <c r="AC5521" s="263"/>
      <c r="AD5521" s="263"/>
      <c r="AE5521" s="263"/>
    </row>
    <row r="5522" spans="5:31" ht="15" customHeight="1" x14ac:dyDescent="0.3">
      <c r="E5522" s="263"/>
      <c r="F5522" s="263"/>
      <c r="G5522" s="263"/>
      <c r="H5522" s="263"/>
      <c r="I5522" s="263"/>
      <c r="J5522" s="263"/>
      <c r="K5522" s="263"/>
      <c r="L5522" s="263"/>
      <c r="M5522" s="263"/>
      <c r="N5522" s="263"/>
      <c r="O5522" s="263"/>
      <c r="P5522" s="263"/>
      <c r="Q5522" s="263"/>
      <c r="R5522" s="263"/>
      <c r="S5522" s="263"/>
      <c r="T5522" s="263"/>
      <c r="V5522" s="263"/>
      <c r="W5522" s="263"/>
      <c r="X5522" s="263"/>
      <c r="Y5522" s="263"/>
      <c r="Z5522" s="263"/>
      <c r="AB5522" s="263"/>
      <c r="AC5522" s="263"/>
      <c r="AD5522" s="263"/>
      <c r="AE5522" s="263"/>
    </row>
    <row r="5523" spans="5:31" ht="15" customHeight="1" x14ac:dyDescent="0.3">
      <c r="E5523" s="263"/>
      <c r="F5523" s="263"/>
      <c r="G5523" s="263"/>
      <c r="H5523" s="263"/>
      <c r="I5523" s="263"/>
      <c r="J5523" s="263"/>
      <c r="K5523" s="263"/>
      <c r="L5523" s="263"/>
      <c r="M5523" s="263"/>
      <c r="N5523" s="263"/>
      <c r="O5523" s="263"/>
      <c r="P5523" s="263"/>
      <c r="Q5523" s="263"/>
      <c r="R5523" s="263"/>
      <c r="S5523" s="263"/>
      <c r="T5523" s="263"/>
      <c r="V5523" s="263"/>
      <c r="W5523" s="263"/>
      <c r="X5523" s="263"/>
      <c r="Y5523" s="263"/>
      <c r="Z5523" s="263"/>
      <c r="AB5523" s="263"/>
      <c r="AC5523" s="263"/>
      <c r="AD5523" s="263"/>
      <c r="AE5523" s="263"/>
    </row>
    <row r="5524" spans="5:31" ht="15" customHeight="1" x14ac:dyDescent="0.3">
      <c r="E5524" s="263"/>
      <c r="F5524" s="263"/>
      <c r="G5524" s="263"/>
      <c r="H5524" s="263"/>
      <c r="I5524" s="263"/>
      <c r="J5524" s="263"/>
      <c r="K5524" s="263"/>
      <c r="L5524" s="263"/>
      <c r="M5524" s="263"/>
      <c r="N5524" s="263"/>
      <c r="O5524" s="263"/>
      <c r="P5524" s="263"/>
      <c r="Q5524" s="263"/>
      <c r="R5524" s="263"/>
      <c r="S5524" s="263"/>
      <c r="T5524" s="263"/>
      <c r="V5524" s="263"/>
      <c r="W5524" s="263"/>
      <c r="X5524" s="263"/>
      <c r="Y5524" s="263"/>
      <c r="Z5524" s="263"/>
      <c r="AB5524" s="263"/>
      <c r="AC5524" s="263"/>
      <c r="AD5524" s="263"/>
      <c r="AE5524" s="263"/>
    </row>
    <row r="5525" spans="5:31" ht="15" customHeight="1" x14ac:dyDescent="0.3">
      <c r="E5525" s="263"/>
      <c r="F5525" s="263"/>
      <c r="G5525" s="263"/>
      <c r="H5525" s="263"/>
      <c r="I5525" s="263"/>
      <c r="J5525" s="263"/>
      <c r="K5525" s="263"/>
      <c r="L5525" s="263"/>
      <c r="M5525" s="263"/>
      <c r="N5525" s="263"/>
      <c r="O5525" s="263"/>
      <c r="P5525" s="263"/>
      <c r="Q5525" s="263"/>
      <c r="R5525" s="263"/>
      <c r="S5525" s="263"/>
      <c r="T5525" s="263"/>
      <c r="V5525" s="263"/>
      <c r="W5525" s="263"/>
      <c r="X5525" s="263"/>
      <c r="Y5525" s="263"/>
      <c r="Z5525" s="263"/>
      <c r="AB5525" s="263"/>
      <c r="AC5525" s="263"/>
      <c r="AD5525" s="263"/>
      <c r="AE5525" s="263"/>
    </row>
    <row r="5526" spans="5:31" ht="15" customHeight="1" x14ac:dyDescent="0.3">
      <c r="E5526" s="263"/>
      <c r="F5526" s="263"/>
      <c r="G5526" s="263"/>
      <c r="H5526" s="263"/>
      <c r="I5526" s="263"/>
      <c r="J5526" s="263"/>
      <c r="K5526" s="263"/>
      <c r="L5526" s="263"/>
      <c r="M5526" s="263"/>
      <c r="N5526" s="263"/>
      <c r="O5526" s="263"/>
      <c r="P5526" s="263"/>
      <c r="Q5526" s="263"/>
      <c r="R5526" s="263"/>
      <c r="S5526" s="263"/>
      <c r="T5526" s="263"/>
      <c r="V5526" s="263"/>
      <c r="W5526" s="263"/>
      <c r="X5526" s="263"/>
      <c r="Y5526" s="263"/>
      <c r="Z5526" s="263"/>
      <c r="AB5526" s="263"/>
      <c r="AC5526" s="263"/>
      <c r="AD5526" s="263"/>
      <c r="AE5526" s="263"/>
    </row>
    <row r="5527" spans="5:31" ht="15" customHeight="1" x14ac:dyDescent="0.3">
      <c r="E5527" s="263"/>
      <c r="F5527" s="263"/>
      <c r="G5527" s="263"/>
      <c r="H5527" s="263"/>
      <c r="I5527" s="263"/>
      <c r="J5527" s="263"/>
      <c r="K5527" s="263"/>
      <c r="L5527" s="263"/>
      <c r="M5527" s="263"/>
      <c r="N5527" s="263"/>
      <c r="O5527" s="263"/>
      <c r="P5527" s="263"/>
      <c r="Q5527" s="263"/>
      <c r="R5527" s="263"/>
      <c r="S5527" s="263"/>
      <c r="T5527" s="263"/>
      <c r="V5527" s="263"/>
      <c r="W5527" s="263"/>
      <c r="X5527" s="263"/>
      <c r="Y5527" s="263"/>
      <c r="Z5527" s="263"/>
      <c r="AB5527" s="263"/>
      <c r="AC5527" s="263"/>
      <c r="AD5527" s="263"/>
      <c r="AE5527" s="263"/>
    </row>
    <row r="5528" spans="5:31" ht="15" customHeight="1" x14ac:dyDescent="0.3">
      <c r="E5528" s="263"/>
      <c r="F5528" s="263"/>
      <c r="G5528" s="263"/>
      <c r="H5528" s="263"/>
      <c r="I5528" s="263"/>
      <c r="J5528" s="263"/>
      <c r="K5528" s="263"/>
      <c r="L5528" s="263"/>
      <c r="M5528" s="263"/>
      <c r="N5528" s="263"/>
      <c r="O5528" s="263"/>
      <c r="P5528" s="263"/>
      <c r="Q5528" s="263"/>
      <c r="R5528" s="263"/>
      <c r="S5528" s="263"/>
      <c r="T5528" s="263"/>
      <c r="V5528" s="263"/>
      <c r="W5528" s="263"/>
      <c r="X5528" s="263"/>
      <c r="Y5528" s="263"/>
      <c r="Z5528" s="263"/>
      <c r="AB5528" s="263"/>
      <c r="AC5528" s="263"/>
      <c r="AD5528" s="263"/>
      <c r="AE5528" s="263"/>
    </row>
    <row r="5529" spans="5:31" ht="15" customHeight="1" x14ac:dyDescent="0.3">
      <c r="E5529" s="263"/>
      <c r="F5529" s="263"/>
      <c r="G5529" s="263"/>
      <c r="H5529" s="263"/>
      <c r="I5529" s="263"/>
      <c r="J5529" s="263"/>
      <c r="K5529" s="263"/>
      <c r="L5529" s="263"/>
      <c r="M5529" s="263"/>
      <c r="N5529" s="263"/>
      <c r="O5529" s="263"/>
      <c r="P5529" s="263"/>
      <c r="Q5529" s="263"/>
      <c r="R5529" s="263"/>
      <c r="S5529" s="263"/>
      <c r="T5529" s="263"/>
      <c r="V5529" s="263"/>
      <c r="W5529" s="263"/>
      <c r="X5529" s="263"/>
      <c r="Y5529" s="263"/>
      <c r="Z5529" s="263"/>
      <c r="AB5529" s="263"/>
      <c r="AC5529" s="263"/>
      <c r="AD5529" s="263"/>
      <c r="AE5529" s="263"/>
    </row>
    <row r="5530" spans="5:31" ht="15" customHeight="1" x14ac:dyDescent="0.3">
      <c r="E5530" s="263"/>
      <c r="F5530" s="263"/>
      <c r="G5530" s="263"/>
      <c r="H5530" s="263"/>
      <c r="I5530" s="263"/>
      <c r="J5530" s="263"/>
      <c r="K5530" s="263"/>
      <c r="L5530" s="263"/>
      <c r="M5530" s="263"/>
      <c r="N5530" s="263"/>
      <c r="O5530" s="263"/>
      <c r="P5530" s="263"/>
      <c r="Q5530" s="263"/>
      <c r="R5530" s="263"/>
      <c r="S5530" s="263"/>
      <c r="T5530" s="263"/>
      <c r="V5530" s="263"/>
      <c r="W5530" s="263"/>
      <c r="X5530" s="263"/>
      <c r="Y5530" s="263"/>
      <c r="Z5530" s="263"/>
      <c r="AB5530" s="263"/>
      <c r="AC5530" s="263"/>
      <c r="AD5530" s="263"/>
      <c r="AE5530" s="263"/>
    </row>
    <row r="5531" spans="5:31" ht="15" customHeight="1" x14ac:dyDescent="0.3">
      <c r="E5531" s="263"/>
      <c r="F5531" s="263"/>
      <c r="G5531" s="263"/>
      <c r="H5531" s="263"/>
      <c r="I5531" s="263"/>
      <c r="J5531" s="263"/>
      <c r="K5531" s="263"/>
      <c r="L5531" s="263"/>
      <c r="M5531" s="263"/>
      <c r="N5531" s="263"/>
      <c r="O5531" s="263"/>
      <c r="P5531" s="263"/>
      <c r="Q5531" s="263"/>
      <c r="R5531" s="263"/>
      <c r="S5531" s="263"/>
      <c r="T5531" s="263"/>
      <c r="V5531" s="263"/>
      <c r="W5531" s="263"/>
      <c r="X5531" s="263"/>
      <c r="Y5531" s="263"/>
      <c r="Z5531" s="263"/>
      <c r="AB5531" s="263"/>
      <c r="AC5531" s="263"/>
      <c r="AD5531" s="263"/>
      <c r="AE5531" s="263"/>
    </row>
    <row r="5532" spans="5:31" ht="15" customHeight="1" x14ac:dyDescent="0.3">
      <c r="E5532" s="263"/>
      <c r="F5532" s="263"/>
      <c r="G5532" s="263"/>
      <c r="H5532" s="263"/>
      <c r="I5532" s="263"/>
      <c r="J5532" s="263"/>
      <c r="K5532" s="263"/>
      <c r="L5532" s="263"/>
      <c r="M5532" s="263"/>
      <c r="N5532" s="263"/>
      <c r="O5532" s="263"/>
      <c r="P5532" s="263"/>
      <c r="Q5532" s="263"/>
      <c r="R5532" s="263"/>
      <c r="S5532" s="263"/>
      <c r="T5532" s="263"/>
      <c r="V5532" s="263"/>
      <c r="W5532" s="263"/>
      <c r="X5532" s="263"/>
      <c r="Y5532" s="263"/>
      <c r="Z5532" s="263"/>
      <c r="AB5532" s="263"/>
      <c r="AC5532" s="263"/>
      <c r="AD5532" s="263"/>
      <c r="AE5532" s="263"/>
    </row>
    <row r="5533" spans="5:31" ht="15" customHeight="1" x14ac:dyDescent="0.3">
      <c r="E5533" s="263"/>
      <c r="F5533" s="263"/>
      <c r="G5533" s="263"/>
      <c r="H5533" s="263"/>
      <c r="I5533" s="263"/>
      <c r="J5533" s="263"/>
      <c r="K5533" s="263"/>
      <c r="L5533" s="263"/>
      <c r="M5533" s="263"/>
      <c r="N5533" s="263"/>
      <c r="O5533" s="263"/>
      <c r="P5533" s="263"/>
      <c r="Q5533" s="263"/>
      <c r="R5533" s="263"/>
      <c r="S5533" s="263"/>
      <c r="T5533" s="263"/>
      <c r="V5533" s="263"/>
      <c r="W5533" s="263"/>
      <c r="X5533" s="263"/>
      <c r="Y5533" s="263"/>
      <c r="Z5533" s="263"/>
      <c r="AB5533" s="263"/>
      <c r="AC5533" s="263"/>
      <c r="AD5533" s="263"/>
      <c r="AE5533" s="263"/>
    </row>
    <row r="5534" spans="5:31" ht="15" customHeight="1" x14ac:dyDescent="0.3">
      <c r="E5534" s="263"/>
      <c r="F5534" s="263"/>
      <c r="G5534" s="263"/>
      <c r="H5534" s="263"/>
      <c r="I5534" s="263"/>
      <c r="J5534" s="263"/>
      <c r="K5534" s="263"/>
      <c r="L5534" s="263"/>
      <c r="M5534" s="263"/>
      <c r="N5534" s="263"/>
      <c r="O5534" s="263"/>
      <c r="P5534" s="263"/>
      <c r="Q5534" s="263"/>
      <c r="R5534" s="263"/>
      <c r="S5534" s="263"/>
      <c r="T5534" s="263"/>
      <c r="V5534" s="263"/>
      <c r="W5534" s="263"/>
      <c r="X5534" s="263"/>
      <c r="Y5534" s="263"/>
      <c r="Z5534" s="263"/>
      <c r="AB5534" s="263"/>
      <c r="AC5534" s="263"/>
      <c r="AD5534" s="263"/>
      <c r="AE5534" s="263"/>
    </row>
    <row r="5535" spans="5:31" ht="15" customHeight="1" x14ac:dyDescent="0.3">
      <c r="E5535" s="263"/>
      <c r="F5535" s="263"/>
      <c r="G5535" s="263"/>
      <c r="H5535" s="263"/>
      <c r="I5535" s="263"/>
      <c r="J5535" s="263"/>
      <c r="K5535" s="263"/>
      <c r="L5535" s="263"/>
      <c r="M5535" s="263"/>
      <c r="N5535" s="263"/>
      <c r="O5535" s="263"/>
      <c r="P5535" s="263"/>
      <c r="Q5535" s="263"/>
      <c r="R5535" s="263"/>
      <c r="S5535" s="263"/>
      <c r="T5535" s="263"/>
      <c r="V5535" s="263"/>
      <c r="W5535" s="263"/>
      <c r="X5535" s="263"/>
      <c r="Y5535" s="263"/>
      <c r="Z5535" s="263"/>
      <c r="AB5535" s="263"/>
      <c r="AC5535" s="263"/>
      <c r="AD5535" s="263"/>
      <c r="AE5535" s="263"/>
    </row>
    <row r="5536" spans="5:31" ht="15" customHeight="1" x14ac:dyDescent="0.3">
      <c r="F5536" s="271"/>
      <c r="G5536" s="271"/>
      <c r="H5536" s="271"/>
    </row>
    <row r="5537" spans="5:31" ht="15" customHeight="1" x14ac:dyDescent="0.3">
      <c r="F5537" s="271"/>
      <c r="G5537" s="271"/>
      <c r="H5537" s="271"/>
    </row>
    <row r="5538" spans="5:31" ht="15" customHeight="1" x14ac:dyDescent="0.3">
      <c r="F5538" s="271"/>
      <c r="G5538" s="271"/>
      <c r="H5538" s="271"/>
    </row>
    <row r="5539" spans="5:31" ht="15" customHeight="1" x14ac:dyDescent="0.3">
      <c r="E5539" s="263"/>
      <c r="F5539" s="263"/>
      <c r="G5539" s="263"/>
      <c r="H5539" s="263"/>
      <c r="I5539" s="263"/>
      <c r="J5539" s="263"/>
      <c r="K5539" s="263"/>
      <c r="L5539" s="263"/>
      <c r="M5539" s="263"/>
      <c r="N5539" s="263"/>
      <c r="O5539" s="263"/>
      <c r="P5539" s="263"/>
      <c r="Q5539" s="263"/>
      <c r="R5539" s="263"/>
      <c r="S5539" s="263"/>
      <c r="T5539" s="263"/>
      <c r="U5539" s="263"/>
      <c r="V5539" s="263"/>
      <c r="W5539" s="263"/>
      <c r="X5539" s="263"/>
      <c r="Y5539" s="263"/>
      <c r="Z5539" s="263"/>
      <c r="AB5539" s="263"/>
      <c r="AC5539" s="263"/>
      <c r="AD5539" s="263"/>
      <c r="AE5539" s="263"/>
    </row>
    <row r="5540" spans="5:31" ht="15" customHeight="1" x14ac:dyDescent="0.3">
      <c r="E5540" s="263"/>
      <c r="F5540" s="263"/>
      <c r="G5540" s="263"/>
      <c r="H5540" s="263"/>
      <c r="I5540" s="263"/>
      <c r="J5540" s="263"/>
      <c r="K5540" s="263"/>
      <c r="L5540" s="263"/>
      <c r="M5540" s="263"/>
      <c r="N5540" s="263"/>
      <c r="O5540" s="263"/>
      <c r="P5540" s="263"/>
      <c r="Q5540" s="263"/>
      <c r="R5540" s="263"/>
      <c r="S5540" s="263"/>
      <c r="T5540" s="263"/>
      <c r="U5540" s="263"/>
      <c r="V5540" s="263"/>
      <c r="W5540" s="263"/>
      <c r="X5540" s="263"/>
      <c r="Y5540" s="263"/>
      <c r="Z5540" s="263"/>
      <c r="AB5540" s="263"/>
      <c r="AC5540" s="263"/>
      <c r="AD5540" s="263"/>
      <c r="AE5540" s="263"/>
    </row>
    <row r="5541" spans="5:31" ht="15" customHeight="1" x14ac:dyDescent="0.3">
      <c r="F5541" s="271"/>
      <c r="G5541" s="271"/>
      <c r="H5541" s="271"/>
    </row>
    <row r="5542" spans="5:31" ht="15" customHeight="1" x14ac:dyDescent="0.3">
      <c r="F5542" s="271"/>
      <c r="G5542" s="271"/>
      <c r="H5542" s="271"/>
    </row>
    <row r="5543" spans="5:31" ht="15" customHeight="1" x14ac:dyDescent="0.3">
      <c r="F5543" s="271"/>
      <c r="G5543" s="271"/>
      <c r="H5543" s="271"/>
    </row>
    <row r="5544" spans="5:31" ht="15" customHeight="1" x14ac:dyDescent="0.3">
      <c r="F5544" s="272"/>
      <c r="G5544" s="272"/>
      <c r="H5544" s="272"/>
    </row>
    <row r="5545" spans="5:31" ht="15" customHeight="1" x14ac:dyDescent="0.3">
      <c r="F5545" s="272"/>
      <c r="G5545" s="272"/>
      <c r="H5545" s="272"/>
    </row>
    <row r="5546" spans="5:31" ht="15" customHeight="1" x14ac:dyDescent="0.3">
      <c r="F5546" s="271"/>
      <c r="G5546" s="271"/>
      <c r="H5546" s="271"/>
    </row>
    <row r="5547" spans="5:31" ht="15" customHeight="1" x14ac:dyDescent="0.3">
      <c r="F5547" s="271"/>
      <c r="G5547" s="271"/>
      <c r="H5547" s="271"/>
    </row>
    <row r="5548" spans="5:31" ht="15" customHeight="1" x14ac:dyDescent="0.3">
      <c r="F5548" s="271"/>
      <c r="G5548" s="271"/>
      <c r="H5548" s="271"/>
    </row>
    <row r="5549" spans="5:31" ht="15" customHeight="1" x14ac:dyDescent="0.3">
      <c r="F5549" s="272"/>
      <c r="G5549" s="272"/>
      <c r="H5549" s="272"/>
    </row>
    <row r="5550" spans="5:31" ht="15" customHeight="1" x14ac:dyDescent="0.3">
      <c r="F5550" s="271"/>
      <c r="G5550" s="271"/>
      <c r="H5550" s="271"/>
    </row>
    <row r="5551" spans="5:31" ht="15" customHeight="1" x14ac:dyDescent="0.3">
      <c r="F5551" s="272"/>
      <c r="G5551" s="272"/>
      <c r="H5551" s="272"/>
    </row>
    <row r="5552" spans="5:31" ht="15" customHeight="1" x14ac:dyDescent="0.3"/>
    <row r="5553" spans="6:8" ht="15" customHeight="1" x14ac:dyDescent="0.3">
      <c r="F5553" s="271"/>
      <c r="G5553" s="271"/>
      <c r="H5553" s="271"/>
    </row>
    <row r="5554" spans="6:8" ht="15" customHeight="1" x14ac:dyDescent="0.3">
      <c r="F5554" s="271"/>
      <c r="G5554" s="271"/>
      <c r="H5554" s="271"/>
    </row>
    <row r="5555" spans="6:8" ht="15" customHeight="1" x14ac:dyDescent="0.3">
      <c r="F5555" s="272"/>
      <c r="G5555" s="272"/>
      <c r="H5555" s="272"/>
    </row>
    <row r="5556" spans="6:8" ht="15" customHeight="1" x14ac:dyDescent="0.3">
      <c r="F5556" s="272"/>
      <c r="G5556" s="272"/>
      <c r="H5556" s="272"/>
    </row>
    <row r="5557" spans="6:8" ht="15" customHeight="1" x14ac:dyDescent="0.3"/>
    <row r="5558" spans="6:8" ht="15" customHeight="1" x14ac:dyDescent="0.3">
      <c r="F5558" s="271"/>
      <c r="G5558" s="271"/>
      <c r="H5558" s="271"/>
    </row>
    <row r="5559" spans="6:8" ht="15" customHeight="1" x14ac:dyDescent="0.3">
      <c r="F5559" s="272"/>
      <c r="G5559" s="272"/>
      <c r="H5559" s="272"/>
    </row>
    <row r="5560" spans="6:8" ht="15" customHeight="1" x14ac:dyDescent="0.3">
      <c r="F5560" s="272"/>
      <c r="G5560" s="272"/>
      <c r="H5560" s="272"/>
    </row>
    <row r="5561" spans="6:8" ht="15" customHeight="1" x14ac:dyDescent="0.3">
      <c r="F5561" s="271"/>
      <c r="G5561" s="271"/>
      <c r="H5561" s="271"/>
    </row>
    <row r="5562" spans="6:8" ht="15" customHeight="1" x14ac:dyDescent="0.3">
      <c r="F5562" s="271"/>
      <c r="G5562" s="271"/>
      <c r="H5562" s="271"/>
    </row>
    <row r="5563" spans="6:8" ht="15" customHeight="1" x14ac:dyDescent="0.3">
      <c r="F5563" s="271"/>
      <c r="G5563" s="271"/>
      <c r="H5563" s="271"/>
    </row>
    <row r="5564" spans="6:8" ht="15" customHeight="1" x14ac:dyDescent="0.3">
      <c r="F5564" s="271"/>
      <c r="G5564" s="271"/>
      <c r="H5564" s="271"/>
    </row>
    <row r="5565" spans="6:8" ht="15" customHeight="1" x14ac:dyDescent="0.3">
      <c r="F5565" s="272"/>
      <c r="G5565" s="272"/>
      <c r="H5565" s="272"/>
    </row>
    <row r="5566" spans="6:8" ht="15" customHeight="1" x14ac:dyDescent="0.3"/>
    <row r="5567" spans="6:8" ht="15" customHeight="1" x14ac:dyDescent="0.3">
      <c r="F5567" s="272"/>
      <c r="G5567" s="272"/>
      <c r="H5567" s="272"/>
    </row>
    <row r="5568" spans="6:8" ht="15" customHeight="1" x14ac:dyDescent="0.3">
      <c r="F5568" s="272"/>
      <c r="G5568" s="272"/>
      <c r="H5568" s="272"/>
    </row>
    <row r="5569" spans="6:8" ht="15" customHeight="1" x14ac:dyDescent="0.3"/>
    <row r="5570" spans="6:8" ht="15" customHeight="1" x14ac:dyDescent="0.3">
      <c r="F5570" s="272"/>
      <c r="G5570" s="272"/>
      <c r="H5570" s="272"/>
    </row>
    <row r="5571" spans="6:8" ht="15" customHeight="1" x14ac:dyDescent="0.3">
      <c r="F5571" s="272"/>
      <c r="G5571" s="272"/>
      <c r="H5571" s="272"/>
    </row>
    <row r="5572" spans="6:8" ht="15" customHeight="1" x14ac:dyDescent="0.3">
      <c r="F5572" s="271"/>
      <c r="G5572" s="271"/>
      <c r="H5572" s="271"/>
    </row>
    <row r="5573" spans="6:8" ht="15" customHeight="1" x14ac:dyDescent="0.3">
      <c r="F5573" s="272"/>
      <c r="G5573" s="272"/>
      <c r="H5573" s="272"/>
    </row>
    <row r="5574" spans="6:8" ht="15" customHeight="1" x14ac:dyDescent="0.3"/>
    <row r="5575" spans="6:8" ht="15" customHeight="1" x14ac:dyDescent="0.3">
      <c r="F5575" s="272"/>
      <c r="G5575" s="272"/>
      <c r="H5575" s="272"/>
    </row>
    <row r="5576" spans="6:8" ht="15" customHeight="1" x14ac:dyDescent="0.3">
      <c r="F5576" s="272"/>
      <c r="G5576" s="272"/>
      <c r="H5576" s="272"/>
    </row>
    <row r="5577" spans="6:8" ht="15" customHeight="1" x14ac:dyDescent="0.3">
      <c r="F5577" s="271"/>
      <c r="G5577" s="271"/>
      <c r="H5577" s="271"/>
    </row>
    <row r="5578" spans="6:8" ht="15" customHeight="1" x14ac:dyDescent="0.3">
      <c r="F5578" s="271"/>
      <c r="G5578" s="271"/>
      <c r="H5578" s="271"/>
    </row>
    <row r="5579" spans="6:8" ht="15" customHeight="1" x14ac:dyDescent="0.3">
      <c r="F5579" s="273"/>
      <c r="G5579" s="273"/>
      <c r="H5579" s="274"/>
    </row>
    <row r="5580" spans="6:8" ht="15" customHeight="1" x14ac:dyDescent="0.3">
      <c r="F5580" s="271"/>
      <c r="G5580" s="271"/>
      <c r="H5580" s="271"/>
    </row>
    <row r="5581" spans="6:8" ht="15" customHeight="1" x14ac:dyDescent="0.3">
      <c r="F5581" s="273"/>
      <c r="G5581" s="273"/>
      <c r="H5581" s="274"/>
    </row>
    <row r="5582" spans="6:8" ht="15" customHeight="1" x14ac:dyDescent="0.3">
      <c r="F5582" s="271"/>
      <c r="G5582" s="271"/>
      <c r="H5582" s="271"/>
    </row>
    <row r="5583" spans="6:8" ht="15" customHeight="1" x14ac:dyDescent="0.3">
      <c r="F5583" s="271"/>
      <c r="G5583" s="271"/>
      <c r="H5583" s="271"/>
    </row>
    <row r="5584" spans="6:8" ht="15" customHeight="1" x14ac:dyDescent="0.3">
      <c r="F5584" s="271"/>
      <c r="G5584" s="271"/>
      <c r="H5584" s="271"/>
    </row>
    <row r="5585" spans="6:8" ht="15" customHeight="1" x14ac:dyDescent="0.3"/>
    <row r="5586" spans="6:8" ht="15" customHeight="1" x14ac:dyDescent="0.3">
      <c r="F5586" s="272"/>
      <c r="G5586" s="272"/>
      <c r="H5586" s="272"/>
    </row>
    <row r="5587" spans="6:8" ht="15" customHeight="1" x14ac:dyDescent="0.3">
      <c r="F5587" s="272"/>
      <c r="G5587" s="272"/>
      <c r="H5587" s="272"/>
    </row>
    <row r="5588" spans="6:8" ht="15" customHeight="1" x14ac:dyDescent="0.3">
      <c r="F5588" s="271"/>
      <c r="G5588" s="271"/>
      <c r="H5588" s="271"/>
    </row>
    <row r="5589" spans="6:8" ht="15" customHeight="1" x14ac:dyDescent="0.3"/>
    <row r="5590" spans="6:8" ht="15" customHeight="1" x14ac:dyDescent="0.3">
      <c r="F5590" s="271"/>
      <c r="G5590" s="271"/>
      <c r="H5590" s="271"/>
    </row>
    <row r="5591" spans="6:8" ht="15" customHeight="1" x14ac:dyDescent="0.3">
      <c r="F5591" s="271"/>
      <c r="G5591" s="271"/>
      <c r="H5591" s="271"/>
    </row>
    <row r="5592" spans="6:8" ht="15" customHeight="1" x14ac:dyDescent="0.3">
      <c r="F5592" s="271"/>
      <c r="G5592" s="271"/>
      <c r="H5592" s="271"/>
    </row>
    <row r="5593" spans="6:8" ht="15" customHeight="1" x14ac:dyDescent="0.3">
      <c r="F5593" s="271"/>
      <c r="G5593" s="271"/>
      <c r="H5593" s="271"/>
    </row>
    <row r="5594" spans="6:8" ht="15" customHeight="1" x14ac:dyDescent="0.3">
      <c r="F5594" s="271"/>
      <c r="G5594" s="271"/>
      <c r="H5594" s="271"/>
    </row>
    <row r="5595" spans="6:8" ht="15" customHeight="1" x14ac:dyDescent="0.3">
      <c r="F5595" s="271"/>
      <c r="G5595" s="271"/>
      <c r="H5595" s="271"/>
    </row>
    <row r="5596" spans="6:8" ht="15" customHeight="1" x14ac:dyDescent="0.3">
      <c r="F5596" s="272"/>
      <c r="G5596" s="272"/>
      <c r="H5596" s="272"/>
    </row>
    <row r="5597" spans="6:8" ht="15" customHeight="1" x14ac:dyDescent="0.3">
      <c r="F5597" s="271"/>
      <c r="G5597" s="271"/>
      <c r="H5597" s="271"/>
    </row>
    <row r="5598" spans="6:8" ht="15" customHeight="1" x14ac:dyDescent="0.3">
      <c r="F5598" s="271"/>
      <c r="G5598" s="271"/>
      <c r="H5598" s="271"/>
    </row>
    <row r="5599" spans="6:8" ht="15" customHeight="1" x14ac:dyDescent="0.3">
      <c r="F5599" s="271"/>
      <c r="G5599" s="271"/>
      <c r="H5599" s="271"/>
    </row>
    <row r="5600" spans="6:8" ht="15" customHeight="1" x14ac:dyDescent="0.3">
      <c r="F5600" s="272"/>
      <c r="G5600" s="272"/>
      <c r="H5600" s="272"/>
    </row>
    <row r="5601" spans="6:8" ht="15" customHeight="1" x14ac:dyDescent="0.3">
      <c r="F5601" s="271"/>
      <c r="G5601" s="271"/>
      <c r="H5601" s="271"/>
    </row>
    <row r="5602" spans="6:8" ht="15" customHeight="1" x14ac:dyDescent="0.3">
      <c r="F5602" s="272"/>
      <c r="G5602" s="272"/>
      <c r="H5602" s="272"/>
    </row>
    <row r="5603" spans="6:8" ht="15" customHeight="1" x14ac:dyDescent="0.3">
      <c r="F5603" s="272"/>
      <c r="G5603" s="272"/>
      <c r="H5603" s="272"/>
    </row>
    <row r="5604" spans="6:8" ht="15" customHeight="1" x14ac:dyDescent="0.3">
      <c r="F5604" s="271"/>
      <c r="G5604" s="271"/>
      <c r="H5604" s="271"/>
    </row>
    <row r="5605" spans="6:8" ht="15" customHeight="1" x14ac:dyDescent="0.3">
      <c r="F5605" s="271"/>
      <c r="G5605" s="271"/>
      <c r="H5605" s="271"/>
    </row>
    <row r="5606" spans="6:8" ht="15" customHeight="1" x14ac:dyDescent="0.3">
      <c r="F5606" s="271"/>
      <c r="G5606" s="271"/>
      <c r="H5606" s="271"/>
    </row>
    <row r="5607" spans="6:8" ht="15" customHeight="1" x14ac:dyDescent="0.3">
      <c r="F5607" s="271"/>
      <c r="G5607" s="271"/>
      <c r="H5607" s="271"/>
    </row>
    <row r="5608" spans="6:8" ht="15" customHeight="1" x14ac:dyDescent="0.3">
      <c r="F5608" s="271"/>
      <c r="G5608" s="271"/>
      <c r="H5608" s="271"/>
    </row>
    <row r="5609" spans="6:8" ht="15" customHeight="1" x14ac:dyDescent="0.3">
      <c r="F5609" s="271"/>
      <c r="G5609" s="271"/>
      <c r="H5609" s="271"/>
    </row>
    <row r="5610" spans="6:8" ht="15" customHeight="1" x14ac:dyDescent="0.3">
      <c r="F5610" s="271"/>
      <c r="G5610" s="271"/>
      <c r="H5610" s="271"/>
    </row>
    <row r="5611" spans="6:8" ht="15" customHeight="1" x14ac:dyDescent="0.3">
      <c r="F5611" s="272"/>
      <c r="G5611" s="272"/>
      <c r="H5611" s="272"/>
    </row>
    <row r="5612" spans="6:8" ht="15" customHeight="1" x14ac:dyDescent="0.3">
      <c r="F5612" s="271"/>
      <c r="G5612" s="271"/>
      <c r="H5612" s="271"/>
    </row>
    <row r="5613" spans="6:8" ht="15" customHeight="1" x14ac:dyDescent="0.3">
      <c r="F5613" s="271"/>
      <c r="G5613" s="271"/>
      <c r="H5613" s="271"/>
    </row>
    <row r="5614" spans="6:8" ht="15" customHeight="1" x14ac:dyDescent="0.3">
      <c r="F5614" s="272"/>
      <c r="G5614" s="272"/>
      <c r="H5614" s="272"/>
    </row>
    <row r="5615" spans="6:8" ht="15" customHeight="1" x14ac:dyDescent="0.3">
      <c r="F5615" s="271"/>
      <c r="G5615" s="271"/>
      <c r="H5615" s="271"/>
    </row>
    <row r="5616" spans="6:8" ht="15" customHeight="1" x14ac:dyDescent="0.3">
      <c r="F5616" s="272"/>
      <c r="G5616" s="272"/>
      <c r="H5616" s="272"/>
    </row>
    <row r="5617" spans="6:8" ht="15" customHeight="1" x14ac:dyDescent="0.3">
      <c r="F5617" s="271"/>
      <c r="G5617" s="271"/>
      <c r="H5617" s="271"/>
    </row>
    <row r="5618" spans="6:8" ht="15" customHeight="1" x14ac:dyDescent="0.3">
      <c r="F5618" s="271"/>
      <c r="G5618" s="271"/>
      <c r="H5618" s="271"/>
    </row>
    <row r="5619" spans="6:8" ht="15" customHeight="1" x14ac:dyDescent="0.3">
      <c r="F5619" s="272"/>
      <c r="G5619" s="272"/>
      <c r="H5619" s="272"/>
    </row>
    <row r="5620" spans="6:8" ht="15" customHeight="1" x14ac:dyDescent="0.3">
      <c r="F5620" s="271"/>
      <c r="G5620" s="271"/>
      <c r="H5620" s="271"/>
    </row>
    <row r="5621" spans="6:8" ht="15" customHeight="1" x14ac:dyDescent="0.3">
      <c r="F5621" s="272"/>
      <c r="G5621" s="272"/>
      <c r="H5621" s="272"/>
    </row>
    <row r="5622" spans="6:8" ht="15" customHeight="1" x14ac:dyDescent="0.3">
      <c r="F5622" s="272"/>
      <c r="G5622" s="272"/>
      <c r="H5622" s="272"/>
    </row>
    <row r="5623" spans="6:8" ht="15" customHeight="1" x14ac:dyDescent="0.3">
      <c r="F5623" s="272"/>
      <c r="G5623" s="272"/>
      <c r="H5623" s="272"/>
    </row>
    <row r="5624" spans="6:8" ht="15" customHeight="1" x14ac:dyDescent="0.3">
      <c r="F5624" s="271"/>
      <c r="G5624" s="271"/>
      <c r="H5624" s="271"/>
    </row>
    <row r="5625" spans="6:8" ht="15" customHeight="1" x14ac:dyDescent="0.3">
      <c r="F5625" s="271"/>
      <c r="G5625" s="271"/>
      <c r="H5625" s="271"/>
    </row>
    <row r="5626" spans="6:8" ht="15" customHeight="1" x14ac:dyDescent="0.3">
      <c r="F5626" s="272"/>
      <c r="G5626" s="272"/>
      <c r="H5626" s="272"/>
    </row>
    <row r="5627" spans="6:8" ht="15" customHeight="1" x14ac:dyDescent="0.3">
      <c r="F5627" s="272"/>
      <c r="G5627" s="272"/>
      <c r="H5627" s="272"/>
    </row>
    <row r="5628" spans="6:8" ht="15" customHeight="1" x14ac:dyDescent="0.3">
      <c r="F5628" s="271"/>
      <c r="G5628" s="271"/>
      <c r="H5628" s="271"/>
    </row>
    <row r="5629" spans="6:8" ht="15" customHeight="1" x14ac:dyDescent="0.3">
      <c r="F5629" s="271"/>
      <c r="G5629" s="271"/>
      <c r="H5629" s="271"/>
    </row>
    <row r="5630" spans="6:8" ht="15" customHeight="1" x14ac:dyDescent="0.3">
      <c r="F5630" s="272"/>
      <c r="G5630" s="272"/>
      <c r="H5630" s="272"/>
    </row>
    <row r="5631" spans="6:8" ht="15" customHeight="1" x14ac:dyDescent="0.3">
      <c r="F5631" s="271"/>
      <c r="G5631" s="271"/>
      <c r="H5631" s="271"/>
    </row>
    <row r="5632" spans="6:8" ht="15" customHeight="1" x14ac:dyDescent="0.3">
      <c r="F5632" s="272"/>
      <c r="G5632" s="272"/>
      <c r="H5632" s="272"/>
    </row>
    <row r="5633" spans="6:8" ht="15" customHeight="1" x14ac:dyDescent="0.3">
      <c r="F5633" s="271"/>
      <c r="G5633" s="271"/>
      <c r="H5633" s="271"/>
    </row>
    <row r="5634" spans="6:8" ht="15" customHeight="1" x14ac:dyDescent="0.3">
      <c r="F5634" s="271"/>
      <c r="G5634" s="271"/>
      <c r="H5634" s="271"/>
    </row>
    <row r="5635" spans="6:8" ht="15" customHeight="1" x14ac:dyDescent="0.3">
      <c r="F5635" s="271"/>
      <c r="G5635" s="271"/>
      <c r="H5635" s="271"/>
    </row>
    <row r="5636" spans="6:8" ht="15" customHeight="1" x14ac:dyDescent="0.3">
      <c r="F5636" s="271"/>
      <c r="G5636" s="271"/>
      <c r="H5636" s="271"/>
    </row>
    <row r="5637" spans="6:8" ht="15" customHeight="1" x14ac:dyDescent="0.3">
      <c r="F5637" s="272"/>
      <c r="G5637" s="272"/>
      <c r="H5637" s="272"/>
    </row>
    <row r="5638" spans="6:8" ht="15" customHeight="1" x14ac:dyDescent="0.3">
      <c r="F5638" s="271"/>
      <c r="G5638" s="271"/>
      <c r="H5638" s="271"/>
    </row>
    <row r="5639" spans="6:8" ht="15" customHeight="1" x14ac:dyDescent="0.3">
      <c r="F5639" s="271"/>
      <c r="G5639" s="271"/>
      <c r="H5639" s="271"/>
    </row>
    <row r="5640" spans="6:8" ht="15" customHeight="1" x14ac:dyDescent="0.3">
      <c r="F5640" s="271"/>
      <c r="G5640" s="271"/>
      <c r="H5640" s="271"/>
    </row>
    <row r="5641" spans="6:8" ht="15" customHeight="1" x14ac:dyDescent="0.3">
      <c r="F5641" s="272"/>
      <c r="G5641" s="272"/>
      <c r="H5641" s="272"/>
    </row>
    <row r="5642" spans="6:8" ht="15" customHeight="1" x14ac:dyDescent="0.3">
      <c r="F5642" s="272"/>
      <c r="G5642" s="272"/>
      <c r="H5642" s="272"/>
    </row>
    <row r="5643" spans="6:8" ht="15" customHeight="1" x14ac:dyDescent="0.3">
      <c r="F5643" s="271"/>
      <c r="G5643" s="271"/>
      <c r="H5643" s="271"/>
    </row>
    <row r="5644" spans="6:8" ht="15" customHeight="1" x14ac:dyDescent="0.3">
      <c r="F5644" s="271"/>
      <c r="G5644" s="271"/>
      <c r="H5644" s="271"/>
    </row>
    <row r="5645" spans="6:8" ht="15" customHeight="1" x14ac:dyDescent="0.3">
      <c r="F5645" s="271"/>
      <c r="G5645" s="271"/>
      <c r="H5645" s="271"/>
    </row>
    <row r="5646" spans="6:8" ht="15" customHeight="1" x14ac:dyDescent="0.3">
      <c r="F5646" s="271"/>
      <c r="G5646" s="271"/>
      <c r="H5646" s="271"/>
    </row>
    <row r="5647" spans="6:8" ht="15" customHeight="1" x14ac:dyDescent="0.3">
      <c r="F5647" s="272"/>
      <c r="G5647" s="272"/>
      <c r="H5647" s="272"/>
    </row>
    <row r="5648" spans="6:8" ht="15" customHeight="1" x14ac:dyDescent="0.3">
      <c r="F5648" s="271"/>
      <c r="G5648" s="271"/>
      <c r="H5648" s="271"/>
    </row>
    <row r="5649" spans="6:8" ht="15" customHeight="1" x14ac:dyDescent="0.3">
      <c r="F5649" s="272"/>
      <c r="G5649" s="272"/>
      <c r="H5649" s="272"/>
    </row>
    <row r="5650" spans="6:8" ht="15" customHeight="1" x14ac:dyDescent="0.3">
      <c r="F5650" s="272"/>
      <c r="G5650" s="272"/>
      <c r="H5650" s="272"/>
    </row>
    <row r="5651" spans="6:8" ht="15" customHeight="1" x14ac:dyDescent="0.3">
      <c r="F5651" s="272"/>
      <c r="G5651" s="272"/>
      <c r="H5651" s="272"/>
    </row>
    <row r="5652" spans="6:8" ht="15" customHeight="1" x14ac:dyDescent="0.3">
      <c r="F5652" s="271"/>
      <c r="G5652" s="271"/>
      <c r="H5652" s="271"/>
    </row>
    <row r="5653" spans="6:8" ht="15" customHeight="1" x14ac:dyDescent="0.3">
      <c r="F5653" s="271"/>
      <c r="G5653" s="271"/>
      <c r="H5653" s="271"/>
    </row>
    <row r="5654" spans="6:8" ht="15" customHeight="1" x14ac:dyDescent="0.3">
      <c r="F5654" s="271"/>
      <c r="G5654" s="271"/>
      <c r="H5654" s="271"/>
    </row>
    <row r="5655" spans="6:8" ht="15" customHeight="1" x14ac:dyDescent="0.3">
      <c r="F5655" s="271"/>
      <c r="G5655" s="271"/>
      <c r="H5655" s="271"/>
    </row>
    <row r="5656" spans="6:8" ht="15" customHeight="1" x14ac:dyDescent="0.3">
      <c r="F5656" s="271"/>
      <c r="G5656" s="271"/>
      <c r="H5656" s="271"/>
    </row>
    <row r="5657" spans="6:8" ht="15" customHeight="1" x14ac:dyDescent="0.3">
      <c r="F5657" s="271"/>
      <c r="G5657" s="271"/>
      <c r="H5657" s="271"/>
    </row>
    <row r="5658" spans="6:8" ht="15" customHeight="1" x14ac:dyDescent="0.3">
      <c r="F5658" s="271"/>
      <c r="G5658" s="271"/>
      <c r="H5658" s="271"/>
    </row>
    <row r="5659" spans="6:8" ht="15" customHeight="1" x14ac:dyDescent="0.3">
      <c r="F5659" s="272"/>
      <c r="G5659" s="272"/>
      <c r="H5659" s="272"/>
    </row>
    <row r="5660" spans="6:8" ht="15" customHeight="1" x14ac:dyDescent="0.3">
      <c r="F5660" s="271"/>
      <c r="G5660" s="271"/>
      <c r="H5660" s="271"/>
    </row>
    <row r="5661" spans="6:8" ht="15" customHeight="1" x14ac:dyDescent="0.3">
      <c r="F5661" s="272"/>
      <c r="G5661" s="272"/>
      <c r="H5661" s="272"/>
    </row>
    <row r="5662" spans="6:8" ht="15" customHeight="1" x14ac:dyDescent="0.3">
      <c r="F5662" s="271"/>
      <c r="G5662" s="271"/>
      <c r="H5662" s="271"/>
    </row>
    <row r="5663" spans="6:8" ht="15" customHeight="1" x14ac:dyDescent="0.3">
      <c r="F5663" s="271"/>
      <c r="G5663" s="271"/>
      <c r="H5663" s="271"/>
    </row>
    <row r="5664" spans="6:8" ht="15" customHeight="1" x14ac:dyDescent="0.3">
      <c r="F5664" s="271"/>
      <c r="G5664" s="271"/>
      <c r="H5664" s="271"/>
    </row>
    <row r="5665" spans="6:8" ht="15" customHeight="1" x14ac:dyDescent="0.3">
      <c r="F5665" s="271"/>
      <c r="G5665" s="271"/>
      <c r="H5665" s="271"/>
    </row>
    <row r="5666" spans="6:8" ht="15" customHeight="1" x14ac:dyDescent="0.3">
      <c r="F5666" s="271"/>
      <c r="G5666" s="271"/>
      <c r="H5666" s="271"/>
    </row>
    <row r="5667" spans="6:8" ht="15" customHeight="1" x14ac:dyDescent="0.3">
      <c r="F5667" s="271"/>
      <c r="G5667" s="271"/>
      <c r="H5667" s="271"/>
    </row>
    <row r="5668" spans="6:8" ht="15" customHeight="1" x14ac:dyDescent="0.3">
      <c r="F5668" s="272"/>
      <c r="G5668" s="272"/>
      <c r="H5668" s="272"/>
    </row>
    <row r="5669" spans="6:8" ht="15" customHeight="1" x14ac:dyDescent="0.3">
      <c r="F5669" s="272"/>
      <c r="G5669" s="272"/>
      <c r="H5669" s="272"/>
    </row>
    <row r="5670" spans="6:8" ht="15" customHeight="1" x14ac:dyDescent="0.3">
      <c r="F5670" s="272"/>
      <c r="G5670" s="272"/>
      <c r="H5670" s="272"/>
    </row>
    <row r="5671" spans="6:8" ht="15" customHeight="1" x14ac:dyDescent="0.3">
      <c r="F5671" s="272"/>
      <c r="G5671" s="272"/>
      <c r="H5671" s="272"/>
    </row>
    <row r="5672" spans="6:8" ht="15" customHeight="1" x14ac:dyDescent="0.3">
      <c r="F5672" s="272"/>
      <c r="G5672" s="272"/>
      <c r="H5672" s="272"/>
    </row>
    <row r="5673" spans="6:8" ht="15" customHeight="1" x14ac:dyDescent="0.3">
      <c r="F5673" s="271"/>
      <c r="G5673" s="271"/>
      <c r="H5673" s="271"/>
    </row>
    <row r="5674" spans="6:8" ht="15" customHeight="1" x14ac:dyDescent="0.3">
      <c r="F5674" s="272"/>
      <c r="G5674" s="272"/>
      <c r="H5674" s="272"/>
    </row>
    <row r="5675" spans="6:8" ht="15" customHeight="1" x14ac:dyDescent="0.3">
      <c r="F5675" s="271"/>
      <c r="G5675" s="271"/>
      <c r="H5675" s="271"/>
    </row>
    <row r="5676" spans="6:8" ht="15" customHeight="1" x14ac:dyDescent="0.3">
      <c r="F5676" s="271"/>
      <c r="G5676" s="271"/>
      <c r="H5676" s="271"/>
    </row>
    <row r="5677" spans="6:8" ht="15" customHeight="1" x14ac:dyDescent="0.3">
      <c r="F5677" s="272"/>
      <c r="G5677" s="272"/>
      <c r="H5677" s="272"/>
    </row>
    <row r="5678" spans="6:8" ht="15" customHeight="1" x14ac:dyDescent="0.3">
      <c r="F5678" s="271"/>
      <c r="G5678" s="271"/>
      <c r="H5678" s="271"/>
    </row>
    <row r="5679" spans="6:8" ht="15" customHeight="1" x14ac:dyDescent="0.3">
      <c r="F5679" s="272"/>
      <c r="G5679" s="272"/>
      <c r="H5679" s="272"/>
    </row>
    <row r="5680" spans="6:8" ht="15" customHeight="1" x14ac:dyDescent="0.3">
      <c r="F5680" s="272"/>
      <c r="G5680" s="272"/>
      <c r="H5680" s="272"/>
    </row>
    <row r="5681" spans="6:8" ht="15" customHeight="1" x14ac:dyDescent="0.3">
      <c r="F5681" s="271"/>
      <c r="G5681" s="271"/>
      <c r="H5681" s="271"/>
    </row>
    <row r="5682" spans="6:8" ht="15" customHeight="1" x14ac:dyDescent="0.3">
      <c r="F5682" s="272"/>
      <c r="G5682" s="272"/>
      <c r="H5682" s="272"/>
    </row>
    <row r="5683" spans="6:8" ht="15" customHeight="1" x14ac:dyDescent="0.3">
      <c r="F5683" s="271"/>
      <c r="G5683" s="271"/>
      <c r="H5683" s="271"/>
    </row>
    <row r="5684" spans="6:8" ht="15" customHeight="1" x14ac:dyDescent="0.3">
      <c r="F5684" s="271"/>
      <c r="G5684" s="271"/>
      <c r="H5684" s="271"/>
    </row>
    <row r="5685" spans="6:8" ht="15" customHeight="1" x14ac:dyDescent="0.3">
      <c r="F5685" s="271"/>
      <c r="G5685" s="271"/>
      <c r="H5685" s="271"/>
    </row>
    <row r="5686" spans="6:8" ht="15" customHeight="1" x14ac:dyDescent="0.3">
      <c r="F5686" s="271"/>
      <c r="G5686" s="271"/>
      <c r="H5686" s="271"/>
    </row>
    <row r="5687" spans="6:8" ht="15" customHeight="1" x14ac:dyDescent="0.3">
      <c r="F5687" s="272"/>
      <c r="G5687" s="272"/>
      <c r="H5687" s="272"/>
    </row>
    <row r="5688" spans="6:8" ht="15" customHeight="1" x14ac:dyDescent="0.3">
      <c r="F5688" s="271"/>
      <c r="G5688" s="271"/>
      <c r="H5688" s="271"/>
    </row>
    <row r="5689" spans="6:8" ht="15" customHeight="1" x14ac:dyDescent="0.3">
      <c r="F5689" s="272"/>
      <c r="G5689" s="272"/>
      <c r="H5689" s="272"/>
    </row>
    <row r="5690" spans="6:8" ht="15" customHeight="1" x14ac:dyDescent="0.3">
      <c r="F5690" s="271"/>
      <c r="G5690" s="271"/>
      <c r="H5690" s="271"/>
    </row>
    <row r="5691" spans="6:8" ht="15" customHeight="1" x14ac:dyDescent="0.3">
      <c r="F5691" s="271"/>
      <c r="G5691" s="271"/>
      <c r="H5691" s="271"/>
    </row>
    <row r="5692" spans="6:8" ht="15" customHeight="1" x14ac:dyDescent="0.3">
      <c r="F5692" s="271"/>
      <c r="G5692" s="271"/>
      <c r="H5692" s="271"/>
    </row>
    <row r="5693" spans="6:8" ht="15" customHeight="1" x14ac:dyDescent="0.3">
      <c r="F5693" s="271"/>
      <c r="G5693" s="271"/>
      <c r="H5693" s="271"/>
    </row>
    <row r="5694" spans="6:8" ht="15" customHeight="1" x14ac:dyDescent="0.3">
      <c r="F5694" s="271"/>
      <c r="G5694" s="271"/>
      <c r="H5694" s="271"/>
    </row>
    <row r="5695" spans="6:8" ht="15" customHeight="1" x14ac:dyDescent="0.3">
      <c r="F5695" s="271"/>
      <c r="G5695" s="271"/>
      <c r="H5695" s="271"/>
    </row>
    <row r="5696" spans="6:8" ht="15" customHeight="1" x14ac:dyDescent="0.3">
      <c r="F5696" s="271"/>
      <c r="G5696" s="271"/>
      <c r="H5696" s="271"/>
    </row>
    <row r="5697" spans="5:31" ht="15" customHeight="1" x14ac:dyDescent="0.3">
      <c r="F5697" s="271"/>
      <c r="G5697" s="271"/>
      <c r="H5697" s="271"/>
    </row>
    <row r="5698" spans="5:31" ht="15" customHeight="1" x14ac:dyDescent="0.3">
      <c r="F5698" s="272"/>
      <c r="G5698" s="272"/>
      <c r="H5698" s="272"/>
    </row>
    <row r="5699" spans="5:31" ht="15" customHeight="1" x14ac:dyDescent="0.3">
      <c r="E5699" s="271"/>
      <c r="F5699" s="271"/>
      <c r="G5699" s="271"/>
      <c r="H5699" s="271"/>
    </row>
    <row r="5700" spans="5:31" ht="15" customHeight="1" x14ac:dyDescent="0.3">
      <c r="F5700" s="271"/>
      <c r="G5700" s="271"/>
      <c r="H5700" s="271"/>
    </row>
    <row r="5701" spans="5:31" ht="15" customHeight="1" x14ac:dyDescent="0.3">
      <c r="F5701" s="271"/>
      <c r="G5701" s="271"/>
      <c r="H5701" s="271"/>
    </row>
    <row r="5702" spans="5:31" ht="15" customHeight="1" x14ac:dyDescent="0.3">
      <c r="E5702" s="263"/>
      <c r="F5702" s="263"/>
      <c r="G5702" s="263"/>
      <c r="H5702" s="263"/>
      <c r="I5702" s="263"/>
      <c r="J5702" s="263"/>
      <c r="K5702" s="263"/>
      <c r="L5702" s="263"/>
      <c r="M5702" s="263"/>
      <c r="N5702" s="263"/>
      <c r="O5702" s="263"/>
      <c r="P5702" s="263"/>
      <c r="Q5702" s="263"/>
      <c r="R5702" s="263"/>
      <c r="S5702" s="263"/>
      <c r="T5702" s="263"/>
      <c r="U5702" s="263"/>
      <c r="V5702" s="263"/>
      <c r="W5702" s="263"/>
      <c r="X5702" s="263"/>
      <c r="Y5702" s="263"/>
      <c r="Z5702" s="263"/>
      <c r="AB5702" s="263"/>
      <c r="AC5702" s="263"/>
      <c r="AD5702" s="263"/>
      <c r="AE5702" s="263"/>
    </row>
    <row r="5703" spans="5:31" ht="15" customHeight="1" x14ac:dyDescent="0.3">
      <c r="E5703" s="263"/>
      <c r="F5703" s="263"/>
      <c r="G5703" s="263"/>
      <c r="H5703" s="263"/>
      <c r="I5703" s="263"/>
      <c r="J5703" s="263"/>
      <c r="K5703" s="263"/>
      <c r="L5703" s="263"/>
      <c r="M5703" s="263"/>
      <c r="N5703" s="263"/>
      <c r="O5703" s="263"/>
      <c r="P5703" s="263"/>
      <c r="Q5703" s="263"/>
      <c r="R5703" s="263"/>
      <c r="S5703" s="263"/>
      <c r="T5703" s="263"/>
      <c r="U5703" s="263"/>
      <c r="V5703" s="263"/>
      <c r="W5703" s="263"/>
      <c r="X5703" s="263"/>
      <c r="Y5703" s="263"/>
      <c r="Z5703" s="263"/>
      <c r="AB5703" s="263"/>
      <c r="AC5703" s="263"/>
      <c r="AD5703" s="263"/>
      <c r="AE5703" s="263"/>
    </row>
    <row r="5704" spans="5:31" ht="15" customHeight="1" x14ac:dyDescent="0.3">
      <c r="E5704" s="263"/>
      <c r="F5704" s="263"/>
      <c r="G5704" s="263"/>
      <c r="H5704" s="263"/>
      <c r="I5704" s="263"/>
      <c r="J5704" s="263"/>
      <c r="K5704" s="263"/>
      <c r="L5704" s="263"/>
      <c r="M5704" s="263"/>
      <c r="N5704" s="263"/>
      <c r="O5704" s="263"/>
      <c r="P5704" s="263"/>
      <c r="Q5704" s="263"/>
      <c r="R5704" s="263"/>
      <c r="S5704" s="263"/>
      <c r="T5704" s="263"/>
      <c r="U5704" s="263"/>
      <c r="V5704" s="263"/>
      <c r="W5704" s="263"/>
      <c r="X5704" s="263"/>
      <c r="Y5704" s="263"/>
      <c r="Z5704" s="263"/>
      <c r="AB5704" s="263"/>
      <c r="AC5704" s="263"/>
      <c r="AD5704" s="263"/>
      <c r="AE5704" s="263"/>
    </row>
    <row r="5705" spans="5:31" ht="15" customHeight="1" x14ac:dyDescent="0.3">
      <c r="E5705" s="263"/>
      <c r="F5705" s="263"/>
      <c r="G5705" s="263"/>
      <c r="H5705" s="263"/>
      <c r="I5705" s="263"/>
      <c r="J5705" s="263"/>
      <c r="K5705" s="263"/>
      <c r="L5705" s="263"/>
      <c r="M5705" s="263"/>
      <c r="N5705" s="263"/>
      <c r="O5705" s="263"/>
      <c r="P5705" s="263"/>
      <c r="Q5705" s="263"/>
      <c r="R5705" s="263"/>
      <c r="S5705" s="263"/>
      <c r="T5705" s="263"/>
      <c r="U5705" s="263"/>
      <c r="V5705" s="263"/>
      <c r="W5705" s="263"/>
      <c r="X5705" s="263"/>
      <c r="Y5705" s="263"/>
      <c r="Z5705" s="263"/>
      <c r="AB5705" s="263"/>
      <c r="AC5705" s="263"/>
      <c r="AD5705" s="263"/>
      <c r="AE5705" s="263"/>
    </row>
    <row r="5706" spans="5:31" ht="15" customHeight="1" x14ac:dyDescent="0.3">
      <c r="E5706" s="263"/>
      <c r="F5706" s="263"/>
      <c r="G5706" s="263"/>
      <c r="H5706" s="263"/>
      <c r="I5706" s="263"/>
      <c r="J5706" s="263"/>
      <c r="K5706" s="263"/>
      <c r="L5706" s="263"/>
      <c r="M5706" s="263"/>
      <c r="N5706" s="263"/>
      <c r="O5706" s="263"/>
      <c r="P5706" s="263"/>
      <c r="Q5706" s="263"/>
      <c r="R5706" s="263"/>
      <c r="S5706" s="263"/>
      <c r="T5706" s="263"/>
      <c r="U5706" s="263"/>
      <c r="V5706" s="263"/>
      <c r="W5706" s="263"/>
      <c r="X5706" s="263"/>
      <c r="Y5706" s="263"/>
      <c r="Z5706" s="263"/>
      <c r="AB5706" s="263"/>
      <c r="AC5706" s="263"/>
      <c r="AD5706" s="263"/>
      <c r="AE5706" s="263"/>
    </row>
    <row r="5707" spans="5:31" ht="15" customHeight="1" x14ac:dyDescent="0.3">
      <c r="E5707" s="263"/>
      <c r="F5707" s="263"/>
      <c r="G5707" s="263"/>
      <c r="H5707" s="263"/>
      <c r="I5707" s="263"/>
      <c r="J5707" s="263"/>
      <c r="K5707" s="263"/>
      <c r="L5707" s="263"/>
      <c r="M5707" s="263"/>
      <c r="N5707" s="263"/>
      <c r="O5707" s="263"/>
      <c r="P5707" s="263"/>
      <c r="Q5707" s="263"/>
      <c r="R5707" s="263"/>
      <c r="S5707" s="263"/>
      <c r="T5707" s="263"/>
      <c r="U5707" s="263"/>
      <c r="V5707" s="263"/>
      <c r="W5707" s="263"/>
      <c r="X5707" s="263"/>
      <c r="Y5707" s="263"/>
      <c r="Z5707" s="263"/>
      <c r="AB5707" s="263"/>
      <c r="AC5707" s="263"/>
      <c r="AD5707" s="263"/>
      <c r="AE5707" s="263"/>
    </row>
    <row r="5708" spans="5:31" ht="15" customHeight="1" x14ac:dyDescent="0.3">
      <c r="E5708" s="263"/>
      <c r="F5708" s="263"/>
      <c r="G5708" s="263"/>
      <c r="H5708" s="263"/>
      <c r="I5708" s="263"/>
      <c r="J5708" s="263"/>
      <c r="K5708" s="263"/>
      <c r="L5708" s="263"/>
      <c r="M5708" s="263"/>
      <c r="N5708" s="263"/>
      <c r="O5708" s="263"/>
      <c r="P5708" s="263"/>
      <c r="Q5708" s="263"/>
      <c r="R5708" s="263"/>
      <c r="S5708" s="263"/>
      <c r="T5708" s="263"/>
      <c r="U5708" s="263"/>
      <c r="V5708" s="263"/>
      <c r="W5708" s="263"/>
      <c r="X5708" s="263"/>
      <c r="Y5708" s="263"/>
      <c r="Z5708" s="263"/>
      <c r="AB5708" s="263"/>
      <c r="AC5708" s="263"/>
      <c r="AD5708" s="263"/>
      <c r="AE5708" s="263"/>
    </row>
    <row r="5709" spans="5:31" ht="15" customHeight="1" x14ac:dyDescent="0.3">
      <c r="E5709" s="263"/>
      <c r="F5709" s="263"/>
      <c r="G5709" s="263"/>
      <c r="H5709" s="263"/>
      <c r="I5709" s="263"/>
      <c r="J5709" s="263"/>
      <c r="K5709" s="263"/>
      <c r="L5709" s="263"/>
      <c r="M5709" s="263"/>
      <c r="N5709" s="263"/>
      <c r="O5709" s="263"/>
      <c r="P5709" s="263"/>
      <c r="Q5709" s="263"/>
      <c r="R5709" s="263"/>
      <c r="S5709" s="263"/>
      <c r="T5709" s="263"/>
      <c r="U5709" s="263"/>
      <c r="V5709" s="263"/>
      <c r="W5709" s="263"/>
      <c r="X5709" s="263"/>
      <c r="Y5709" s="263"/>
      <c r="Z5709" s="263"/>
      <c r="AB5709" s="263"/>
      <c r="AC5709" s="263"/>
      <c r="AD5709" s="263"/>
      <c r="AE5709" s="263"/>
    </row>
    <row r="5710" spans="5:31" ht="15" customHeight="1" x14ac:dyDescent="0.3">
      <c r="E5710" s="263"/>
      <c r="F5710" s="263"/>
      <c r="G5710" s="263"/>
      <c r="H5710" s="263"/>
      <c r="I5710" s="263"/>
      <c r="J5710" s="263"/>
      <c r="K5710" s="263"/>
      <c r="L5710" s="263"/>
      <c r="M5710" s="263"/>
      <c r="N5710" s="263"/>
      <c r="O5710" s="263"/>
      <c r="P5710" s="263"/>
      <c r="Q5710" s="263"/>
      <c r="R5710" s="263"/>
      <c r="S5710" s="263"/>
      <c r="T5710" s="263"/>
      <c r="U5710" s="263"/>
      <c r="V5710" s="263"/>
      <c r="W5710" s="263"/>
      <c r="X5710" s="263"/>
      <c r="Y5710" s="263"/>
      <c r="Z5710" s="263"/>
      <c r="AB5710" s="263"/>
      <c r="AC5710" s="263"/>
      <c r="AD5710" s="263"/>
      <c r="AE5710" s="263"/>
    </row>
    <row r="5711" spans="5:31" ht="15" customHeight="1" x14ac:dyDescent="0.3">
      <c r="E5711" s="263"/>
      <c r="F5711" s="263"/>
      <c r="G5711" s="263"/>
      <c r="H5711" s="263"/>
      <c r="I5711" s="263"/>
      <c r="J5711" s="263"/>
      <c r="K5711" s="263"/>
      <c r="L5711" s="263"/>
      <c r="M5711" s="263"/>
      <c r="N5711" s="263"/>
      <c r="O5711" s="263"/>
      <c r="P5711" s="263"/>
      <c r="Q5711" s="263"/>
      <c r="R5711" s="263"/>
      <c r="S5711" s="263"/>
      <c r="T5711" s="263"/>
      <c r="U5711" s="263"/>
      <c r="V5711" s="263"/>
      <c r="W5711" s="263"/>
      <c r="X5711" s="263"/>
      <c r="Y5711" s="263"/>
      <c r="Z5711" s="263"/>
      <c r="AB5711" s="263"/>
      <c r="AC5711" s="263"/>
      <c r="AD5711" s="263"/>
      <c r="AE5711" s="263"/>
    </row>
    <row r="5712" spans="5:31" ht="15" customHeight="1" x14ac:dyDescent="0.3">
      <c r="E5712" s="263"/>
      <c r="F5712" s="263"/>
      <c r="G5712" s="263"/>
      <c r="H5712" s="263"/>
      <c r="I5712" s="263"/>
      <c r="J5712" s="263"/>
      <c r="K5712" s="263"/>
      <c r="L5712" s="263"/>
      <c r="M5712" s="263"/>
      <c r="N5712" s="263"/>
      <c r="O5712" s="263"/>
      <c r="P5712" s="263"/>
      <c r="Q5712" s="263"/>
      <c r="R5712" s="263"/>
      <c r="S5712" s="263"/>
      <c r="T5712" s="263"/>
      <c r="U5712" s="263"/>
      <c r="V5712" s="263"/>
      <c r="W5712" s="263"/>
      <c r="X5712" s="263"/>
      <c r="Y5712" s="263"/>
      <c r="Z5712" s="263"/>
      <c r="AB5712" s="263"/>
      <c r="AC5712" s="263"/>
      <c r="AD5712" s="263"/>
      <c r="AE5712" s="263"/>
    </row>
    <row r="5713" spans="5:31" ht="15" customHeight="1" x14ac:dyDescent="0.3">
      <c r="E5713" s="263"/>
      <c r="F5713" s="263"/>
      <c r="G5713" s="263"/>
      <c r="H5713" s="263"/>
      <c r="I5713" s="263"/>
      <c r="J5713" s="263"/>
      <c r="K5713" s="263"/>
      <c r="L5713" s="263"/>
      <c r="M5713" s="263"/>
      <c r="N5713" s="263"/>
      <c r="O5713" s="263"/>
      <c r="P5713" s="263"/>
      <c r="Q5713" s="263"/>
      <c r="R5713" s="263"/>
      <c r="S5713" s="263"/>
      <c r="T5713" s="263"/>
      <c r="U5713" s="263"/>
      <c r="V5713" s="263"/>
      <c r="W5713" s="263"/>
      <c r="X5713" s="263"/>
      <c r="Y5713" s="263"/>
      <c r="Z5713" s="263"/>
      <c r="AB5713" s="263"/>
      <c r="AC5713" s="263"/>
      <c r="AD5713" s="263"/>
      <c r="AE5713" s="263"/>
    </row>
    <row r="5714" spans="5:31" ht="15" customHeight="1" x14ac:dyDescent="0.3">
      <c r="E5714" s="263"/>
      <c r="F5714" s="263"/>
      <c r="G5714" s="263"/>
      <c r="H5714" s="263"/>
      <c r="I5714" s="263"/>
      <c r="J5714" s="263"/>
      <c r="K5714" s="263"/>
      <c r="L5714" s="263"/>
      <c r="M5714" s="263"/>
      <c r="N5714" s="263"/>
      <c r="O5714" s="263"/>
      <c r="P5714" s="263"/>
      <c r="Q5714" s="263"/>
      <c r="R5714" s="263"/>
      <c r="S5714" s="263"/>
      <c r="T5714" s="263"/>
      <c r="U5714" s="263"/>
      <c r="V5714" s="263"/>
      <c r="W5714" s="263"/>
      <c r="X5714" s="263"/>
      <c r="Y5714" s="263"/>
      <c r="Z5714" s="263"/>
      <c r="AB5714" s="263"/>
      <c r="AC5714" s="263"/>
      <c r="AD5714" s="263"/>
      <c r="AE5714" s="263"/>
    </row>
    <row r="5715" spans="5:31" ht="15" customHeight="1" x14ac:dyDescent="0.3">
      <c r="E5715" s="263"/>
      <c r="F5715" s="263"/>
      <c r="G5715" s="263"/>
      <c r="H5715" s="263"/>
      <c r="I5715" s="263"/>
      <c r="J5715" s="263"/>
      <c r="K5715" s="263"/>
      <c r="L5715" s="263"/>
      <c r="M5715" s="263"/>
      <c r="N5715" s="263"/>
      <c r="O5715" s="263"/>
      <c r="P5715" s="263"/>
      <c r="Q5715" s="263"/>
      <c r="R5715" s="263"/>
      <c r="S5715" s="263"/>
      <c r="T5715" s="263"/>
      <c r="U5715" s="263"/>
      <c r="V5715" s="263"/>
      <c r="W5715" s="263"/>
      <c r="X5715" s="263"/>
      <c r="Y5715" s="263"/>
      <c r="Z5715" s="263"/>
      <c r="AB5715" s="263"/>
      <c r="AC5715" s="263"/>
      <c r="AD5715" s="263"/>
      <c r="AE5715" s="263"/>
    </row>
    <row r="5716" spans="5:31" ht="15" customHeight="1" x14ac:dyDescent="0.3">
      <c r="E5716" s="263"/>
      <c r="F5716" s="263"/>
      <c r="G5716" s="263"/>
      <c r="H5716" s="263"/>
      <c r="I5716" s="263"/>
      <c r="J5716" s="263"/>
      <c r="K5716" s="263"/>
      <c r="L5716" s="263"/>
      <c r="M5716" s="263"/>
      <c r="N5716" s="263"/>
      <c r="O5716" s="263"/>
      <c r="P5716" s="263"/>
      <c r="Q5716" s="263"/>
      <c r="R5716" s="263"/>
      <c r="S5716" s="263"/>
      <c r="T5716" s="263"/>
      <c r="U5716" s="263"/>
      <c r="V5716" s="263"/>
      <c r="W5716" s="263"/>
      <c r="X5716" s="263"/>
      <c r="Y5716" s="263"/>
      <c r="Z5716" s="263"/>
      <c r="AB5716" s="263"/>
      <c r="AC5716" s="263"/>
      <c r="AD5716" s="263"/>
      <c r="AE5716" s="263"/>
    </row>
    <row r="5717" spans="5:31" ht="15" customHeight="1" x14ac:dyDescent="0.3">
      <c r="E5717" s="263"/>
      <c r="F5717" s="263"/>
      <c r="G5717" s="263"/>
      <c r="H5717" s="263"/>
      <c r="I5717" s="263"/>
      <c r="J5717" s="263"/>
      <c r="K5717" s="263"/>
      <c r="L5717" s="263"/>
      <c r="M5717" s="263"/>
      <c r="N5717" s="263"/>
      <c r="O5717" s="263"/>
      <c r="P5717" s="263"/>
      <c r="Q5717" s="263"/>
      <c r="R5717" s="263"/>
      <c r="S5717" s="263"/>
      <c r="T5717" s="263"/>
      <c r="U5717" s="263"/>
      <c r="V5717" s="263"/>
      <c r="W5717" s="263"/>
      <c r="X5717" s="263"/>
      <c r="Y5717" s="263"/>
      <c r="Z5717" s="263"/>
      <c r="AB5717" s="263"/>
      <c r="AC5717" s="263"/>
      <c r="AD5717" s="263"/>
      <c r="AE5717" s="263"/>
    </row>
    <row r="5718" spans="5:31" ht="15" customHeight="1" x14ac:dyDescent="0.3">
      <c r="E5718" s="263"/>
      <c r="F5718" s="263"/>
      <c r="G5718" s="263"/>
      <c r="H5718" s="263"/>
      <c r="I5718" s="263"/>
      <c r="J5718" s="263"/>
      <c r="K5718" s="263"/>
      <c r="L5718" s="263"/>
      <c r="M5718" s="263"/>
      <c r="N5718" s="263"/>
      <c r="O5718" s="263"/>
      <c r="P5718" s="263"/>
      <c r="Q5718" s="263"/>
      <c r="R5718" s="263"/>
      <c r="S5718" s="263"/>
      <c r="T5718" s="263"/>
      <c r="U5718" s="263"/>
      <c r="V5718" s="263"/>
      <c r="W5718" s="263"/>
      <c r="X5718" s="263"/>
      <c r="Y5718" s="263"/>
      <c r="Z5718" s="263"/>
      <c r="AB5718" s="263"/>
      <c r="AC5718" s="263"/>
      <c r="AD5718" s="263"/>
      <c r="AE5718" s="263"/>
    </row>
    <row r="5719" spans="5:31" ht="15" customHeight="1" x14ac:dyDescent="0.3">
      <c r="E5719" s="263"/>
      <c r="F5719" s="263"/>
      <c r="G5719" s="263"/>
      <c r="H5719" s="263"/>
      <c r="I5719" s="263"/>
      <c r="J5719" s="263"/>
      <c r="K5719" s="263"/>
      <c r="L5719" s="263"/>
      <c r="M5719" s="263"/>
      <c r="N5719" s="263"/>
      <c r="O5719" s="263"/>
      <c r="P5719" s="263"/>
      <c r="Q5719" s="263"/>
      <c r="R5719" s="263"/>
      <c r="S5719" s="263"/>
      <c r="T5719" s="263"/>
      <c r="U5719" s="263"/>
      <c r="V5719" s="263"/>
      <c r="W5719" s="263"/>
      <c r="X5719" s="263"/>
      <c r="Y5719" s="263"/>
      <c r="Z5719" s="263"/>
      <c r="AB5719" s="263"/>
      <c r="AC5719" s="263"/>
      <c r="AD5719" s="263"/>
      <c r="AE5719" s="263"/>
    </row>
    <row r="5720" spans="5:31" ht="15" customHeight="1" x14ac:dyDescent="0.3">
      <c r="E5720" s="263"/>
      <c r="F5720" s="263"/>
      <c r="G5720" s="263"/>
      <c r="H5720" s="263"/>
      <c r="I5720" s="263"/>
      <c r="J5720" s="263"/>
      <c r="K5720" s="263"/>
      <c r="L5720" s="263"/>
      <c r="M5720" s="263"/>
      <c r="N5720" s="263"/>
      <c r="O5720" s="263"/>
      <c r="P5720" s="263"/>
      <c r="Q5720" s="263"/>
      <c r="R5720" s="263"/>
      <c r="S5720" s="263"/>
      <c r="T5720" s="263"/>
      <c r="U5720" s="263"/>
      <c r="V5720" s="263"/>
      <c r="W5720" s="263"/>
      <c r="X5720" s="263"/>
      <c r="Y5720" s="263"/>
      <c r="Z5720" s="263"/>
      <c r="AB5720" s="263"/>
      <c r="AC5720" s="263"/>
      <c r="AD5720" s="263"/>
      <c r="AE5720" s="263"/>
    </row>
    <row r="5721" spans="5:31" ht="15" customHeight="1" x14ac:dyDescent="0.3">
      <c r="E5721" s="263"/>
      <c r="F5721" s="263"/>
      <c r="G5721" s="263"/>
      <c r="H5721" s="263"/>
      <c r="I5721" s="263"/>
      <c r="J5721" s="263"/>
      <c r="K5721" s="263"/>
      <c r="L5721" s="263"/>
      <c r="M5721" s="263"/>
      <c r="N5721" s="263"/>
      <c r="O5721" s="263"/>
      <c r="P5721" s="263"/>
      <c r="Q5721" s="263"/>
      <c r="R5721" s="263"/>
      <c r="S5721" s="263"/>
      <c r="T5721" s="263"/>
      <c r="U5721" s="263"/>
      <c r="V5721" s="263"/>
      <c r="W5721" s="263"/>
      <c r="X5721" s="263"/>
      <c r="Y5721" s="263"/>
      <c r="Z5721" s="263"/>
      <c r="AB5721" s="263"/>
      <c r="AC5721" s="263"/>
      <c r="AD5721" s="263"/>
      <c r="AE5721" s="263"/>
    </row>
    <row r="5722" spans="5:31" ht="15" customHeight="1" x14ac:dyDescent="0.3">
      <c r="E5722" s="263"/>
      <c r="F5722" s="263"/>
      <c r="G5722" s="263"/>
      <c r="H5722" s="263"/>
      <c r="I5722" s="263"/>
      <c r="J5722" s="263"/>
      <c r="K5722" s="263"/>
      <c r="L5722" s="263"/>
      <c r="M5722" s="263"/>
      <c r="N5722" s="263"/>
      <c r="O5722" s="263"/>
      <c r="P5722" s="263"/>
      <c r="Q5722" s="263"/>
      <c r="R5722" s="263"/>
      <c r="S5722" s="263"/>
      <c r="T5722" s="263"/>
      <c r="U5722" s="263"/>
      <c r="V5722" s="263"/>
      <c r="W5722" s="263"/>
      <c r="X5722" s="263"/>
      <c r="Y5722" s="263"/>
      <c r="Z5722" s="263"/>
      <c r="AB5722" s="263"/>
      <c r="AC5722" s="263"/>
      <c r="AD5722" s="263"/>
      <c r="AE5722" s="263"/>
    </row>
    <row r="5723" spans="5:31" ht="15" customHeight="1" x14ac:dyDescent="0.3">
      <c r="E5723" s="263"/>
      <c r="F5723" s="263"/>
      <c r="G5723" s="263"/>
      <c r="H5723" s="263"/>
      <c r="I5723" s="263"/>
      <c r="J5723" s="263"/>
      <c r="K5723" s="263"/>
      <c r="L5723" s="263"/>
      <c r="M5723" s="263"/>
      <c r="N5723" s="263"/>
      <c r="O5723" s="263"/>
      <c r="P5723" s="263"/>
      <c r="Q5723" s="263"/>
      <c r="R5723" s="263"/>
      <c r="S5723" s="263"/>
      <c r="T5723" s="263"/>
      <c r="U5723" s="263"/>
      <c r="V5723" s="263"/>
      <c r="W5723" s="263"/>
      <c r="X5723" s="263"/>
      <c r="Y5723" s="263"/>
      <c r="Z5723" s="263"/>
      <c r="AB5723" s="263"/>
      <c r="AC5723" s="263"/>
      <c r="AD5723" s="263"/>
      <c r="AE5723" s="263"/>
    </row>
    <row r="5724" spans="5:31" ht="15" customHeight="1" x14ac:dyDescent="0.3">
      <c r="E5724" s="263"/>
      <c r="F5724" s="263"/>
      <c r="G5724" s="263"/>
      <c r="H5724" s="263"/>
      <c r="I5724" s="263"/>
      <c r="J5724" s="263"/>
      <c r="K5724" s="263"/>
      <c r="L5724" s="263"/>
      <c r="M5724" s="263"/>
      <c r="N5724" s="263"/>
      <c r="O5724" s="263"/>
      <c r="P5724" s="263"/>
      <c r="Q5724" s="263"/>
      <c r="R5724" s="263"/>
      <c r="S5724" s="263"/>
      <c r="T5724" s="263"/>
      <c r="U5724" s="263"/>
      <c r="V5724" s="263"/>
      <c r="W5724" s="263"/>
      <c r="X5724" s="263"/>
      <c r="Y5724" s="263"/>
      <c r="Z5724" s="263"/>
      <c r="AB5724" s="263"/>
      <c r="AC5724" s="263"/>
      <c r="AD5724" s="263"/>
      <c r="AE5724" s="263"/>
    </row>
    <row r="5725" spans="5:31" ht="15" customHeight="1" x14ac:dyDescent="0.3">
      <c r="E5725" s="263"/>
      <c r="F5725" s="263"/>
      <c r="G5725" s="263"/>
      <c r="H5725" s="263"/>
      <c r="I5725" s="263"/>
      <c r="J5725" s="263"/>
      <c r="K5725" s="263"/>
      <c r="L5725" s="263"/>
      <c r="M5725" s="263"/>
      <c r="N5725" s="263"/>
      <c r="O5725" s="263"/>
      <c r="P5725" s="263"/>
      <c r="Q5725" s="263"/>
      <c r="R5725" s="263"/>
      <c r="S5725" s="263"/>
      <c r="T5725" s="263"/>
      <c r="U5725" s="263"/>
      <c r="V5725" s="263"/>
      <c r="W5725" s="263"/>
      <c r="X5725" s="263"/>
      <c r="Y5725" s="263"/>
      <c r="Z5725" s="263"/>
      <c r="AB5725" s="263"/>
      <c r="AC5725" s="263"/>
      <c r="AD5725" s="263"/>
      <c r="AE5725" s="263"/>
    </row>
    <row r="5726" spans="5:31" ht="15" customHeight="1" x14ac:dyDescent="0.3">
      <c r="E5726" s="263"/>
      <c r="F5726" s="263"/>
      <c r="G5726" s="263"/>
      <c r="H5726" s="263"/>
      <c r="I5726" s="263"/>
      <c r="J5726" s="263"/>
      <c r="K5726" s="263"/>
      <c r="L5726" s="263"/>
      <c r="M5726" s="263"/>
      <c r="N5726" s="263"/>
      <c r="O5726" s="263"/>
      <c r="P5726" s="263"/>
      <c r="Q5726" s="263"/>
      <c r="R5726" s="263"/>
      <c r="S5726" s="263"/>
      <c r="T5726" s="263"/>
      <c r="U5726" s="263"/>
      <c r="V5726" s="263"/>
      <c r="W5726" s="263"/>
      <c r="X5726" s="263"/>
      <c r="Y5726" s="263"/>
      <c r="Z5726" s="263"/>
      <c r="AB5726" s="263"/>
      <c r="AC5726" s="263"/>
      <c r="AD5726" s="263"/>
      <c r="AE5726" s="263"/>
    </row>
    <row r="5727" spans="5:31" ht="15" customHeight="1" x14ac:dyDescent="0.3">
      <c r="E5727" s="263"/>
      <c r="F5727" s="263"/>
      <c r="G5727" s="263"/>
      <c r="H5727" s="263"/>
      <c r="I5727" s="263"/>
      <c r="J5727" s="263"/>
      <c r="K5727" s="263"/>
      <c r="L5727" s="263"/>
      <c r="M5727" s="263"/>
      <c r="N5727" s="263"/>
      <c r="O5727" s="263"/>
      <c r="P5727" s="263"/>
      <c r="Q5727" s="263"/>
      <c r="R5727" s="263"/>
      <c r="S5727" s="263"/>
      <c r="T5727" s="263"/>
      <c r="U5727" s="263"/>
      <c r="V5727" s="263"/>
      <c r="W5727" s="263"/>
      <c r="X5727" s="263"/>
      <c r="Y5727" s="263"/>
      <c r="Z5727" s="263"/>
      <c r="AB5727" s="263"/>
      <c r="AC5727" s="263"/>
      <c r="AD5727" s="263"/>
      <c r="AE5727" s="263"/>
    </row>
    <row r="5728" spans="5:31" ht="15" customHeight="1" x14ac:dyDescent="0.3">
      <c r="E5728" s="263"/>
      <c r="F5728" s="263"/>
      <c r="G5728" s="263"/>
      <c r="H5728" s="263"/>
      <c r="I5728" s="263"/>
      <c r="J5728" s="263"/>
      <c r="K5728" s="263"/>
      <c r="L5728" s="263"/>
      <c r="M5728" s="263"/>
      <c r="N5728" s="263"/>
      <c r="O5728" s="263"/>
      <c r="P5728" s="263"/>
      <c r="Q5728" s="263"/>
      <c r="R5728" s="263"/>
      <c r="S5728" s="263"/>
      <c r="T5728" s="263"/>
      <c r="U5728" s="263"/>
      <c r="V5728" s="263"/>
      <c r="W5728" s="263"/>
      <c r="X5728" s="263"/>
      <c r="Y5728" s="263"/>
      <c r="Z5728" s="263"/>
      <c r="AB5728" s="263"/>
      <c r="AC5728" s="263"/>
      <c r="AD5728" s="263"/>
      <c r="AE5728" s="263"/>
    </row>
    <row r="5729" spans="1:31" ht="15" customHeight="1" x14ac:dyDescent="0.3">
      <c r="E5729" s="263"/>
      <c r="F5729" s="263"/>
      <c r="G5729" s="263"/>
      <c r="H5729" s="263"/>
      <c r="I5729" s="263"/>
      <c r="J5729" s="263"/>
      <c r="K5729" s="263"/>
      <c r="L5729" s="263"/>
      <c r="M5729" s="263"/>
      <c r="N5729" s="263"/>
      <c r="O5729" s="263"/>
      <c r="P5729" s="263"/>
      <c r="Q5729" s="263"/>
      <c r="R5729" s="263"/>
      <c r="S5729" s="263"/>
      <c r="T5729" s="263"/>
      <c r="U5729" s="263"/>
      <c r="V5729" s="263"/>
      <c r="W5729" s="263"/>
      <c r="X5729" s="263"/>
      <c r="Y5729" s="263"/>
      <c r="Z5729" s="263"/>
      <c r="AB5729" s="263"/>
      <c r="AC5729" s="263"/>
      <c r="AD5729" s="263"/>
      <c r="AE5729" s="263"/>
    </row>
    <row r="5730" spans="1:31" ht="15" customHeight="1" x14ac:dyDescent="0.3">
      <c r="E5730" s="263"/>
      <c r="F5730" s="263"/>
      <c r="G5730" s="263"/>
      <c r="H5730" s="263"/>
      <c r="I5730" s="263"/>
      <c r="J5730" s="263"/>
      <c r="K5730" s="263"/>
      <c r="L5730" s="263"/>
      <c r="M5730" s="263"/>
      <c r="N5730" s="263"/>
      <c r="O5730" s="263"/>
      <c r="P5730" s="263"/>
      <c r="Q5730" s="263"/>
      <c r="R5730" s="263"/>
      <c r="S5730" s="263"/>
      <c r="T5730" s="263"/>
      <c r="U5730" s="263"/>
      <c r="V5730" s="263"/>
      <c r="W5730" s="263"/>
      <c r="X5730" s="263"/>
      <c r="Y5730" s="263"/>
      <c r="Z5730" s="263"/>
      <c r="AB5730" s="263"/>
      <c r="AC5730" s="263"/>
      <c r="AD5730" s="263"/>
      <c r="AE5730" s="263"/>
    </row>
    <row r="5731" spans="1:31" ht="15" customHeight="1" x14ac:dyDescent="0.3">
      <c r="E5731" s="263"/>
      <c r="F5731" s="263"/>
      <c r="G5731" s="263"/>
      <c r="H5731" s="263"/>
      <c r="I5731" s="263"/>
      <c r="J5731" s="263"/>
      <c r="K5731" s="263"/>
      <c r="L5731" s="263"/>
      <c r="M5731" s="263"/>
      <c r="N5731" s="263"/>
      <c r="O5731" s="263"/>
      <c r="P5731" s="263"/>
      <c r="Q5731" s="263"/>
      <c r="R5731" s="263"/>
      <c r="S5731" s="263"/>
      <c r="T5731" s="263"/>
      <c r="U5731" s="263"/>
      <c r="V5731" s="263"/>
      <c r="W5731" s="263"/>
      <c r="X5731" s="263"/>
      <c r="Y5731" s="263"/>
      <c r="Z5731" s="263"/>
      <c r="AB5731" s="263"/>
      <c r="AC5731" s="263"/>
      <c r="AD5731" s="263"/>
      <c r="AE5731" s="263"/>
    </row>
    <row r="5732" spans="1:31" ht="15" customHeight="1" x14ac:dyDescent="0.3">
      <c r="E5732" s="263"/>
      <c r="F5732" s="263"/>
      <c r="G5732" s="263"/>
      <c r="H5732" s="263"/>
      <c r="I5732" s="263"/>
      <c r="J5732" s="263"/>
      <c r="K5732" s="263"/>
      <c r="L5732" s="263"/>
      <c r="M5732" s="263"/>
      <c r="N5732" s="263"/>
      <c r="O5732" s="263"/>
      <c r="P5732" s="263"/>
      <c r="Q5732" s="263"/>
      <c r="R5732" s="263"/>
      <c r="S5732" s="263"/>
      <c r="T5732" s="263"/>
      <c r="U5732" s="263"/>
      <c r="V5732" s="263"/>
      <c r="W5732" s="263"/>
      <c r="X5732" s="263"/>
      <c r="Y5732" s="263"/>
      <c r="Z5732" s="263"/>
      <c r="AB5732" s="263"/>
      <c r="AC5732" s="263"/>
      <c r="AD5732" s="263"/>
      <c r="AE5732" s="263"/>
    </row>
    <row r="5733" spans="1:31" ht="15" customHeight="1" x14ac:dyDescent="0.3">
      <c r="E5733" s="263"/>
      <c r="F5733" s="263"/>
      <c r="G5733" s="263"/>
      <c r="H5733" s="263"/>
      <c r="I5733" s="263"/>
      <c r="J5733" s="263"/>
      <c r="K5733" s="263"/>
      <c r="L5733" s="263"/>
      <c r="M5733" s="263"/>
      <c r="N5733" s="263"/>
      <c r="O5733" s="263"/>
      <c r="P5733" s="263"/>
      <c r="Q5733" s="263"/>
      <c r="R5733" s="263"/>
      <c r="S5733" s="263"/>
      <c r="T5733" s="263"/>
      <c r="U5733" s="263"/>
      <c r="V5733" s="263"/>
      <c r="W5733" s="263"/>
      <c r="X5733" s="263"/>
      <c r="Y5733" s="263"/>
      <c r="Z5733" s="263"/>
      <c r="AB5733" s="263"/>
      <c r="AC5733" s="263"/>
      <c r="AD5733" s="263"/>
      <c r="AE5733" s="263"/>
    </row>
    <row r="5734" spans="1:31" ht="15" customHeight="1" x14ac:dyDescent="0.3">
      <c r="E5734" s="263"/>
      <c r="F5734" s="263"/>
      <c r="G5734" s="263"/>
      <c r="H5734" s="263"/>
      <c r="I5734" s="263"/>
      <c r="J5734" s="263"/>
      <c r="K5734" s="263"/>
      <c r="L5734" s="263"/>
      <c r="M5734" s="263"/>
      <c r="N5734" s="263"/>
      <c r="O5734" s="263"/>
      <c r="P5734" s="263"/>
      <c r="Q5734" s="263"/>
      <c r="R5734" s="263"/>
      <c r="S5734" s="263"/>
      <c r="T5734" s="263"/>
      <c r="U5734" s="263"/>
      <c r="V5734" s="263"/>
      <c r="W5734" s="263"/>
      <c r="X5734" s="263"/>
      <c r="Y5734" s="263"/>
      <c r="Z5734" s="263"/>
      <c r="AB5734" s="263"/>
      <c r="AC5734" s="263"/>
      <c r="AD5734" s="263"/>
      <c r="AE5734" s="263"/>
    </row>
    <row r="5735" spans="1:31" ht="15" customHeight="1" x14ac:dyDescent="0.3">
      <c r="E5735" s="263"/>
      <c r="F5735" s="263"/>
      <c r="G5735" s="263"/>
      <c r="H5735" s="263"/>
      <c r="I5735" s="263"/>
      <c r="J5735" s="263"/>
      <c r="K5735" s="263"/>
      <c r="L5735" s="263"/>
      <c r="M5735" s="263"/>
      <c r="N5735" s="263"/>
      <c r="O5735" s="263"/>
      <c r="P5735" s="263"/>
      <c r="Q5735" s="263"/>
      <c r="R5735" s="263"/>
      <c r="S5735" s="263"/>
      <c r="T5735" s="263"/>
      <c r="U5735" s="263"/>
      <c r="V5735" s="263"/>
      <c r="W5735" s="263"/>
      <c r="X5735" s="263"/>
      <c r="Y5735" s="263"/>
      <c r="Z5735" s="263"/>
      <c r="AB5735" s="263"/>
      <c r="AC5735" s="263"/>
      <c r="AD5735" s="263"/>
      <c r="AE5735" s="263"/>
    </row>
    <row r="5736" spans="1:31" ht="15" customHeight="1" x14ac:dyDescent="0.3">
      <c r="E5736" s="263"/>
      <c r="F5736" s="263"/>
      <c r="G5736" s="263"/>
      <c r="H5736" s="263"/>
      <c r="I5736" s="263"/>
      <c r="J5736" s="263"/>
      <c r="K5736" s="263"/>
      <c r="L5736" s="263"/>
      <c r="M5736" s="263"/>
      <c r="N5736" s="263"/>
      <c r="O5736" s="263"/>
      <c r="P5736" s="263"/>
      <c r="Q5736" s="263"/>
      <c r="R5736" s="263"/>
      <c r="S5736" s="263"/>
      <c r="T5736" s="263"/>
      <c r="U5736" s="263"/>
      <c r="V5736" s="263"/>
      <c r="W5736" s="263"/>
      <c r="X5736" s="263"/>
      <c r="Y5736" s="263"/>
      <c r="Z5736" s="263"/>
      <c r="AB5736" s="263"/>
      <c r="AC5736" s="263"/>
      <c r="AD5736" s="263"/>
      <c r="AE5736" s="263"/>
    </row>
    <row r="5737" spans="1:31" ht="15" customHeight="1" x14ac:dyDescent="0.3">
      <c r="E5737" s="263"/>
      <c r="F5737" s="263"/>
      <c r="G5737" s="263"/>
      <c r="H5737" s="263"/>
      <c r="I5737" s="263"/>
      <c r="J5737" s="263"/>
      <c r="K5737" s="263"/>
      <c r="L5737" s="263"/>
      <c r="M5737" s="263"/>
      <c r="N5737" s="263"/>
      <c r="O5737" s="263"/>
      <c r="P5737" s="263"/>
      <c r="Q5737" s="263"/>
      <c r="R5737" s="263"/>
      <c r="S5737" s="263"/>
      <c r="T5737" s="263"/>
      <c r="U5737" s="263"/>
      <c r="V5737" s="263"/>
      <c r="W5737" s="263"/>
      <c r="X5737" s="263"/>
      <c r="Y5737" s="263"/>
      <c r="Z5737" s="263"/>
      <c r="AB5737" s="263"/>
      <c r="AC5737" s="263"/>
      <c r="AD5737" s="263"/>
      <c r="AE5737" s="263"/>
    </row>
    <row r="5738" spans="1:31" ht="15" customHeight="1" x14ac:dyDescent="0.3">
      <c r="E5738" s="263"/>
      <c r="F5738" s="263"/>
      <c r="G5738" s="263"/>
      <c r="H5738" s="263"/>
      <c r="I5738" s="263"/>
      <c r="J5738" s="263"/>
      <c r="K5738" s="263"/>
      <c r="L5738" s="263"/>
      <c r="M5738" s="263"/>
      <c r="N5738" s="263"/>
      <c r="O5738" s="263"/>
      <c r="P5738" s="263"/>
      <c r="Q5738" s="263"/>
      <c r="R5738" s="263"/>
      <c r="S5738" s="263"/>
      <c r="T5738" s="263"/>
      <c r="U5738" s="263"/>
      <c r="V5738" s="263"/>
      <c r="W5738" s="263"/>
      <c r="X5738" s="263"/>
      <c r="Y5738" s="263"/>
      <c r="Z5738" s="263"/>
      <c r="AB5738" s="263"/>
      <c r="AC5738" s="263"/>
      <c r="AD5738" s="263"/>
      <c r="AE5738" s="263"/>
    </row>
    <row r="5739" spans="1:31" ht="15" customHeight="1" x14ac:dyDescent="0.3">
      <c r="E5739" s="263"/>
      <c r="F5739" s="263"/>
      <c r="G5739" s="263"/>
      <c r="H5739" s="263"/>
      <c r="I5739" s="263"/>
      <c r="J5739" s="263"/>
      <c r="K5739" s="263"/>
      <c r="L5739" s="263"/>
      <c r="M5739" s="263"/>
      <c r="N5739" s="263"/>
      <c r="O5739" s="263"/>
      <c r="P5739" s="263"/>
      <c r="Q5739" s="263"/>
      <c r="R5739" s="263"/>
      <c r="S5739" s="263"/>
      <c r="T5739" s="263"/>
      <c r="U5739" s="263"/>
      <c r="V5739" s="263"/>
      <c r="W5739" s="263"/>
      <c r="X5739" s="263"/>
      <c r="Y5739" s="263"/>
      <c r="Z5739" s="263"/>
      <c r="AB5739" s="263"/>
      <c r="AC5739" s="263"/>
      <c r="AD5739" s="263"/>
      <c r="AE5739" s="263"/>
    </row>
    <row r="5740" spans="1:31" ht="15" customHeight="1" x14ac:dyDescent="0.3">
      <c r="E5740" s="263"/>
      <c r="F5740" s="263"/>
      <c r="G5740" s="263"/>
      <c r="H5740" s="263"/>
      <c r="I5740" s="263"/>
      <c r="J5740" s="263"/>
      <c r="K5740" s="263"/>
      <c r="L5740" s="263"/>
      <c r="M5740" s="263"/>
      <c r="N5740" s="263"/>
      <c r="O5740" s="263"/>
      <c r="P5740" s="263"/>
      <c r="Q5740" s="263"/>
      <c r="R5740" s="263"/>
      <c r="S5740" s="263"/>
      <c r="T5740" s="263"/>
      <c r="U5740" s="263"/>
      <c r="V5740" s="263"/>
      <c r="W5740" s="263"/>
      <c r="X5740" s="263"/>
      <c r="Y5740" s="263"/>
      <c r="Z5740" s="263"/>
      <c r="AB5740" s="263"/>
      <c r="AC5740" s="263"/>
      <c r="AD5740" s="263"/>
      <c r="AE5740" s="263"/>
    </row>
    <row r="5741" spans="1:31" ht="15" customHeight="1" x14ac:dyDescent="0.3">
      <c r="E5741" s="263"/>
      <c r="F5741" s="263"/>
      <c r="G5741" s="263"/>
      <c r="H5741" s="263"/>
      <c r="I5741" s="263"/>
      <c r="J5741" s="263"/>
      <c r="K5741" s="263"/>
      <c r="L5741" s="263"/>
      <c r="M5741" s="263"/>
      <c r="N5741" s="263"/>
      <c r="O5741" s="263"/>
      <c r="P5741" s="263"/>
      <c r="Q5741" s="263"/>
      <c r="R5741" s="263"/>
      <c r="S5741" s="263"/>
      <c r="T5741" s="263"/>
      <c r="U5741" s="263"/>
      <c r="V5741" s="263"/>
      <c r="W5741" s="263"/>
      <c r="X5741" s="263"/>
      <c r="Y5741" s="263"/>
      <c r="Z5741" s="263"/>
      <c r="AB5741" s="263"/>
      <c r="AC5741" s="263"/>
      <c r="AD5741" s="263"/>
      <c r="AE5741" s="263"/>
    </row>
    <row r="5742" spans="1:31" ht="15" customHeight="1" x14ac:dyDescent="0.3">
      <c r="E5742" s="263"/>
      <c r="F5742" s="263"/>
      <c r="G5742" s="263"/>
      <c r="H5742" s="263"/>
      <c r="I5742" s="263"/>
      <c r="J5742" s="263"/>
      <c r="K5742" s="263"/>
      <c r="L5742" s="263"/>
      <c r="M5742" s="263"/>
      <c r="N5742" s="263"/>
      <c r="O5742" s="263"/>
      <c r="P5742" s="263"/>
      <c r="Q5742" s="263"/>
      <c r="R5742" s="263"/>
      <c r="S5742" s="263"/>
      <c r="T5742" s="263"/>
      <c r="U5742" s="263"/>
      <c r="V5742" s="263"/>
      <c r="W5742" s="263"/>
      <c r="X5742" s="263"/>
      <c r="Y5742" s="263"/>
      <c r="Z5742" s="263"/>
      <c r="AB5742" s="263"/>
      <c r="AC5742" s="263"/>
      <c r="AD5742" s="263"/>
      <c r="AE5742" s="263"/>
    </row>
    <row r="5743" spans="1:31" s="264" customFormat="1" ht="16.8" x14ac:dyDescent="0.3">
      <c r="A5743" s="263"/>
      <c r="B5743" s="263"/>
      <c r="C5743" s="263"/>
      <c r="D5743" s="263"/>
      <c r="E5743" s="263"/>
      <c r="F5743" s="263"/>
      <c r="G5743" s="263"/>
      <c r="H5743" s="263"/>
      <c r="I5743" s="263"/>
      <c r="J5743" s="263"/>
      <c r="K5743" s="263"/>
      <c r="L5743" s="263"/>
      <c r="M5743" s="263"/>
      <c r="N5743" s="263"/>
      <c r="O5743" s="263"/>
      <c r="P5743" s="263"/>
      <c r="Q5743" s="263"/>
      <c r="R5743" s="263"/>
      <c r="S5743" s="263"/>
      <c r="T5743" s="263"/>
      <c r="U5743" s="263"/>
      <c r="V5743" s="263"/>
      <c r="W5743" s="263"/>
      <c r="X5743" s="263"/>
      <c r="Y5743" s="263"/>
      <c r="Z5743" s="263"/>
      <c r="AA5743" s="268"/>
      <c r="AB5743" s="263"/>
      <c r="AC5743" s="263"/>
      <c r="AD5743" s="263"/>
      <c r="AE5743" s="263"/>
    </row>
    <row r="5744" spans="1:31" ht="15" customHeight="1" x14ac:dyDescent="0.3">
      <c r="E5744" s="263"/>
      <c r="F5744" s="263"/>
      <c r="G5744" s="263"/>
      <c r="H5744" s="263"/>
      <c r="I5744" s="263"/>
      <c r="J5744" s="263"/>
      <c r="K5744" s="263"/>
      <c r="L5744" s="263"/>
      <c r="M5744" s="263"/>
      <c r="N5744" s="263"/>
      <c r="O5744" s="263"/>
      <c r="P5744" s="263"/>
      <c r="Q5744" s="263"/>
      <c r="R5744" s="263"/>
      <c r="S5744" s="263"/>
      <c r="T5744" s="263"/>
      <c r="U5744" s="263"/>
      <c r="V5744" s="263"/>
      <c r="W5744" s="263"/>
      <c r="X5744" s="263"/>
      <c r="Y5744" s="263"/>
      <c r="Z5744" s="263"/>
      <c r="AB5744" s="263"/>
      <c r="AC5744" s="263"/>
      <c r="AD5744" s="263"/>
      <c r="AE5744" s="263"/>
    </row>
    <row r="5745" spans="5:31" ht="15" customHeight="1" x14ac:dyDescent="0.3">
      <c r="E5745" s="263"/>
      <c r="F5745" s="263"/>
      <c r="G5745" s="263"/>
      <c r="H5745" s="263"/>
      <c r="I5745" s="263"/>
      <c r="J5745" s="263"/>
      <c r="K5745" s="263"/>
      <c r="L5745" s="263"/>
      <c r="M5745" s="263"/>
      <c r="N5745" s="263"/>
      <c r="O5745" s="263"/>
      <c r="P5745" s="263"/>
      <c r="Q5745" s="263"/>
      <c r="R5745" s="263"/>
      <c r="S5745" s="263"/>
      <c r="T5745" s="263"/>
      <c r="U5745" s="263"/>
      <c r="V5745" s="263"/>
      <c r="W5745" s="263"/>
      <c r="X5745" s="263"/>
      <c r="Y5745" s="263"/>
      <c r="Z5745" s="263"/>
      <c r="AB5745" s="263"/>
      <c r="AC5745" s="263"/>
      <c r="AD5745" s="263"/>
      <c r="AE5745" s="263"/>
    </row>
    <row r="5746" spans="5:31" ht="15" customHeight="1" x14ac:dyDescent="0.3">
      <c r="E5746" s="263"/>
      <c r="F5746" s="263"/>
      <c r="G5746" s="263"/>
      <c r="H5746" s="263"/>
      <c r="I5746" s="263"/>
      <c r="J5746" s="263"/>
      <c r="K5746" s="263"/>
      <c r="L5746" s="263"/>
      <c r="M5746" s="263"/>
      <c r="N5746" s="263"/>
      <c r="O5746" s="263"/>
      <c r="P5746" s="263"/>
      <c r="Q5746" s="263"/>
      <c r="R5746" s="263"/>
      <c r="S5746" s="263"/>
      <c r="T5746" s="263"/>
      <c r="U5746" s="263"/>
      <c r="V5746" s="263"/>
      <c r="W5746" s="263"/>
      <c r="X5746" s="263"/>
      <c r="Y5746" s="263"/>
      <c r="Z5746" s="263"/>
      <c r="AB5746" s="263"/>
      <c r="AC5746" s="263"/>
      <c r="AD5746" s="263"/>
      <c r="AE5746" s="263"/>
    </row>
    <row r="5747" spans="5:31" ht="15" customHeight="1" x14ac:dyDescent="0.3">
      <c r="E5747" s="263"/>
      <c r="F5747" s="263"/>
      <c r="G5747" s="263"/>
      <c r="H5747" s="263"/>
      <c r="I5747" s="263"/>
      <c r="J5747" s="263"/>
      <c r="K5747" s="263"/>
      <c r="L5747" s="263"/>
      <c r="M5747" s="263"/>
      <c r="N5747" s="263"/>
      <c r="O5747" s="263"/>
      <c r="P5747" s="263"/>
      <c r="Q5747" s="263"/>
      <c r="R5747" s="263"/>
      <c r="S5747" s="263"/>
      <c r="T5747" s="263"/>
      <c r="U5747" s="263"/>
      <c r="V5747" s="263"/>
      <c r="W5747" s="263"/>
      <c r="X5747" s="263"/>
      <c r="Y5747" s="263"/>
      <c r="Z5747" s="263"/>
      <c r="AB5747" s="263"/>
      <c r="AC5747" s="263"/>
      <c r="AD5747" s="263"/>
      <c r="AE5747" s="263"/>
    </row>
    <row r="5748" spans="5:31" ht="15" customHeight="1" x14ac:dyDescent="0.3">
      <c r="E5748" s="263"/>
      <c r="F5748" s="263"/>
      <c r="G5748" s="263"/>
      <c r="H5748" s="263"/>
      <c r="I5748" s="263"/>
      <c r="J5748" s="263"/>
      <c r="K5748" s="263"/>
      <c r="L5748" s="263"/>
      <c r="M5748" s="263"/>
      <c r="N5748" s="263"/>
      <c r="O5748" s="263"/>
      <c r="P5748" s="263"/>
      <c r="Q5748" s="263"/>
      <c r="R5748" s="263"/>
      <c r="S5748" s="263"/>
      <c r="T5748" s="263"/>
      <c r="U5748" s="263"/>
      <c r="V5748" s="263"/>
      <c r="W5748" s="263"/>
      <c r="X5748" s="263"/>
      <c r="Y5748" s="263"/>
      <c r="Z5748" s="263"/>
      <c r="AB5748" s="263"/>
      <c r="AC5748" s="263"/>
      <c r="AD5748" s="263"/>
      <c r="AE5748" s="263"/>
    </row>
    <row r="5749" spans="5:31" ht="15" customHeight="1" x14ac:dyDescent="0.3">
      <c r="E5749" s="263"/>
      <c r="F5749" s="263"/>
      <c r="G5749" s="263"/>
      <c r="H5749" s="263"/>
      <c r="I5749" s="263"/>
      <c r="J5749" s="263"/>
      <c r="K5749" s="263"/>
      <c r="L5749" s="263"/>
      <c r="M5749" s="263"/>
      <c r="N5749" s="263"/>
      <c r="O5749" s="263"/>
      <c r="P5749" s="263"/>
      <c r="Q5749" s="263"/>
      <c r="R5749" s="263"/>
      <c r="S5749" s="263"/>
      <c r="T5749" s="263"/>
      <c r="U5749" s="263"/>
      <c r="V5749" s="263"/>
      <c r="W5749" s="263"/>
      <c r="X5749" s="263"/>
      <c r="Y5749" s="263"/>
      <c r="Z5749" s="263"/>
      <c r="AB5749" s="263"/>
      <c r="AC5749" s="263"/>
      <c r="AD5749" s="263"/>
      <c r="AE5749" s="263"/>
    </row>
    <row r="5750" spans="5:31" ht="15" customHeight="1" x14ac:dyDescent="0.3">
      <c r="E5750" s="263"/>
      <c r="F5750" s="263"/>
      <c r="G5750" s="263"/>
      <c r="H5750" s="263"/>
      <c r="I5750" s="263"/>
      <c r="J5750" s="263"/>
      <c r="K5750" s="263"/>
      <c r="L5750" s="263"/>
      <c r="M5750" s="263"/>
      <c r="N5750" s="263"/>
      <c r="O5750" s="263"/>
      <c r="P5750" s="263"/>
      <c r="Q5750" s="263"/>
      <c r="R5750" s="263"/>
      <c r="S5750" s="263"/>
      <c r="T5750" s="263"/>
      <c r="U5750" s="263"/>
      <c r="V5750" s="263"/>
      <c r="W5750" s="263"/>
      <c r="X5750" s="263"/>
      <c r="Y5750" s="263"/>
      <c r="Z5750" s="263"/>
      <c r="AB5750" s="263"/>
      <c r="AC5750" s="263"/>
      <c r="AD5750" s="263"/>
      <c r="AE5750" s="263"/>
    </row>
    <row r="5751" spans="5:31" ht="15" customHeight="1" x14ac:dyDescent="0.3">
      <c r="E5751" s="263"/>
      <c r="F5751" s="263"/>
      <c r="G5751" s="263"/>
      <c r="H5751" s="263"/>
      <c r="I5751" s="263"/>
      <c r="J5751" s="263"/>
      <c r="K5751" s="263"/>
      <c r="L5751" s="263"/>
      <c r="M5751" s="263"/>
      <c r="N5751" s="263"/>
      <c r="O5751" s="263"/>
      <c r="P5751" s="263"/>
      <c r="Q5751" s="263"/>
      <c r="R5751" s="263"/>
      <c r="S5751" s="263"/>
      <c r="T5751" s="263"/>
      <c r="U5751" s="263"/>
      <c r="V5751" s="263"/>
      <c r="W5751" s="263"/>
      <c r="X5751" s="263"/>
      <c r="Y5751" s="263"/>
      <c r="Z5751" s="263"/>
      <c r="AB5751" s="263"/>
      <c r="AC5751" s="263"/>
      <c r="AD5751" s="263"/>
      <c r="AE5751" s="263"/>
    </row>
    <row r="5752" spans="5:31" ht="15" customHeight="1" x14ac:dyDescent="0.3">
      <c r="E5752" s="263"/>
      <c r="F5752" s="263"/>
      <c r="G5752" s="263"/>
      <c r="H5752" s="263"/>
      <c r="I5752" s="263"/>
      <c r="J5752" s="263"/>
      <c r="K5752" s="263"/>
      <c r="L5752" s="263"/>
      <c r="M5752" s="263"/>
      <c r="N5752" s="263"/>
      <c r="O5752" s="263"/>
      <c r="P5752" s="263"/>
      <c r="Q5752" s="263"/>
      <c r="R5752" s="263"/>
      <c r="S5752" s="263"/>
      <c r="T5752" s="263"/>
      <c r="U5752" s="263"/>
      <c r="V5752" s="263"/>
      <c r="W5752" s="263"/>
      <c r="X5752" s="263"/>
      <c r="Y5752" s="263"/>
      <c r="Z5752" s="263"/>
      <c r="AB5752" s="263"/>
      <c r="AC5752" s="263"/>
      <c r="AD5752" s="263"/>
      <c r="AE5752" s="263"/>
    </row>
    <row r="5753" spans="5:31" ht="15" customHeight="1" x14ac:dyDescent="0.3">
      <c r="E5753" s="263"/>
      <c r="F5753" s="263"/>
      <c r="G5753" s="263"/>
      <c r="H5753" s="263"/>
      <c r="I5753" s="263"/>
      <c r="J5753" s="263"/>
      <c r="K5753" s="263"/>
      <c r="L5753" s="263"/>
      <c r="M5753" s="263"/>
      <c r="N5753" s="263"/>
      <c r="O5753" s="263"/>
      <c r="P5753" s="263"/>
      <c r="Q5753" s="263"/>
      <c r="R5753" s="263"/>
      <c r="S5753" s="263"/>
      <c r="T5753" s="263"/>
      <c r="U5753" s="263"/>
      <c r="V5753" s="263"/>
      <c r="W5753" s="263"/>
      <c r="X5753" s="263"/>
      <c r="Y5753" s="263"/>
      <c r="Z5753" s="263"/>
      <c r="AB5753" s="263"/>
      <c r="AC5753" s="263"/>
      <c r="AD5753" s="263"/>
      <c r="AE5753" s="263"/>
    </row>
    <row r="5754" spans="5:31" ht="15" customHeight="1" x14ac:dyDescent="0.3">
      <c r="E5754" s="263"/>
      <c r="F5754" s="263"/>
      <c r="G5754" s="263"/>
      <c r="H5754" s="263"/>
      <c r="I5754" s="263"/>
      <c r="J5754" s="263"/>
      <c r="K5754" s="263"/>
      <c r="L5754" s="263"/>
      <c r="M5754" s="263"/>
      <c r="N5754" s="263"/>
      <c r="O5754" s="263"/>
      <c r="P5754" s="263"/>
      <c r="Q5754" s="263"/>
      <c r="R5754" s="263"/>
      <c r="S5754" s="263"/>
      <c r="T5754" s="263"/>
      <c r="U5754" s="263"/>
      <c r="V5754" s="263"/>
      <c r="W5754" s="263"/>
      <c r="X5754" s="263"/>
      <c r="Y5754" s="263"/>
      <c r="Z5754" s="263"/>
      <c r="AB5754" s="263"/>
      <c r="AC5754" s="263"/>
      <c r="AD5754" s="263"/>
      <c r="AE5754" s="263"/>
    </row>
    <row r="5755" spans="5:31" ht="15" customHeight="1" x14ac:dyDescent="0.3">
      <c r="E5755" s="263"/>
      <c r="F5755" s="263"/>
      <c r="G5755" s="263"/>
      <c r="H5755" s="263"/>
      <c r="I5755" s="263"/>
      <c r="J5755" s="263"/>
      <c r="K5755" s="263"/>
      <c r="L5755" s="263"/>
      <c r="M5755" s="263"/>
      <c r="N5755" s="263"/>
      <c r="O5755" s="263"/>
      <c r="P5755" s="263"/>
      <c r="Q5755" s="263"/>
      <c r="R5755" s="263"/>
      <c r="S5755" s="263"/>
      <c r="T5755" s="263"/>
      <c r="U5755" s="263"/>
      <c r="V5755" s="263"/>
      <c r="W5755" s="263"/>
      <c r="X5755" s="263"/>
      <c r="Y5755" s="263"/>
      <c r="Z5755" s="263"/>
      <c r="AB5755" s="263"/>
      <c r="AC5755" s="263"/>
      <c r="AD5755" s="263"/>
      <c r="AE5755" s="263"/>
    </row>
    <row r="5756" spans="5:31" ht="15" customHeight="1" x14ac:dyDescent="0.3">
      <c r="E5756" s="263"/>
      <c r="F5756" s="263"/>
      <c r="G5756" s="263"/>
      <c r="H5756" s="263"/>
      <c r="I5756" s="263"/>
      <c r="J5756" s="263"/>
      <c r="K5756" s="263"/>
      <c r="L5756" s="263"/>
      <c r="M5756" s="263"/>
      <c r="N5756" s="263"/>
      <c r="O5756" s="263"/>
      <c r="P5756" s="263"/>
      <c r="Q5756" s="263"/>
      <c r="R5756" s="263"/>
      <c r="S5756" s="263"/>
      <c r="T5756" s="263"/>
      <c r="U5756" s="263"/>
      <c r="V5756" s="263"/>
      <c r="W5756" s="263"/>
      <c r="X5756" s="263"/>
      <c r="Y5756" s="263"/>
      <c r="Z5756" s="263"/>
      <c r="AB5756" s="263"/>
      <c r="AC5756" s="263"/>
      <c r="AD5756" s="263"/>
      <c r="AE5756" s="263"/>
    </row>
    <row r="5757" spans="5:31" ht="15" customHeight="1" x14ac:dyDescent="0.3">
      <c r="E5757" s="263"/>
      <c r="F5757" s="263"/>
      <c r="G5757" s="263"/>
      <c r="H5757" s="263"/>
      <c r="I5757" s="263"/>
      <c r="J5757" s="263"/>
      <c r="K5757" s="263"/>
      <c r="L5757" s="263"/>
      <c r="M5757" s="263"/>
      <c r="N5757" s="263"/>
      <c r="O5757" s="263"/>
      <c r="P5757" s="263"/>
      <c r="Q5757" s="263"/>
      <c r="R5757" s="263"/>
      <c r="S5757" s="263"/>
      <c r="T5757" s="263"/>
      <c r="U5757" s="263"/>
      <c r="V5757" s="263"/>
      <c r="W5757" s="263"/>
      <c r="X5757" s="263"/>
      <c r="Y5757" s="263"/>
      <c r="Z5757" s="263"/>
      <c r="AB5757" s="263"/>
      <c r="AC5757" s="263"/>
      <c r="AD5757" s="263"/>
      <c r="AE5757" s="263"/>
    </row>
    <row r="5758" spans="5:31" ht="15" customHeight="1" x14ac:dyDescent="0.3">
      <c r="E5758" s="263"/>
      <c r="F5758" s="263"/>
      <c r="G5758" s="263"/>
      <c r="H5758" s="263"/>
      <c r="I5758" s="263"/>
      <c r="J5758" s="263"/>
      <c r="K5758" s="263"/>
      <c r="L5758" s="263"/>
      <c r="M5758" s="263"/>
      <c r="N5758" s="263"/>
      <c r="O5758" s="263"/>
      <c r="P5758" s="263"/>
      <c r="Q5758" s="263"/>
      <c r="R5758" s="263"/>
      <c r="S5758" s="263"/>
      <c r="T5758" s="263"/>
      <c r="U5758" s="263"/>
      <c r="V5758" s="263"/>
      <c r="W5758" s="263"/>
      <c r="X5758" s="263"/>
      <c r="Y5758" s="263"/>
      <c r="Z5758" s="263"/>
      <c r="AB5758" s="263"/>
      <c r="AC5758" s="263"/>
      <c r="AD5758" s="263"/>
      <c r="AE5758" s="263"/>
    </row>
    <row r="5759" spans="5:31" ht="15" customHeight="1" x14ac:dyDescent="0.3">
      <c r="E5759" s="263"/>
      <c r="F5759" s="263"/>
      <c r="G5759" s="263"/>
      <c r="H5759" s="263"/>
      <c r="I5759" s="263"/>
      <c r="J5759" s="263"/>
      <c r="K5759" s="263"/>
      <c r="L5759" s="263"/>
      <c r="M5759" s="263"/>
      <c r="N5759" s="263"/>
      <c r="O5759" s="263"/>
      <c r="P5759" s="263"/>
      <c r="Q5759" s="263"/>
      <c r="R5759" s="263"/>
      <c r="S5759" s="263"/>
      <c r="T5759" s="263"/>
      <c r="U5759" s="263"/>
      <c r="V5759" s="263"/>
      <c r="W5759" s="263"/>
      <c r="X5759" s="263"/>
      <c r="Y5759" s="263"/>
      <c r="Z5759" s="263"/>
      <c r="AB5759" s="263"/>
      <c r="AC5759" s="263"/>
      <c r="AD5759" s="263"/>
      <c r="AE5759" s="263"/>
    </row>
    <row r="5760" spans="5:31" ht="15" customHeight="1" x14ac:dyDescent="0.3">
      <c r="E5760" s="263"/>
      <c r="F5760" s="263"/>
      <c r="G5760" s="263"/>
      <c r="H5760" s="263"/>
      <c r="I5760" s="263"/>
      <c r="J5760" s="263"/>
      <c r="K5760" s="263"/>
      <c r="L5760" s="263"/>
      <c r="M5760" s="263"/>
      <c r="N5760" s="263"/>
      <c r="O5760" s="263"/>
      <c r="P5760" s="263"/>
      <c r="Q5760" s="263"/>
      <c r="R5760" s="263"/>
      <c r="S5760" s="263"/>
      <c r="T5760" s="263"/>
      <c r="U5760" s="263"/>
      <c r="V5760" s="263"/>
      <c r="W5760" s="263"/>
      <c r="X5760" s="263"/>
      <c r="Y5760" s="263"/>
      <c r="Z5760" s="263"/>
      <c r="AB5760" s="263"/>
      <c r="AC5760" s="263"/>
      <c r="AD5760" s="263"/>
      <c r="AE5760" s="263"/>
    </row>
    <row r="5761" spans="5:31" ht="15" customHeight="1" x14ac:dyDescent="0.3">
      <c r="E5761" s="263"/>
      <c r="F5761" s="263"/>
      <c r="G5761" s="263"/>
      <c r="H5761" s="263"/>
      <c r="I5761" s="263"/>
      <c r="J5761" s="263"/>
      <c r="K5761" s="263"/>
      <c r="L5761" s="263"/>
      <c r="M5761" s="263"/>
      <c r="N5761" s="263"/>
      <c r="O5761" s="263"/>
      <c r="P5761" s="263"/>
      <c r="Q5761" s="263"/>
      <c r="R5761" s="263"/>
      <c r="S5761" s="263"/>
      <c r="T5761" s="263"/>
      <c r="U5761" s="263"/>
      <c r="V5761" s="263"/>
      <c r="W5761" s="263"/>
      <c r="X5761" s="263"/>
      <c r="Y5761" s="263"/>
      <c r="Z5761" s="263"/>
      <c r="AB5761" s="263"/>
      <c r="AC5761" s="263"/>
      <c r="AD5761" s="263"/>
      <c r="AE5761" s="263"/>
    </row>
    <row r="5762" spans="5:31" ht="15" customHeight="1" x14ac:dyDescent="0.3">
      <c r="E5762" s="263"/>
      <c r="F5762" s="263"/>
      <c r="G5762" s="263"/>
      <c r="H5762" s="263"/>
      <c r="I5762" s="263"/>
      <c r="J5762" s="263"/>
      <c r="K5762" s="263"/>
      <c r="L5762" s="263"/>
      <c r="M5762" s="263"/>
      <c r="N5762" s="263"/>
      <c r="O5762" s="263"/>
      <c r="P5762" s="263"/>
      <c r="Q5762" s="263"/>
      <c r="R5762" s="263"/>
      <c r="S5762" s="263"/>
      <c r="T5762" s="263"/>
      <c r="U5762" s="263"/>
      <c r="V5762" s="263"/>
      <c r="W5762" s="263"/>
      <c r="X5762" s="263"/>
      <c r="Y5762" s="263"/>
      <c r="Z5762" s="263"/>
      <c r="AB5762" s="263"/>
      <c r="AC5762" s="263"/>
      <c r="AD5762" s="263"/>
      <c r="AE5762" s="263"/>
    </row>
    <row r="5763" spans="5:31" ht="15" customHeight="1" x14ac:dyDescent="0.3">
      <c r="E5763" s="263"/>
      <c r="F5763" s="263"/>
      <c r="G5763" s="263"/>
      <c r="H5763" s="263"/>
      <c r="I5763" s="263"/>
      <c r="J5763" s="263"/>
      <c r="K5763" s="263"/>
      <c r="L5763" s="263"/>
      <c r="M5763" s="263"/>
      <c r="N5763" s="263"/>
      <c r="O5763" s="263"/>
      <c r="P5763" s="263"/>
      <c r="Q5763" s="263"/>
      <c r="R5763" s="263"/>
      <c r="S5763" s="263"/>
      <c r="T5763" s="263"/>
      <c r="U5763" s="263"/>
      <c r="V5763" s="263"/>
      <c r="W5763" s="263"/>
      <c r="X5763" s="263"/>
      <c r="Y5763" s="263"/>
      <c r="Z5763" s="263"/>
      <c r="AB5763" s="263"/>
      <c r="AC5763" s="263"/>
      <c r="AD5763" s="263"/>
      <c r="AE5763" s="263"/>
    </row>
    <row r="5764" spans="5:31" ht="15" customHeight="1" x14ac:dyDescent="0.3">
      <c r="E5764" s="263"/>
      <c r="F5764" s="263"/>
      <c r="G5764" s="263"/>
      <c r="H5764" s="263"/>
      <c r="I5764" s="263"/>
      <c r="J5764" s="263"/>
      <c r="K5764" s="263"/>
      <c r="L5764" s="263"/>
      <c r="M5764" s="263"/>
      <c r="N5764" s="263"/>
      <c r="O5764" s="263"/>
      <c r="P5764" s="263"/>
      <c r="Q5764" s="263"/>
      <c r="R5764" s="263"/>
      <c r="S5764" s="263"/>
      <c r="T5764" s="263"/>
      <c r="U5764" s="263"/>
      <c r="V5764" s="263"/>
      <c r="W5764" s="263"/>
      <c r="X5764" s="263"/>
      <c r="Y5764" s="263"/>
      <c r="Z5764" s="263"/>
      <c r="AB5764" s="263"/>
      <c r="AC5764" s="263"/>
      <c r="AD5764" s="263"/>
      <c r="AE5764" s="263"/>
    </row>
    <row r="5765" spans="5:31" ht="15" customHeight="1" x14ac:dyDescent="0.3">
      <c r="E5765" s="263"/>
      <c r="F5765" s="263"/>
      <c r="G5765" s="263"/>
      <c r="H5765" s="263"/>
      <c r="I5765" s="263"/>
      <c r="J5765" s="263"/>
      <c r="K5765" s="263"/>
      <c r="L5765" s="263"/>
      <c r="M5765" s="263"/>
      <c r="N5765" s="263"/>
      <c r="O5765" s="263"/>
      <c r="P5765" s="263"/>
      <c r="Q5765" s="263"/>
      <c r="R5765" s="263"/>
      <c r="S5765" s="263"/>
      <c r="T5765" s="263"/>
      <c r="U5765" s="263"/>
      <c r="V5765" s="263"/>
      <c r="W5765" s="263"/>
      <c r="X5765" s="263"/>
      <c r="Y5765" s="263"/>
      <c r="Z5765" s="263"/>
      <c r="AB5765" s="263"/>
      <c r="AC5765" s="263"/>
      <c r="AD5765" s="263"/>
      <c r="AE5765" s="263"/>
    </row>
    <row r="5766" spans="5:31" ht="15" customHeight="1" x14ac:dyDescent="0.3">
      <c r="E5766" s="263"/>
      <c r="F5766" s="263"/>
      <c r="G5766" s="263"/>
      <c r="H5766" s="263"/>
      <c r="I5766" s="263"/>
      <c r="J5766" s="263"/>
      <c r="K5766" s="263"/>
      <c r="L5766" s="263"/>
      <c r="M5766" s="263"/>
      <c r="N5766" s="263"/>
      <c r="O5766" s="263"/>
      <c r="P5766" s="263"/>
      <c r="Q5766" s="263"/>
      <c r="R5766" s="263"/>
      <c r="S5766" s="263"/>
      <c r="T5766" s="263"/>
      <c r="U5766" s="263"/>
      <c r="V5766" s="263"/>
      <c r="W5766" s="263"/>
      <c r="X5766" s="263"/>
      <c r="Y5766" s="263"/>
      <c r="Z5766" s="263"/>
      <c r="AB5766" s="263"/>
      <c r="AC5766" s="263"/>
      <c r="AD5766" s="263"/>
      <c r="AE5766" s="263"/>
    </row>
    <row r="5767" spans="5:31" ht="15" customHeight="1" x14ac:dyDescent="0.3">
      <c r="E5767" s="263"/>
      <c r="F5767" s="263"/>
      <c r="G5767" s="263"/>
      <c r="H5767" s="263"/>
      <c r="I5767" s="263"/>
      <c r="J5767" s="263"/>
      <c r="K5767" s="263"/>
      <c r="L5767" s="263"/>
      <c r="M5767" s="263"/>
      <c r="N5767" s="263"/>
      <c r="O5767" s="263"/>
      <c r="P5767" s="263"/>
      <c r="Q5767" s="263"/>
      <c r="R5767" s="263"/>
      <c r="S5767" s="263"/>
      <c r="T5767" s="263"/>
      <c r="U5767" s="263"/>
      <c r="V5767" s="263"/>
      <c r="W5767" s="263"/>
      <c r="X5767" s="263"/>
      <c r="Y5767" s="263"/>
      <c r="Z5767" s="263"/>
      <c r="AB5767" s="263"/>
      <c r="AC5767" s="263"/>
      <c r="AD5767" s="263"/>
      <c r="AE5767" s="263"/>
    </row>
    <row r="5768" spans="5:31" ht="15" customHeight="1" x14ac:dyDescent="0.3">
      <c r="E5768" s="263"/>
      <c r="F5768" s="263"/>
      <c r="G5768" s="263"/>
      <c r="H5768" s="263"/>
      <c r="I5768" s="263"/>
      <c r="J5768" s="263"/>
      <c r="K5768" s="263"/>
      <c r="L5768" s="263"/>
      <c r="M5768" s="263"/>
      <c r="N5768" s="263"/>
      <c r="O5768" s="263"/>
      <c r="P5768" s="263"/>
      <c r="Q5768" s="263"/>
      <c r="R5768" s="263"/>
      <c r="S5768" s="263"/>
      <c r="T5768" s="263"/>
      <c r="U5768" s="263"/>
      <c r="V5768" s="263"/>
      <c r="W5768" s="263"/>
      <c r="X5768" s="263"/>
      <c r="Y5768" s="263"/>
      <c r="Z5768" s="263"/>
      <c r="AB5768" s="263"/>
      <c r="AC5768" s="263"/>
      <c r="AD5768" s="263"/>
      <c r="AE5768" s="263"/>
    </row>
    <row r="5769" spans="5:31" ht="15" customHeight="1" x14ac:dyDescent="0.3">
      <c r="E5769" s="263"/>
      <c r="F5769" s="263"/>
      <c r="G5769" s="263"/>
      <c r="H5769" s="263"/>
      <c r="I5769" s="263"/>
      <c r="J5769" s="263"/>
      <c r="K5769" s="263"/>
      <c r="L5769" s="263"/>
      <c r="M5769" s="263"/>
      <c r="N5769" s="263"/>
      <c r="O5769" s="263"/>
      <c r="P5769" s="263"/>
      <c r="Q5769" s="263"/>
      <c r="R5769" s="263"/>
      <c r="S5769" s="263"/>
      <c r="T5769" s="263"/>
      <c r="U5769" s="263"/>
      <c r="V5769" s="263"/>
      <c r="W5769" s="263"/>
      <c r="X5769" s="263"/>
      <c r="Y5769" s="263"/>
      <c r="Z5769" s="263"/>
      <c r="AB5769" s="263"/>
      <c r="AC5769" s="263"/>
      <c r="AD5769" s="263"/>
      <c r="AE5769" s="263"/>
    </row>
    <row r="5770" spans="5:31" ht="15" customHeight="1" x14ac:dyDescent="0.3">
      <c r="E5770" s="263"/>
      <c r="F5770" s="263"/>
      <c r="G5770" s="263"/>
      <c r="H5770" s="263"/>
      <c r="I5770" s="263"/>
      <c r="J5770" s="263"/>
      <c r="K5770" s="263"/>
      <c r="L5770" s="263"/>
      <c r="M5770" s="263"/>
      <c r="N5770" s="263"/>
      <c r="O5770" s="263"/>
      <c r="P5770" s="263"/>
      <c r="Q5770" s="263"/>
      <c r="R5770" s="263"/>
      <c r="S5770" s="263"/>
      <c r="T5770" s="263"/>
      <c r="U5770" s="263"/>
      <c r="V5770" s="263"/>
      <c r="W5770" s="263"/>
      <c r="X5770" s="263"/>
      <c r="Y5770" s="263"/>
      <c r="Z5770" s="263"/>
      <c r="AB5770" s="263"/>
      <c r="AC5770" s="263"/>
      <c r="AD5770" s="263"/>
      <c r="AE5770" s="263"/>
    </row>
    <row r="5771" spans="5:31" ht="15" customHeight="1" x14ac:dyDescent="0.3">
      <c r="E5771" s="263"/>
      <c r="F5771" s="263"/>
      <c r="G5771" s="263"/>
      <c r="H5771" s="263"/>
      <c r="I5771" s="263"/>
      <c r="J5771" s="263"/>
      <c r="K5771" s="263"/>
      <c r="L5771" s="263"/>
      <c r="M5771" s="263"/>
      <c r="N5771" s="263"/>
      <c r="O5771" s="263"/>
      <c r="P5771" s="263"/>
      <c r="Q5771" s="263"/>
      <c r="R5771" s="263"/>
      <c r="S5771" s="263"/>
      <c r="T5771" s="263"/>
      <c r="U5771" s="263"/>
      <c r="V5771" s="263"/>
      <c r="W5771" s="263"/>
      <c r="X5771" s="263"/>
      <c r="Y5771" s="263"/>
      <c r="Z5771" s="263"/>
      <c r="AB5771" s="263"/>
      <c r="AC5771" s="263"/>
      <c r="AD5771" s="263"/>
      <c r="AE5771" s="263"/>
    </row>
    <row r="5772" spans="5:31" ht="15" customHeight="1" x14ac:dyDescent="0.3">
      <c r="E5772" s="263"/>
      <c r="F5772" s="263"/>
      <c r="G5772" s="263"/>
      <c r="H5772" s="263"/>
      <c r="I5772" s="263"/>
      <c r="J5772" s="263"/>
      <c r="K5772" s="263"/>
      <c r="L5772" s="263"/>
      <c r="M5772" s="263"/>
      <c r="N5772" s="263"/>
      <c r="O5772" s="263"/>
      <c r="P5772" s="263"/>
      <c r="Q5772" s="263"/>
      <c r="R5772" s="263"/>
      <c r="S5772" s="263"/>
      <c r="T5772" s="263"/>
      <c r="U5772" s="263"/>
      <c r="V5772" s="263"/>
      <c r="W5772" s="263"/>
      <c r="X5772" s="263"/>
      <c r="Y5772" s="263"/>
      <c r="Z5772" s="263"/>
      <c r="AB5772" s="263"/>
      <c r="AC5772" s="263"/>
      <c r="AD5772" s="263"/>
      <c r="AE5772" s="263"/>
    </row>
    <row r="5773" spans="5:31" ht="15" customHeight="1" x14ac:dyDescent="0.3">
      <c r="E5773" s="263"/>
      <c r="F5773" s="263"/>
      <c r="G5773" s="263"/>
      <c r="H5773" s="263"/>
      <c r="I5773" s="263"/>
      <c r="J5773" s="263"/>
      <c r="K5773" s="263"/>
      <c r="L5773" s="263"/>
      <c r="M5773" s="263"/>
      <c r="N5773" s="263"/>
      <c r="O5773" s="263"/>
      <c r="P5773" s="263"/>
      <c r="Q5773" s="263"/>
      <c r="R5773" s="263"/>
      <c r="S5773" s="263"/>
      <c r="T5773" s="263"/>
      <c r="U5773" s="263"/>
      <c r="V5773" s="263"/>
      <c r="W5773" s="263"/>
      <c r="X5773" s="263"/>
      <c r="Y5773" s="263"/>
      <c r="Z5773" s="263"/>
      <c r="AB5773" s="263"/>
      <c r="AC5773" s="263"/>
      <c r="AD5773" s="263"/>
      <c r="AE5773" s="263"/>
    </row>
    <row r="5774" spans="5:31" ht="15" customHeight="1" x14ac:dyDescent="0.3">
      <c r="E5774" s="263"/>
      <c r="F5774" s="263"/>
      <c r="G5774" s="263"/>
      <c r="H5774" s="263"/>
      <c r="I5774" s="263"/>
      <c r="J5774" s="263"/>
      <c r="K5774" s="263"/>
      <c r="L5774" s="263"/>
      <c r="M5774" s="263"/>
      <c r="N5774" s="263"/>
      <c r="O5774" s="263"/>
      <c r="P5774" s="263"/>
      <c r="Q5774" s="263"/>
      <c r="R5774" s="263"/>
      <c r="S5774" s="263"/>
      <c r="T5774" s="263"/>
      <c r="U5774" s="263"/>
      <c r="V5774" s="263"/>
      <c r="W5774" s="263"/>
      <c r="X5774" s="263"/>
      <c r="Y5774" s="263"/>
      <c r="Z5774" s="263"/>
      <c r="AB5774" s="263"/>
      <c r="AC5774" s="263"/>
      <c r="AD5774" s="263"/>
      <c r="AE5774" s="263"/>
    </row>
    <row r="5775" spans="5:31" ht="15" customHeight="1" x14ac:dyDescent="0.3">
      <c r="E5775" s="263"/>
      <c r="F5775" s="263"/>
      <c r="G5775" s="263"/>
      <c r="H5775" s="263"/>
      <c r="I5775" s="263"/>
      <c r="J5775" s="263"/>
      <c r="K5775" s="263"/>
      <c r="L5775" s="263"/>
      <c r="M5775" s="263"/>
      <c r="N5775" s="263"/>
      <c r="O5775" s="263"/>
      <c r="P5775" s="263"/>
      <c r="Q5775" s="263"/>
      <c r="R5775" s="263"/>
      <c r="S5775" s="263"/>
      <c r="T5775" s="263"/>
      <c r="U5775" s="263"/>
      <c r="V5775" s="263"/>
      <c r="W5775" s="263"/>
      <c r="X5775" s="263"/>
      <c r="Y5775" s="263"/>
      <c r="Z5775" s="263"/>
      <c r="AB5775" s="263"/>
      <c r="AC5775" s="263"/>
      <c r="AD5775" s="263"/>
      <c r="AE5775" s="263"/>
    </row>
    <row r="5776" spans="5:31" ht="15" customHeight="1" x14ac:dyDescent="0.3">
      <c r="E5776" s="263"/>
      <c r="F5776" s="263"/>
      <c r="G5776" s="263"/>
      <c r="H5776" s="263"/>
      <c r="I5776" s="263"/>
      <c r="J5776" s="263"/>
      <c r="K5776" s="263"/>
      <c r="L5776" s="263"/>
      <c r="M5776" s="263"/>
      <c r="N5776" s="263"/>
      <c r="O5776" s="263"/>
      <c r="P5776" s="263"/>
      <c r="Q5776" s="263"/>
      <c r="R5776" s="263"/>
      <c r="S5776" s="263"/>
      <c r="T5776" s="263"/>
      <c r="U5776" s="263"/>
      <c r="V5776" s="263"/>
      <c r="W5776" s="263"/>
      <c r="X5776" s="263"/>
      <c r="Y5776" s="263"/>
      <c r="Z5776" s="263"/>
      <c r="AB5776" s="263"/>
      <c r="AC5776" s="263"/>
      <c r="AD5776" s="263"/>
      <c r="AE5776" s="263"/>
    </row>
    <row r="5777" spans="5:31" ht="15" customHeight="1" x14ac:dyDescent="0.3">
      <c r="E5777" s="263"/>
      <c r="F5777" s="263"/>
      <c r="G5777" s="263"/>
      <c r="H5777" s="263"/>
      <c r="I5777" s="263"/>
      <c r="J5777" s="263"/>
      <c r="K5777" s="263"/>
      <c r="L5777" s="263"/>
      <c r="M5777" s="263"/>
      <c r="N5777" s="263"/>
      <c r="O5777" s="263"/>
      <c r="P5777" s="263"/>
      <c r="Q5777" s="263"/>
      <c r="R5777" s="263"/>
      <c r="S5777" s="263"/>
      <c r="T5777" s="263"/>
      <c r="U5777" s="263"/>
      <c r="V5777" s="263"/>
      <c r="W5777" s="263"/>
      <c r="X5777" s="263"/>
      <c r="Y5777" s="263"/>
      <c r="Z5777" s="263"/>
      <c r="AB5777" s="263"/>
      <c r="AC5777" s="263"/>
      <c r="AD5777" s="263"/>
      <c r="AE5777" s="263"/>
    </row>
    <row r="5778" spans="5:31" ht="15" customHeight="1" x14ac:dyDescent="0.3">
      <c r="E5778" s="263"/>
      <c r="F5778" s="263"/>
      <c r="G5778" s="263"/>
      <c r="H5778" s="263"/>
      <c r="I5778" s="263"/>
      <c r="J5778" s="263"/>
      <c r="K5778" s="263"/>
      <c r="L5778" s="263"/>
      <c r="M5778" s="263"/>
      <c r="N5778" s="263"/>
      <c r="O5778" s="263"/>
      <c r="P5778" s="263"/>
      <c r="Q5778" s="263"/>
      <c r="R5778" s="263"/>
      <c r="S5778" s="263"/>
      <c r="T5778" s="263"/>
      <c r="U5778" s="263"/>
      <c r="V5778" s="263"/>
      <c r="W5778" s="263"/>
      <c r="X5778" s="263"/>
      <c r="Y5778" s="263"/>
      <c r="Z5778" s="263"/>
      <c r="AB5778" s="263"/>
      <c r="AC5778" s="263"/>
      <c r="AD5778" s="263"/>
      <c r="AE5778" s="263"/>
    </row>
    <row r="5779" spans="5:31" ht="15" customHeight="1" x14ac:dyDescent="0.3">
      <c r="E5779" s="263"/>
      <c r="F5779" s="263"/>
      <c r="G5779" s="263"/>
      <c r="H5779" s="263"/>
      <c r="I5779" s="263"/>
      <c r="J5779" s="263"/>
      <c r="K5779" s="263"/>
      <c r="L5779" s="263"/>
      <c r="M5779" s="263"/>
      <c r="N5779" s="263"/>
      <c r="O5779" s="263"/>
      <c r="P5779" s="263"/>
      <c r="Q5779" s="263"/>
      <c r="R5779" s="263"/>
      <c r="S5779" s="263"/>
      <c r="T5779" s="263"/>
      <c r="U5779" s="263"/>
      <c r="V5779" s="263"/>
      <c r="W5779" s="263"/>
      <c r="X5779" s="263"/>
      <c r="Y5779" s="263"/>
      <c r="Z5779" s="263"/>
      <c r="AB5779" s="263"/>
      <c r="AC5779" s="263"/>
      <c r="AD5779" s="263"/>
      <c r="AE5779" s="263"/>
    </row>
    <row r="5780" spans="5:31" ht="15" customHeight="1" x14ac:dyDescent="0.3">
      <c r="E5780" s="263"/>
      <c r="F5780" s="263"/>
      <c r="G5780" s="263"/>
      <c r="H5780" s="263"/>
      <c r="I5780" s="263"/>
      <c r="J5780" s="263"/>
      <c r="K5780" s="263"/>
      <c r="L5780" s="263"/>
      <c r="M5780" s="263"/>
      <c r="N5780" s="263"/>
      <c r="O5780" s="263"/>
      <c r="P5780" s="263"/>
      <c r="Q5780" s="263"/>
      <c r="R5780" s="263"/>
      <c r="S5780" s="263"/>
      <c r="T5780" s="263"/>
      <c r="U5780" s="263"/>
      <c r="V5780" s="263"/>
      <c r="W5780" s="263"/>
      <c r="X5780" s="263"/>
      <c r="Y5780" s="263"/>
      <c r="Z5780" s="263"/>
      <c r="AB5780" s="263"/>
      <c r="AC5780" s="263"/>
      <c r="AD5780" s="263"/>
      <c r="AE5780" s="263"/>
    </row>
    <row r="5781" spans="5:31" ht="15" customHeight="1" x14ac:dyDescent="0.3">
      <c r="E5781" s="263"/>
      <c r="F5781" s="263"/>
      <c r="G5781" s="263"/>
      <c r="H5781" s="263"/>
      <c r="I5781" s="263"/>
      <c r="J5781" s="263"/>
      <c r="K5781" s="263"/>
      <c r="L5781" s="263"/>
      <c r="M5781" s="263"/>
      <c r="N5781" s="263"/>
      <c r="O5781" s="263"/>
      <c r="P5781" s="263"/>
      <c r="Q5781" s="263"/>
      <c r="R5781" s="263"/>
      <c r="S5781" s="263"/>
      <c r="T5781" s="263"/>
      <c r="U5781" s="263"/>
      <c r="V5781" s="263"/>
      <c r="W5781" s="263"/>
      <c r="X5781" s="263"/>
      <c r="Y5781" s="263"/>
      <c r="Z5781" s="263"/>
      <c r="AB5781" s="263"/>
      <c r="AC5781" s="263"/>
      <c r="AD5781" s="263"/>
      <c r="AE5781" s="263"/>
    </row>
    <row r="5782" spans="5:31" ht="15" customHeight="1" x14ac:dyDescent="0.3">
      <c r="E5782" s="263"/>
      <c r="F5782" s="263"/>
      <c r="G5782" s="263"/>
      <c r="H5782" s="263"/>
      <c r="I5782" s="263"/>
      <c r="J5782" s="263"/>
      <c r="K5782" s="263"/>
      <c r="L5782" s="263"/>
      <c r="M5782" s="263"/>
      <c r="N5782" s="263"/>
      <c r="O5782" s="263"/>
      <c r="P5782" s="263"/>
      <c r="Q5782" s="263"/>
      <c r="R5782" s="263"/>
      <c r="S5782" s="263"/>
      <c r="T5782" s="263"/>
      <c r="U5782" s="263"/>
      <c r="V5782" s="263"/>
      <c r="W5782" s="263"/>
      <c r="X5782" s="263"/>
      <c r="Y5782" s="263"/>
      <c r="Z5782" s="263"/>
      <c r="AB5782" s="263"/>
      <c r="AC5782" s="263"/>
      <c r="AD5782" s="263"/>
      <c r="AE5782" s="263"/>
    </row>
    <row r="5783" spans="5:31" ht="15" customHeight="1" x14ac:dyDescent="0.3">
      <c r="E5783" s="263"/>
      <c r="F5783" s="263"/>
      <c r="G5783" s="263"/>
      <c r="H5783" s="263"/>
      <c r="I5783" s="263"/>
      <c r="J5783" s="263"/>
      <c r="K5783" s="263"/>
      <c r="L5783" s="263"/>
      <c r="M5783" s="263"/>
      <c r="N5783" s="263"/>
      <c r="O5783" s="263"/>
      <c r="P5783" s="263"/>
      <c r="Q5783" s="263"/>
      <c r="R5783" s="263"/>
      <c r="S5783" s="263"/>
      <c r="T5783" s="263"/>
      <c r="U5783" s="263"/>
      <c r="V5783" s="263"/>
      <c r="W5783" s="263"/>
      <c r="X5783" s="263"/>
      <c r="Y5783" s="263"/>
      <c r="Z5783" s="263"/>
      <c r="AB5783" s="263"/>
      <c r="AC5783" s="263"/>
      <c r="AD5783" s="263"/>
      <c r="AE5783" s="263"/>
    </row>
    <row r="5784" spans="5:31" ht="15" customHeight="1" x14ac:dyDescent="0.3">
      <c r="E5784" s="263"/>
      <c r="F5784" s="263"/>
      <c r="G5784" s="263"/>
      <c r="H5784" s="263"/>
      <c r="I5784" s="263"/>
      <c r="J5784" s="263"/>
      <c r="K5784" s="263"/>
      <c r="L5784" s="263"/>
      <c r="M5784" s="263"/>
      <c r="N5784" s="263"/>
      <c r="O5784" s="263"/>
      <c r="P5784" s="263"/>
      <c r="Q5784" s="263"/>
      <c r="R5784" s="263"/>
      <c r="S5784" s="263"/>
      <c r="T5784" s="263"/>
      <c r="U5784" s="263"/>
      <c r="V5784" s="263"/>
      <c r="W5784" s="263"/>
      <c r="X5784" s="263"/>
      <c r="Y5784" s="263"/>
      <c r="Z5784" s="263"/>
      <c r="AB5784" s="263"/>
      <c r="AC5784" s="263"/>
      <c r="AD5784" s="263"/>
      <c r="AE5784" s="263"/>
    </row>
    <row r="5785" spans="5:31" ht="15" customHeight="1" x14ac:dyDescent="0.3">
      <c r="E5785" s="263"/>
      <c r="F5785" s="263"/>
      <c r="G5785" s="263"/>
      <c r="H5785" s="263"/>
      <c r="I5785" s="263"/>
      <c r="J5785" s="263"/>
      <c r="K5785" s="263"/>
      <c r="L5785" s="263"/>
      <c r="M5785" s="263"/>
      <c r="N5785" s="263"/>
      <c r="O5785" s="263"/>
      <c r="P5785" s="263"/>
      <c r="Q5785" s="263"/>
      <c r="R5785" s="263"/>
      <c r="S5785" s="263"/>
      <c r="T5785" s="263"/>
      <c r="U5785" s="263"/>
      <c r="V5785" s="263"/>
      <c r="W5785" s="263"/>
      <c r="X5785" s="263"/>
      <c r="Y5785" s="263"/>
      <c r="Z5785" s="263"/>
      <c r="AB5785" s="263"/>
      <c r="AC5785" s="263"/>
      <c r="AD5785" s="263"/>
      <c r="AE5785" s="263"/>
    </row>
    <row r="5786" spans="5:31" ht="15" customHeight="1" x14ac:dyDescent="0.3">
      <c r="E5786" s="263"/>
      <c r="F5786" s="263"/>
      <c r="G5786" s="263"/>
      <c r="H5786" s="263"/>
      <c r="I5786" s="263"/>
      <c r="J5786" s="263"/>
      <c r="K5786" s="263"/>
      <c r="L5786" s="263"/>
      <c r="M5786" s="263"/>
      <c r="N5786" s="263"/>
      <c r="O5786" s="263"/>
      <c r="P5786" s="263"/>
      <c r="Q5786" s="263"/>
      <c r="R5786" s="263"/>
      <c r="S5786" s="263"/>
      <c r="T5786" s="263"/>
      <c r="U5786" s="263"/>
      <c r="V5786" s="263"/>
      <c r="W5786" s="263"/>
      <c r="X5786" s="263"/>
      <c r="Y5786" s="263"/>
      <c r="Z5786" s="263"/>
      <c r="AB5786" s="263"/>
      <c r="AC5786" s="263"/>
      <c r="AD5786" s="263"/>
      <c r="AE5786" s="263"/>
    </row>
    <row r="5787" spans="5:31" ht="15" customHeight="1" x14ac:dyDescent="0.3">
      <c r="E5787" s="263"/>
      <c r="F5787" s="263"/>
      <c r="G5787" s="263"/>
      <c r="H5787" s="263"/>
      <c r="I5787" s="263"/>
      <c r="J5787" s="263"/>
      <c r="K5787" s="263"/>
      <c r="L5787" s="263"/>
      <c r="M5787" s="263"/>
      <c r="N5787" s="263"/>
      <c r="O5787" s="263"/>
      <c r="P5787" s="263"/>
      <c r="Q5787" s="263"/>
      <c r="R5787" s="263"/>
      <c r="S5787" s="263"/>
      <c r="T5787" s="263"/>
      <c r="U5787" s="263"/>
      <c r="V5787" s="263"/>
      <c r="W5787" s="263"/>
      <c r="X5787" s="263"/>
      <c r="Y5787" s="263"/>
      <c r="Z5787" s="263"/>
      <c r="AB5787" s="263"/>
      <c r="AC5787" s="263"/>
      <c r="AD5787" s="263"/>
      <c r="AE5787" s="263"/>
    </row>
    <row r="5788" spans="5:31" ht="15" customHeight="1" x14ac:dyDescent="0.3">
      <c r="E5788" s="263"/>
      <c r="F5788" s="263"/>
      <c r="G5788" s="263"/>
      <c r="H5788" s="263"/>
      <c r="I5788" s="263"/>
      <c r="J5788" s="263"/>
      <c r="K5788" s="263"/>
      <c r="L5788" s="263"/>
      <c r="M5788" s="263"/>
      <c r="N5788" s="263"/>
      <c r="O5788" s="263"/>
      <c r="P5788" s="263"/>
      <c r="Q5788" s="263"/>
      <c r="R5788" s="263"/>
      <c r="S5788" s="263"/>
      <c r="T5788" s="263"/>
      <c r="U5788" s="263"/>
      <c r="V5788" s="263"/>
      <c r="W5788" s="263"/>
      <c r="X5788" s="263"/>
      <c r="Y5788" s="263"/>
      <c r="Z5788" s="263"/>
      <c r="AB5788" s="263"/>
      <c r="AC5788" s="263"/>
      <c r="AD5788" s="263"/>
      <c r="AE5788" s="263"/>
    </row>
    <row r="5789" spans="5:31" ht="15" customHeight="1" x14ac:dyDescent="0.3">
      <c r="E5789" s="263"/>
      <c r="F5789" s="263"/>
      <c r="G5789" s="263"/>
      <c r="H5789" s="263"/>
      <c r="I5789" s="263"/>
      <c r="J5789" s="263"/>
      <c r="K5789" s="263"/>
      <c r="L5789" s="263"/>
      <c r="M5789" s="263"/>
      <c r="N5789" s="263"/>
      <c r="O5789" s="263"/>
      <c r="P5789" s="263"/>
      <c r="Q5789" s="263"/>
      <c r="R5789" s="263"/>
      <c r="S5789" s="263"/>
      <c r="T5789" s="263"/>
      <c r="U5789" s="263"/>
      <c r="V5789" s="263"/>
      <c r="W5789" s="263"/>
      <c r="X5789" s="263"/>
      <c r="Y5789" s="263"/>
      <c r="Z5789" s="263"/>
      <c r="AB5789" s="263"/>
      <c r="AC5789" s="263"/>
      <c r="AD5789" s="263"/>
      <c r="AE5789" s="263"/>
    </row>
    <row r="5790" spans="5:31" ht="15" customHeight="1" x14ac:dyDescent="0.3">
      <c r="E5790" s="263"/>
      <c r="F5790" s="263"/>
      <c r="G5790" s="263"/>
      <c r="H5790" s="263"/>
      <c r="I5790" s="263"/>
      <c r="J5790" s="263"/>
      <c r="K5790" s="263"/>
      <c r="L5790" s="263"/>
      <c r="M5790" s="263"/>
      <c r="N5790" s="263"/>
      <c r="O5790" s="263"/>
      <c r="P5790" s="263"/>
      <c r="Q5790" s="263"/>
      <c r="R5790" s="263"/>
      <c r="S5790" s="263"/>
      <c r="T5790" s="263"/>
      <c r="U5790" s="263"/>
      <c r="V5790" s="263"/>
      <c r="W5790" s="263"/>
      <c r="X5790" s="263"/>
      <c r="Y5790" s="263"/>
      <c r="Z5790" s="263"/>
      <c r="AB5790" s="263"/>
      <c r="AC5790" s="263"/>
      <c r="AD5790" s="263"/>
      <c r="AE5790" s="263"/>
    </row>
    <row r="5791" spans="5:31" ht="15" customHeight="1" x14ac:dyDescent="0.3">
      <c r="E5791" s="263"/>
      <c r="F5791" s="263"/>
      <c r="G5791" s="263"/>
      <c r="H5791" s="263"/>
      <c r="I5791" s="263"/>
      <c r="J5791" s="263"/>
      <c r="K5791" s="263"/>
      <c r="L5791" s="263"/>
      <c r="M5791" s="263"/>
      <c r="N5791" s="263"/>
      <c r="O5791" s="263"/>
      <c r="P5791" s="263"/>
      <c r="Q5791" s="263"/>
      <c r="R5791" s="263"/>
      <c r="S5791" s="263"/>
      <c r="T5791" s="263"/>
      <c r="U5791" s="263"/>
      <c r="V5791" s="263"/>
      <c r="W5791" s="263"/>
      <c r="X5791" s="263"/>
      <c r="Y5791" s="263"/>
      <c r="Z5791" s="263"/>
      <c r="AB5791" s="263"/>
      <c r="AC5791" s="263"/>
      <c r="AD5791" s="263"/>
      <c r="AE5791" s="263"/>
    </row>
    <row r="5792" spans="5:31" ht="15" customHeight="1" x14ac:dyDescent="0.3">
      <c r="E5792" s="263"/>
      <c r="F5792" s="263"/>
      <c r="G5792" s="263"/>
      <c r="H5792" s="263"/>
      <c r="I5792" s="263"/>
      <c r="J5792" s="263"/>
      <c r="K5792" s="263"/>
      <c r="L5792" s="263"/>
      <c r="M5792" s="263"/>
      <c r="N5792" s="263"/>
      <c r="O5792" s="263"/>
      <c r="P5792" s="263"/>
      <c r="Q5792" s="263"/>
      <c r="R5792" s="263"/>
      <c r="S5792" s="263"/>
      <c r="T5792" s="263"/>
      <c r="U5792" s="263"/>
      <c r="V5792" s="263"/>
      <c r="W5792" s="263"/>
      <c r="X5792" s="263"/>
      <c r="Y5792" s="263"/>
      <c r="Z5792" s="263"/>
      <c r="AB5792" s="263"/>
      <c r="AC5792" s="263"/>
      <c r="AD5792" s="263"/>
      <c r="AE5792" s="263"/>
    </row>
    <row r="5793" spans="5:31" ht="15" customHeight="1" x14ac:dyDescent="0.3">
      <c r="E5793" s="263"/>
      <c r="F5793" s="263"/>
      <c r="G5793" s="263"/>
      <c r="H5793" s="263"/>
      <c r="I5793" s="263"/>
      <c r="J5793" s="263"/>
      <c r="K5793" s="263"/>
      <c r="L5793" s="263"/>
      <c r="M5793" s="263"/>
      <c r="N5793" s="263"/>
      <c r="O5793" s="263"/>
      <c r="P5793" s="263"/>
      <c r="Q5793" s="263"/>
      <c r="R5793" s="263"/>
      <c r="S5793" s="263"/>
      <c r="T5793" s="263"/>
      <c r="U5793" s="263"/>
      <c r="V5793" s="263"/>
      <c r="W5793" s="263"/>
      <c r="X5793" s="263"/>
      <c r="Y5793" s="263"/>
      <c r="Z5793" s="263"/>
      <c r="AB5793" s="263"/>
      <c r="AC5793" s="263"/>
      <c r="AD5793" s="263"/>
      <c r="AE5793" s="263"/>
    </row>
    <row r="5794" spans="5:31" ht="15" customHeight="1" x14ac:dyDescent="0.3">
      <c r="E5794" s="263"/>
      <c r="F5794" s="263"/>
      <c r="G5794" s="263"/>
      <c r="H5794" s="263"/>
      <c r="I5794" s="263"/>
      <c r="J5794" s="263"/>
      <c r="K5794" s="263"/>
      <c r="L5794" s="263"/>
      <c r="M5794" s="263"/>
      <c r="N5794" s="263"/>
      <c r="O5794" s="263"/>
      <c r="P5794" s="263"/>
      <c r="Q5794" s="263"/>
      <c r="R5794" s="263"/>
      <c r="S5794" s="263"/>
      <c r="T5794" s="263"/>
      <c r="U5794" s="263"/>
      <c r="V5794" s="263"/>
      <c r="W5794" s="263"/>
      <c r="X5794" s="263"/>
      <c r="Y5794" s="263"/>
      <c r="Z5794" s="263"/>
      <c r="AB5794" s="263"/>
      <c r="AC5794" s="263"/>
      <c r="AD5794" s="263"/>
      <c r="AE5794" s="263"/>
    </row>
    <row r="5795" spans="5:31" ht="15" customHeight="1" x14ac:dyDescent="0.3">
      <c r="E5795" s="263"/>
      <c r="F5795" s="263"/>
      <c r="G5795" s="263"/>
      <c r="H5795" s="263"/>
      <c r="I5795" s="263"/>
      <c r="J5795" s="263"/>
      <c r="K5795" s="263"/>
      <c r="L5795" s="263"/>
      <c r="M5795" s="263"/>
      <c r="N5795" s="263"/>
      <c r="O5795" s="263"/>
      <c r="P5795" s="263"/>
      <c r="Q5795" s="263"/>
      <c r="R5795" s="263"/>
      <c r="S5795" s="263"/>
      <c r="T5795" s="263"/>
      <c r="U5795" s="263"/>
      <c r="V5795" s="263"/>
      <c r="W5795" s="263"/>
      <c r="X5795" s="263"/>
      <c r="Y5795" s="263"/>
      <c r="Z5795" s="263"/>
      <c r="AB5795" s="263"/>
      <c r="AC5795" s="263"/>
      <c r="AD5795" s="263"/>
      <c r="AE5795" s="263"/>
    </row>
    <row r="5796" spans="5:31" ht="15" customHeight="1" x14ac:dyDescent="0.3">
      <c r="E5796" s="263"/>
      <c r="F5796" s="263"/>
      <c r="G5796" s="263"/>
      <c r="H5796" s="263"/>
      <c r="I5796" s="263"/>
      <c r="J5796" s="263"/>
      <c r="K5796" s="263"/>
      <c r="L5796" s="263"/>
      <c r="M5796" s="263"/>
      <c r="N5796" s="263"/>
      <c r="O5796" s="263"/>
      <c r="P5796" s="263"/>
      <c r="Q5796" s="263"/>
      <c r="R5796" s="263"/>
      <c r="S5796" s="263"/>
      <c r="T5796" s="263"/>
      <c r="U5796" s="263"/>
      <c r="V5796" s="263"/>
      <c r="W5796" s="263"/>
      <c r="X5796" s="263"/>
      <c r="Y5796" s="263"/>
      <c r="Z5796" s="263"/>
      <c r="AB5796" s="263"/>
      <c r="AC5796" s="263"/>
      <c r="AD5796" s="263"/>
      <c r="AE5796" s="263"/>
    </row>
    <row r="5797" spans="5:31" ht="15" customHeight="1" x14ac:dyDescent="0.3">
      <c r="E5797" s="263"/>
      <c r="F5797" s="263"/>
      <c r="G5797" s="263"/>
      <c r="H5797" s="263"/>
      <c r="I5797" s="263"/>
      <c r="J5797" s="263"/>
      <c r="K5797" s="263"/>
      <c r="L5797" s="263"/>
      <c r="M5797" s="263"/>
      <c r="N5797" s="263"/>
      <c r="O5797" s="263"/>
      <c r="P5797" s="263"/>
      <c r="Q5797" s="263"/>
      <c r="R5797" s="263"/>
      <c r="S5797" s="263"/>
      <c r="T5797" s="263"/>
      <c r="U5797" s="263"/>
      <c r="V5797" s="263"/>
      <c r="W5797" s="263"/>
      <c r="X5797" s="263"/>
      <c r="Y5797" s="263"/>
      <c r="Z5797" s="263"/>
      <c r="AB5797" s="263"/>
      <c r="AC5797" s="263"/>
      <c r="AD5797" s="263"/>
      <c r="AE5797" s="263"/>
    </row>
    <row r="5798" spans="5:31" ht="15" customHeight="1" x14ac:dyDescent="0.3">
      <c r="E5798" s="263"/>
      <c r="F5798" s="263"/>
      <c r="G5798" s="263"/>
      <c r="H5798" s="263"/>
      <c r="I5798" s="263"/>
      <c r="J5798" s="263"/>
      <c r="K5798" s="263"/>
      <c r="L5798" s="263"/>
      <c r="M5798" s="263"/>
      <c r="N5798" s="263"/>
      <c r="O5798" s="263"/>
      <c r="P5798" s="263"/>
      <c r="Q5798" s="263"/>
      <c r="R5798" s="263"/>
      <c r="S5798" s="263"/>
      <c r="T5798" s="263"/>
      <c r="U5798" s="263"/>
      <c r="V5798" s="263"/>
      <c r="W5798" s="263"/>
      <c r="X5798" s="263"/>
      <c r="Y5798" s="263"/>
      <c r="Z5798" s="263"/>
      <c r="AB5798" s="263"/>
      <c r="AC5798" s="263"/>
      <c r="AD5798" s="263"/>
      <c r="AE5798" s="263"/>
    </row>
    <row r="5799" spans="5:31" ht="15" customHeight="1" x14ac:dyDescent="0.3">
      <c r="E5799" s="263"/>
      <c r="F5799" s="263"/>
      <c r="G5799" s="263"/>
      <c r="H5799" s="263"/>
      <c r="I5799" s="263"/>
      <c r="J5799" s="263"/>
      <c r="K5799" s="263"/>
      <c r="L5799" s="263"/>
      <c r="M5799" s="263"/>
      <c r="N5799" s="263"/>
      <c r="O5799" s="263"/>
      <c r="P5799" s="263"/>
      <c r="Q5799" s="263"/>
      <c r="R5799" s="263"/>
      <c r="S5799" s="263"/>
      <c r="T5799" s="263"/>
      <c r="U5799" s="263"/>
      <c r="V5799" s="263"/>
      <c r="W5799" s="263"/>
      <c r="X5799" s="263"/>
      <c r="Y5799" s="263"/>
      <c r="Z5799" s="263"/>
      <c r="AB5799" s="263"/>
      <c r="AC5799" s="263"/>
      <c r="AD5799" s="263"/>
      <c r="AE5799" s="263"/>
    </row>
    <row r="5800" spans="5:31" ht="15" customHeight="1" x14ac:dyDescent="0.3">
      <c r="E5800" s="263"/>
      <c r="F5800" s="263"/>
      <c r="G5800" s="263"/>
      <c r="H5800" s="263"/>
      <c r="I5800" s="263"/>
      <c r="J5800" s="263"/>
      <c r="K5800" s="263"/>
      <c r="L5800" s="263"/>
      <c r="M5800" s="263"/>
      <c r="N5800" s="263"/>
      <c r="O5800" s="263"/>
      <c r="P5800" s="263"/>
      <c r="Q5800" s="263"/>
      <c r="R5800" s="263"/>
      <c r="S5800" s="263"/>
      <c r="T5800" s="263"/>
      <c r="U5800" s="263"/>
      <c r="V5800" s="263"/>
      <c r="W5800" s="263"/>
      <c r="X5800" s="263"/>
      <c r="Y5800" s="263"/>
      <c r="Z5800" s="263"/>
      <c r="AB5800" s="263"/>
      <c r="AC5800" s="263"/>
      <c r="AD5800" s="263"/>
      <c r="AE5800" s="263"/>
    </row>
    <row r="5801" spans="5:31" ht="15" customHeight="1" x14ac:dyDescent="0.3">
      <c r="E5801" s="263"/>
      <c r="F5801" s="263"/>
      <c r="G5801" s="263"/>
      <c r="H5801" s="263"/>
      <c r="I5801" s="263"/>
      <c r="J5801" s="263"/>
      <c r="K5801" s="263"/>
      <c r="L5801" s="263"/>
      <c r="M5801" s="263"/>
      <c r="N5801" s="263"/>
      <c r="O5801" s="263"/>
      <c r="P5801" s="263"/>
      <c r="Q5801" s="263"/>
      <c r="R5801" s="263"/>
      <c r="S5801" s="263"/>
      <c r="T5801" s="263"/>
      <c r="U5801" s="263"/>
      <c r="V5801" s="263"/>
      <c r="W5801" s="263"/>
      <c r="X5801" s="263"/>
      <c r="Y5801" s="263"/>
      <c r="Z5801" s="263"/>
      <c r="AB5801" s="263"/>
      <c r="AC5801" s="263"/>
      <c r="AD5801" s="263"/>
      <c r="AE5801" s="263"/>
    </row>
    <row r="5802" spans="5:31" ht="15" customHeight="1" x14ac:dyDescent="0.3">
      <c r="E5802" s="263"/>
      <c r="F5802" s="263"/>
      <c r="G5802" s="263"/>
      <c r="H5802" s="263"/>
      <c r="I5802" s="263"/>
      <c r="J5802" s="263"/>
      <c r="K5802" s="263"/>
      <c r="L5802" s="263"/>
      <c r="M5802" s="263"/>
      <c r="N5802" s="263"/>
      <c r="O5802" s="263"/>
      <c r="P5802" s="263"/>
      <c r="Q5802" s="263"/>
      <c r="R5802" s="263"/>
      <c r="S5802" s="263"/>
      <c r="T5802" s="263"/>
      <c r="U5802" s="263"/>
      <c r="V5802" s="263"/>
      <c r="W5802" s="263"/>
      <c r="X5802" s="263"/>
      <c r="Y5802" s="263"/>
      <c r="Z5802" s="263"/>
      <c r="AB5802" s="263"/>
      <c r="AC5802" s="263"/>
      <c r="AD5802" s="263"/>
      <c r="AE5802" s="263"/>
    </row>
    <row r="5803" spans="5:31" ht="15" customHeight="1" x14ac:dyDescent="0.3">
      <c r="E5803" s="263"/>
      <c r="F5803" s="263"/>
      <c r="G5803" s="263"/>
      <c r="H5803" s="263"/>
      <c r="I5803" s="263"/>
      <c r="J5803" s="263"/>
      <c r="K5803" s="263"/>
      <c r="L5803" s="263"/>
      <c r="M5803" s="263"/>
      <c r="N5803" s="263"/>
      <c r="O5803" s="263"/>
      <c r="P5803" s="263"/>
      <c r="Q5803" s="263"/>
      <c r="R5803" s="263"/>
      <c r="S5803" s="263"/>
      <c r="T5803" s="263"/>
      <c r="U5803" s="263"/>
      <c r="V5803" s="263"/>
      <c r="W5803" s="263"/>
      <c r="X5803" s="263"/>
      <c r="Y5803" s="263"/>
      <c r="Z5803" s="263"/>
      <c r="AB5803" s="263"/>
      <c r="AC5803" s="263"/>
      <c r="AD5803" s="263"/>
      <c r="AE5803" s="263"/>
    </row>
    <row r="5804" spans="5:31" ht="15" customHeight="1" x14ac:dyDescent="0.3">
      <c r="E5804" s="263"/>
      <c r="F5804" s="263"/>
      <c r="G5804" s="263"/>
      <c r="H5804" s="263"/>
      <c r="I5804" s="263"/>
      <c r="J5804" s="263"/>
      <c r="K5804" s="263"/>
      <c r="L5804" s="263"/>
      <c r="M5804" s="263"/>
      <c r="N5804" s="263"/>
      <c r="O5804" s="263"/>
      <c r="P5804" s="263"/>
      <c r="Q5804" s="263"/>
      <c r="R5804" s="263"/>
      <c r="S5804" s="263"/>
      <c r="T5804" s="263"/>
      <c r="U5804" s="263"/>
      <c r="V5804" s="263"/>
      <c r="W5804" s="263"/>
      <c r="X5804" s="263"/>
      <c r="Y5804" s="263"/>
      <c r="Z5804" s="263"/>
      <c r="AB5804" s="263"/>
      <c r="AC5804" s="263"/>
      <c r="AD5804" s="263"/>
      <c r="AE5804" s="263"/>
    </row>
    <row r="5805" spans="5:31" ht="15" customHeight="1" x14ac:dyDescent="0.3">
      <c r="E5805" s="263"/>
      <c r="F5805" s="263"/>
      <c r="G5805" s="263"/>
      <c r="H5805" s="263"/>
      <c r="I5805" s="263"/>
      <c r="J5805" s="263"/>
      <c r="K5805" s="263"/>
      <c r="L5805" s="263"/>
      <c r="M5805" s="263"/>
      <c r="N5805" s="263"/>
      <c r="O5805" s="263"/>
      <c r="P5805" s="263"/>
      <c r="Q5805" s="263"/>
      <c r="R5805" s="263"/>
      <c r="S5805" s="263"/>
      <c r="T5805" s="263"/>
      <c r="U5805" s="263"/>
      <c r="V5805" s="263"/>
      <c r="W5805" s="263"/>
      <c r="X5805" s="263"/>
      <c r="Y5805" s="263"/>
      <c r="Z5805" s="263"/>
      <c r="AB5805" s="263"/>
      <c r="AC5805" s="263"/>
      <c r="AD5805" s="263"/>
      <c r="AE5805" s="263"/>
    </row>
    <row r="5806" spans="5:31" ht="15" customHeight="1" x14ac:dyDescent="0.3">
      <c r="E5806" s="263"/>
      <c r="F5806" s="263"/>
      <c r="G5806" s="263"/>
      <c r="H5806" s="263"/>
      <c r="I5806" s="263"/>
      <c r="J5806" s="263"/>
      <c r="K5806" s="263"/>
      <c r="L5806" s="263"/>
      <c r="M5806" s="263"/>
      <c r="N5806" s="263"/>
      <c r="O5806" s="263"/>
      <c r="P5806" s="263"/>
      <c r="Q5806" s="263"/>
      <c r="R5806" s="263"/>
      <c r="S5806" s="263"/>
      <c r="T5806" s="263"/>
      <c r="U5806" s="263"/>
      <c r="V5806" s="263"/>
      <c r="W5806" s="263"/>
      <c r="X5806" s="263"/>
      <c r="Y5806" s="263"/>
      <c r="Z5806" s="263"/>
      <c r="AB5806" s="263"/>
      <c r="AC5806" s="263"/>
      <c r="AD5806" s="263"/>
      <c r="AE5806" s="263"/>
    </row>
    <row r="5807" spans="5:31" ht="15" customHeight="1" x14ac:dyDescent="0.3">
      <c r="E5807" s="263"/>
      <c r="F5807" s="263"/>
      <c r="G5807" s="263"/>
      <c r="H5807" s="263"/>
      <c r="I5807" s="263"/>
      <c r="J5807" s="263"/>
      <c r="K5807" s="263"/>
      <c r="L5807" s="263"/>
      <c r="M5807" s="263"/>
      <c r="N5807" s="263"/>
      <c r="O5807" s="263"/>
      <c r="P5807" s="263"/>
      <c r="Q5807" s="263"/>
      <c r="R5807" s="263"/>
      <c r="S5807" s="263"/>
      <c r="T5807" s="263"/>
      <c r="U5807" s="263"/>
      <c r="V5807" s="263"/>
      <c r="W5807" s="263"/>
      <c r="X5807" s="263"/>
      <c r="Y5807" s="263"/>
      <c r="Z5807" s="263"/>
      <c r="AB5807" s="263"/>
      <c r="AC5807" s="263"/>
      <c r="AD5807" s="263"/>
      <c r="AE5807" s="263"/>
    </row>
    <row r="5808" spans="5:31" ht="15" customHeight="1" x14ac:dyDescent="0.3">
      <c r="E5808" s="263"/>
      <c r="F5808" s="263"/>
      <c r="G5808" s="263"/>
      <c r="H5808" s="263"/>
      <c r="I5808" s="263"/>
      <c r="J5808" s="263"/>
      <c r="K5808" s="263"/>
      <c r="L5808" s="263"/>
      <c r="M5808" s="263"/>
      <c r="N5808" s="263"/>
      <c r="O5808" s="263"/>
      <c r="P5808" s="263"/>
      <c r="Q5808" s="263"/>
      <c r="R5808" s="263"/>
      <c r="S5808" s="263"/>
      <c r="T5808" s="263"/>
      <c r="U5808" s="263"/>
      <c r="V5808" s="263"/>
      <c r="W5808" s="263"/>
      <c r="X5808" s="263"/>
      <c r="Y5808" s="263"/>
      <c r="Z5808" s="263"/>
      <c r="AB5808" s="263"/>
      <c r="AC5808" s="263"/>
      <c r="AD5808" s="263"/>
      <c r="AE5808" s="263"/>
    </row>
    <row r="5809" spans="5:31" ht="15" customHeight="1" x14ac:dyDescent="0.3">
      <c r="E5809" s="263"/>
      <c r="F5809" s="263"/>
      <c r="G5809" s="263"/>
      <c r="H5809" s="263"/>
      <c r="I5809" s="263"/>
      <c r="J5809" s="263"/>
      <c r="K5809" s="263"/>
      <c r="L5809" s="263"/>
      <c r="M5809" s="263"/>
      <c r="N5809" s="263"/>
      <c r="O5809" s="263"/>
      <c r="P5809" s="263"/>
      <c r="Q5809" s="263"/>
      <c r="R5809" s="263"/>
      <c r="S5809" s="263"/>
      <c r="T5809" s="263"/>
      <c r="U5809" s="263"/>
      <c r="V5809" s="263"/>
      <c r="W5809" s="263"/>
      <c r="X5809" s="263"/>
      <c r="Y5809" s="263"/>
      <c r="Z5809" s="263"/>
      <c r="AB5809" s="263"/>
      <c r="AC5809" s="263"/>
      <c r="AD5809" s="263"/>
      <c r="AE5809" s="263"/>
    </row>
    <row r="5810" spans="5:31" ht="15" customHeight="1" x14ac:dyDescent="0.3">
      <c r="E5810" s="263"/>
      <c r="F5810" s="263"/>
      <c r="G5810" s="263"/>
      <c r="H5810" s="263"/>
      <c r="I5810" s="263"/>
      <c r="J5810" s="263"/>
      <c r="K5810" s="263"/>
      <c r="L5810" s="263"/>
      <c r="M5810" s="263"/>
      <c r="N5810" s="263"/>
      <c r="O5810" s="263"/>
      <c r="P5810" s="263"/>
      <c r="Q5810" s="263"/>
      <c r="R5810" s="263"/>
      <c r="S5810" s="263"/>
      <c r="T5810" s="263"/>
      <c r="U5810" s="263"/>
      <c r="V5810" s="263"/>
      <c r="W5810" s="263"/>
      <c r="X5810" s="263"/>
      <c r="Y5810" s="263"/>
      <c r="Z5810" s="263"/>
      <c r="AB5810" s="263"/>
      <c r="AC5810" s="263"/>
      <c r="AD5810" s="263"/>
      <c r="AE5810" s="263"/>
    </row>
    <row r="5811" spans="5:31" ht="15" customHeight="1" x14ac:dyDescent="0.3">
      <c r="E5811" s="263"/>
      <c r="F5811" s="263"/>
      <c r="G5811" s="263"/>
      <c r="H5811" s="263"/>
      <c r="I5811" s="263"/>
      <c r="J5811" s="263"/>
      <c r="K5811" s="263"/>
      <c r="L5811" s="263"/>
      <c r="M5811" s="263"/>
      <c r="N5811" s="263"/>
      <c r="O5811" s="263"/>
      <c r="P5811" s="263"/>
      <c r="Q5811" s="263"/>
      <c r="R5811" s="263"/>
      <c r="S5811" s="263"/>
      <c r="T5811" s="263"/>
      <c r="U5811" s="263"/>
      <c r="V5811" s="263"/>
      <c r="W5811" s="263"/>
      <c r="X5811" s="263"/>
      <c r="Y5811" s="263"/>
      <c r="Z5811" s="263"/>
      <c r="AB5811" s="263"/>
      <c r="AC5811" s="263"/>
      <c r="AD5811" s="263"/>
      <c r="AE5811" s="263"/>
    </row>
    <row r="5812" spans="5:31" ht="15" customHeight="1" x14ac:dyDescent="0.3">
      <c r="E5812" s="263"/>
      <c r="F5812" s="263"/>
      <c r="G5812" s="263"/>
      <c r="H5812" s="263"/>
      <c r="I5812" s="263"/>
      <c r="J5812" s="263"/>
      <c r="K5812" s="263"/>
      <c r="L5812" s="263"/>
      <c r="M5812" s="263"/>
      <c r="N5812" s="263"/>
      <c r="O5812" s="263"/>
      <c r="P5812" s="263"/>
      <c r="Q5812" s="263"/>
      <c r="R5812" s="263"/>
      <c r="S5812" s="263"/>
      <c r="T5812" s="263"/>
      <c r="U5812" s="263"/>
      <c r="V5812" s="263"/>
      <c r="W5812" s="263"/>
      <c r="X5812" s="263"/>
      <c r="Y5812" s="263"/>
      <c r="Z5812" s="263"/>
      <c r="AB5812" s="263"/>
      <c r="AC5812" s="263"/>
      <c r="AD5812" s="263"/>
      <c r="AE5812" s="263"/>
    </row>
    <row r="5813" spans="5:31" ht="15" customHeight="1" x14ac:dyDescent="0.3">
      <c r="E5813" s="263"/>
      <c r="F5813" s="263"/>
      <c r="G5813" s="263"/>
      <c r="H5813" s="263"/>
      <c r="I5813" s="263"/>
      <c r="J5813" s="263"/>
      <c r="K5813" s="263"/>
      <c r="L5813" s="263"/>
      <c r="M5813" s="263"/>
      <c r="N5813" s="263"/>
      <c r="O5813" s="263"/>
      <c r="P5813" s="263"/>
      <c r="Q5813" s="263"/>
      <c r="R5813" s="263"/>
      <c r="S5813" s="263"/>
      <c r="T5813" s="263"/>
      <c r="U5813" s="263"/>
      <c r="V5813" s="263"/>
      <c r="W5813" s="263"/>
      <c r="X5813" s="263"/>
      <c r="Y5813" s="263"/>
      <c r="Z5813" s="263"/>
      <c r="AB5813" s="263"/>
      <c r="AC5813" s="263"/>
      <c r="AD5813" s="263"/>
      <c r="AE5813" s="263"/>
    </row>
    <row r="5814" spans="5:31" ht="15" customHeight="1" x14ac:dyDescent="0.3">
      <c r="E5814" s="263"/>
      <c r="F5814" s="263"/>
      <c r="G5814" s="263"/>
      <c r="H5814" s="263"/>
      <c r="I5814" s="263"/>
      <c r="J5814" s="263"/>
      <c r="K5814" s="263"/>
      <c r="L5814" s="263"/>
      <c r="M5814" s="263"/>
      <c r="N5814" s="263"/>
      <c r="O5814" s="263"/>
      <c r="P5814" s="263"/>
      <c r="Q5814" s="263"/>
      <c r="R5814" s="263"/>
      <c r="S5814" s="263"/>
      <c r="T5814" s="263"/>
      <c r="U5814" s="263"/>
      <c r="V5814" s="263"/>
      <c r="W5814" s="263"/>
      <c r="X5814" s="263"/>
      <c r="Y5814" s="263"/>
      <c r="Z5814" s="263"/>
      <c r="AB5814" s="263"/>
      <c r="AC5814" s="263"/>
      <c r="AD5814" s="263"/>
      <c r="AE5814" s="263"/>
    </row>
    <row r="5815" spans="5:31" ht="15" customHeight="1" x14ac:dyDescent="0.3">
      <c r="E5815" s="263"/>
      <c r="F5815" s="263"/>
      <c r="G5815" s="263"/>
      <c r="H5815" s="263"/>
      <c r="I5815" s="263"/>
      <c r="J5815" s="263"/>
      <c r="K5815" s="263"/>
      <c r="L5815" s="263"/>
      <c r="M5815" s="263"/>
      <c r="N5815" s="263"/>
      <c r="O5815" s="263"/>
      <c r="P5815" s="263"/>
      <c r="Q5815" s="263"/>
      <c r="R5815" s="263"/>
      <c r="S5815" s="263"/>
      <c r="T5815" s="263"/>
      <c r="U5815" s="263"/>
      <c r="V5815" s="263"/>
      <c r="W5815" s="263"/>
      <c r="X5815" s="263"/>
      <c r="Y5815" s="263"/>
      <c r="Z5815" s="263"/>
      <c r="AB5815" s="263"/>
      <c r="AC5815" s="263"/>
      <c r="AD5815" s="263"/>
      <c r="AE5815" s="263"/>
    </row>
    <row r="5816" spans="5:31" ht="15" customHeight="1" x14ac:dyDescent="0.3">
      <c r="E5816" s="263"/>
      <c r="F5816" s="263"/>
      <c r="G5816" s="263"/>
      <c r="H5816" s="263"/>
      <c r="I5816" s="263"/>
      <c r="J5816" s="263"/>
      <c r="K5816" s="263"/>
      <c r="L5816" s="263"/>
      <c r="M5816" s="263"/>
      <c r="N5816" s="263"/>
      <c r="O5816" s="263"/>
      <c r="P5816" s="263"/>
      <c r="Q5816" s="263"/>
      <c r="R5816" s="263"/>
      <c r="S5816" s="263"/>
      <c r="T5816" s="263"/>
      <c r="U5816" s="263"/>
      <c r="V5816" s="263"/>
      <c r="W5816" s="263"/>
      <c r="X5816" s="263"/>
      <c r="Y5816" s="263"/>
      <c r="Z5816" s="263"/>
      <c r="AB5816" s="263"/>
      <c r="AC5816" s="263"/>
      <c r="AD5816" s="263"/>
      <c r="AE5816" s="263"/>
    </row>
    <row r="5817" spans="5:31" ht="15" customHeight="1" x14ac:dyDescent="0.3">
      <c r="E5817" s="263"/>
      <c r="F5817" s="263"/>
      <c r="G5817" s="263"/>
      <c r="H5817" s="263"/>
      <c r="I5817" s="263"/>
      <c r="J5817" s="263"/>
      <c r="K5817" s="263"/>
      <c r="L5817" s="263"/>
      <c r="M5817" s="263"/>
      <c r="N5817" s="263"/>
      <c r="O5817" s="263"/>
      <c r="P5817" s="263"/>
      <c r="Q5817" s="263"/>
      <c r="R5817" s="263"/>
      <c r="S5817" s="263"/>
      <c r="T5817" s="263"/>
      <c r="U5817" s="263"/>
      <c r="V5817" s="263"/>
      <c r="W5817" s="263"/>
      <c r="X5817" s="263"/>
      <c r="Y5817" s="263"/>
      <c r="Z5817" s="263"/>
      <c r="AB5817" s="263"/>
      <c r="AC5817" s="263"/>
      <c r="AD5817" s="263"/>
      <c r="AE5817" s="263"/>
    </row>
    <row r="5818" spans="5:31" ht="15" customHeight="1" x14ac:dyDescent="0.3">
      <c r="E5818" s="263"/>
      <c r="F5818" s="263"/>
      <c r="G5818" s="263"/>
      <c r="H5818" s="263"/>
      <c r="I5818" s="263"/>
      <c r="J5818" s="263"/>
      <c r="K5818" s="263"/>
      <c r="L5818" s="263"/>
      <c r="M5818" s="263"/>
      <c r="N5818" s="263"/>
      <c r="O5818" s="263"/>
      <c r="P5818" s="263"/>
      <c r="Q5818" s="263"/>
      <c r="R5818" s="263"/>
      <c r="S5818" s="263"/>
      <c r="T5818" s="263"/>
      <c r="U5818" s="263"/>
      <c r="V5818" s="263"/>
      <c r="W5818" s="263"/>
      <c r="X5818" s="263"/>
      <c r="Y5818" s="263"/>
      <c r="Z5818" s="263"/>
      <c r="AB5818" s="263"/>
      <c r="AC5818" s="263"/>
      <c r="AD5818" s="263"/>
      <c r="AE5818" s="263"/>
    </row>
    <row r="5819" spans="5:31" ht="15" customHeight="1" x14ac:dyDescent="0.3">
      <c r="E5819" s="263"/>
      <c r="F5819" s="263"/>
      <c r="G5819" s="263"/>
      <c r="H5819" s="263"/>
      <c r="I5819" s="263"/>
      <c r="J5819" s="263"/>
      <c r="K5819" s="263"/>
      <c r="L5819" s="263"/>
      <c r="M5819" s="263"/>
      <c r="N5819" s="263"/>
      <c r="O5819" s="263"/>
      <c r="P5819" s="263"/>
      <c r="Q5819" s="263"/>
      <c r="R5819" s="263"/>
      <c r="S5819" s="263"/>
      <c r="T5819" s="263"/>
      <c r="U5819" s="263"/>
      <c r="V5819" s="263"/>
      <c r="W5819" s="263"/>
      <c r="X5819" s="263"/>
      <c r="Y5819" s="263"/>
      <c r="Z5819" s="263"/>
      <c r="AB5819" s="263"/>
      <c r="AC5819" s="263"/>
      <c r="AD5819" s="263"/>
      <c r="AE5819" s="263"/>
    </row>
    <row r="5820" spans="5:31" ht="15" customHeight="1" x14ac:dyDescent="0.3">
      <c r="E5820" s="263"/>
      <c r="F5820" s="263"/>
      <c r="G5820" s="263"/>
      <c r="H5820" s="263"/>
      <c r="I5820" s="263"/>
      <c r="J5820" s="263"/>
      <c r="K5820" s="263"/>
      <c r="L5820" s="263"/>
      <c r="M5820" s="263"/>
      <c r="N5820" s="263"/>
      <c r="O5820" s="263"/>
      <c r="P5820" s="263"/>
      <c r="Q5820" s="263"/>
      <c r="R5820" s="263"/>
      <c r="S5820" s="263"/>
      <c r="T5820" s="263"/>
      <c r="U5820" s="263"/>
      <c r="V5820" s="263"/>
      <c r="W5820" s="263"/>
      <c r="X5820" s="263"/>
      <c r="Y5820" s="263"/>
      <c r="Z5820" s="263"/>
      <c r="AB5820" s="263"/>
      <c r="AC5820" s="263"/>
      <c r="AD5820" s="263"/>
      <c r="AE5820" s="263"/>
    </row>
    <row r="5821" spans="5:31" ht="15" customHeight="1" x14ac:dyDescent="0.3">
      <c r="E5821" s="263"/>
      <c r="F5821" s="263"/>
      <c r="G5821" s="263"/>
      <c r="H5821" s="263"/>
      <c r="I5821" s="263"/>
      <c r="J5821" s="263"/>
      <c r="K5821" s="263"/>
      <c r="L5821" s="263"/>
      <c r="M5821" s="263"/>
      <c r="N5821" s="263"/>
      <c r="O5821" s="263"/>
      <c r="P5821" s="263"/>
      <c r="Q5821" s="263"/>
      <c r="R5821" s="263"/>
      <c r="S5821" s="263"/>
      <c r="T5821" s="263"/>
      <c r="U5821" s="263"/>
      <c r="V5821" s="263"/>
      <c r="W5821" s="263"/>
      <c r="X5821" s="263"/>
      <c r="Y5821" s="263"/>
      <c r="Z5821" s="263"/>
      <c r="AB5821" s="263"/>
      <c r="AC5821" s="263"/>
      <c r="AD5821" s="263"/>
      <c r="AE5821" s="263"/>
    </row>
    <row r="5822" spans="5:31" ht="15" customHeight="1" x14ac:dyDescent="0.3">
      <c r="E5822" s="263"/>
      <c r="F5822" s="263"/>
      <c r="G5822" s="263"/>
      <c r="H5822" s="263"/>
      <c r="I5822" s="263"/>
      <c r="J5822" s="263"/>
      <c r="K5822" s="263"/>
      <c r="L5822" s="263"/>
      <c r="M5822" s="263"/>
      <c r="N5822" s="263"/>
      <c r="O5822" s="263"/>
      <c r="P5822" s="263"/>
      <c r="Q5822" s="263"/>
      <c r="R5822" s="263"/>
      <c r="S5822" s="263"/>
      <c r="T5822" s="263"/>
      <c r="U5822" s="263"/>
      <c r="V5822" s="263"/>
      <c r="W5822" s="263"/>
      <c r="X5822" s="263"/>
      <c r="Y5822" s="263"/>
      <c r="Z5822" s="263"/>
      <c r="AB5822" s="263"/>
      <c r="AC5822" s="263"/>
      <c r="AD5822" s="263"/>
      <c r="AE5822" s="263"/>
    </row>
    <row r="5823" spans="5:31" ht="15" customHeight="1" x14ac:dyDescent="0.3">
      <c r="E5823" s="263"/>
      <c r="F5823" s="263"/>
      <c r="G5823" s="263"/>
      <c r="H5823" s="263"/>
      <c r="I5823" s="263"/>
      <c r="J5823" s="263"/>
      <c r="K5823" s="263"/>
      <c r="L5823" s="263"/>
      <c r="M5823" s="263"/>
      <c r="N5823" s="263"/>
      <c r="O5823" s="263"/>
      <c r="P5823" s="263"/>
      <c r="Q5823" s="263"/>
      <c r="R5823" s="263"/>
      <c r="S5823" s="263"/>
      <c r="T5823" s="263"/>
      <c r="U5823" s="263"/>
      <c r="V5823" s="263"/>
      <c r="W5823" s="263"/>
      <c r="X5823" s="263"/>
      <c r="Y5823" s="263"/>
      <c r="Z5823" s="263"/>
      <c r="AB5823" s="263"/>
      <c r="AC5823" s="263"/>
      <c r="AD5823" s="263"/>
      <c r="AE5823" s="263"/>
    </row>
    <row r="5824" spans="5:31" ht="15" customHeight="1" x14ac:dyDescent="0.3">
      <c r="E5824" s="263"/>
      <c r="F5824" s="263"/>
      <c r="G5824" s="263"/>
      <c r="H5824" s="263"/>
      <c r="I5824" s="263"/>
      <c r="J5824" s="263"/>
      <c r="K5824" s="263"/>
      <c r="L5824" s="263"/>
      <c r="M5824" s="263"/>
      <c r="N5824" s="263"/>
      <c r="O5824" s="263"/>
      <c r="P5824" s="263"/>
      <c r="Q5824" s="263"/>
      <c r="R5824" s="263"/>
      <c r="S5824" s="263"/>
      <c r="T5824" s="263"/>
      <c r="U5824" s="263"/>
      <c r="V5824" s="263"/>
      <c r="W5824" s="263"/>
      <c r="X5824" s="263"/>
      <c r="Y5824" s="263"/>
      <c r="Z5824" s="263"/>
      <c r="AB5824" s="263"/>
      <c r="AC5824" s="263"/>
      <c r="AD5824" s="263"/>
      <c r="AE5824" s="263"/>
    </row>
    <row r="5825" spans="5:31" ht="15" customHeight="1" x14ac:dyDescent="0.3">
      <c r="E5825" s="263"/>
      <c r="F5825" s="263"/>
      <c r="G5825" s="263"/>
      <c r="H5825" s="263"/>
      <c r="I5825" s="263"/>
      <c r="J5825" s="263"/>
      <c r="K5825" s="263"/>
      <c r="L5825" s="263"/>
      <c r="M5825" s="263"/>
      <c r="N5825" s="263"/>
      <c r="O5825" s="263"/>
      <c r="P5825" s="263"/>
      <c r="Q5825" s="263"/>
      <c r="R5825" s="263"/>
      <c r="S5825" s="263"/>
      <c r="T5825" s="263"/>
      <c r="U5825" s="263"/>
      <c r="V5825" s="263"/>
      <c r="W5825" s="263"/>
      <c r="X5825" s="263"/>
      <c r="Y5825" s="263"/>
      <c r="Z5825" s="263"/>
      <c r="AB5825" s="263"/>
      <c r="AC5825" s="263"/>
      <c r="AD5825" s="263"/>
      <c r="AE5825" s="263"/>
    </row>
    <row r="5826" spans="5:31" ht="15" customHeight="1" x14ac:dyDescent="0.3">
      <c r="E5826" s="263"/>
      <c r="F5826" s="263"/>
      <c r="G5826" s="263"/>
      <c r="H5826" s="263"/>
      <c r="I5826" s="263"/>
      <c r="J5826" s="263"/>
      <c r="K5826" s="263"/>
      <c r="L5826" s="263"/>
      <c r="M5826" s="263"/>
      <c r="N5826" s="263"/>
      <c r="O5826" s="263"/>
      <c r="P5826" s="263"/>
      <c r="Q5826" s="263"/>
      <c r="R5826" s="263"/>
      <c r="S5826" s="263"/>
      <c r="T5826" s="263"/>
      <c r="U5826" s="263"/>
      <c r="V5826" s="263"/>
      <c r="W5826" s="263"/>
      <c r="X5826" s="263"/>
      <c r="Y5826" s="263"/>
      <c r="Z5826" s="263"/>
      <c r="AB5826" s="263"/>
      <c r="AC5826" s="263"/>
      <c r="AD5826" s="263"/>
      <c r="AE5826" s="263"/>
    </row>
    <row r="5827" spans="5:31" ht="15" customHeight="1" x14ac:dyDescent="0.3">
      <c r="E5827" s="263"/>
      <c r="F5827" s="263"/>
      <c r="G5827" s="263"/>
      <c r="H5827" s="263"/>
      <c r="I5827" s="263"/>
      <c r="J5827" s="263"/>
      <c r="K5827" s="263"/>
      <c r="L5827" s="263"/>
      <c r="M5827" s="263"/>
      <c r="N5827" s="263"/>
      <c r="O5827" s="263"/>
      <c r="P5827" s="263"/>
      <c r="Q5827" s="263"/>
      <c r="R5827" s="263"/>
      <c r="S5827" s="263"/>
      <c r="T5827" s="263"/>
      <c r="U5827" s="263"/>
      <c r="V5827" s="263"/>
      <c r="W5827" s="263"/>
      <c r="X5827" s="263"/>
      <c r="Y5827" s="263"/>
      <c r="Z5827" s="263"/>
      <c r="AB5827" s="263"/>
      <c r="AC5827" s="263"/>
      <c r="AD5827" s="263"/>
      <c r="AE5827" s="263"/>
    </row>
    <row r="5828" spans="5:31" ht="15" customHeight="1" x14ac:dyDescent="0.3">
      <c r="E5828" s="263"/>
      <c r="F5828" s="263"/>
      <c r="G5828" s="263"/>
      <c r="H5828" s="263"/>
      <c r="I5828" s="263"/>
      <c r="J5828" s="263"/>
      <c r="K5828" s="263"/>
      <c r="L5828" s="263"/>
      <c r="M5828" s="263"/>
      <c r="N5828" s="263"/>
      <c r="O5828" s="263"/>
      <c r="P5828" s="263"/>
      <c r="Q5828" s="263"/>
      <c r="R5828" s="263"/>
      <c r="S5828" s="263"/>
      <c r="T5828" s="263"/>
      <c r="U5828" s="263"/>
      <c r="V5828" s="263"/>
      <c r="W5828" s="263"/>
      <c r="X5828" s="263"/>
      <c r="Y5828" s="263"/>
      <c r="Z5828" s="263"/>
      <c r="AB5828" s="263"/>
      <c r="AC5828" s="263"/>
      <c r="AD5828" s="263"/>
      <c r="AE5828" s="263"/>
    </row>
    <row r="5829" spans="5:31" ht="15" customHeight="1" x14ac:dyDescent="0.3">
      <c r="E5829" s="263"/>
      <c r="F5829" s="263"/>
      <c r="G5829" s="263"/>
      <c r="H5829" s="263"/>
      <c r="I5829" s="263"/>
      <c r="J5829" s="263"/>
      <c r="K5829" s="263"/>
      <c r="L5829" s="263"/>
      <c r="M5829" s="263"/>
      <c r="N5829" s="263"/>
      <c r="O5829" s="263"/>
      <c r="P5829" s="263"/>
      <c r="Q5829" s="263"/>
      <c r="R5829" s="263"/>
      <c r="S5829" s="263"/>
      <c r="T5829" s="263"/>
      <c r="U5829" s="263"/>
      <c r="V5829" s="263"/>
      <c r="W5829" s="263"/>
      <c r="X5829" s="263"/>
      <c r="Y5829" s="263"/>
      <c r="Z5829" s="263"/>
      <c r="AB5829" s="263"/>
      <c r="AC5829" s="263"/>
      <c r="AD5829" s="263"/>
      <c r="AE5829" s="263"/>
    </row>
    <row r="5830" spans="5:31" ht="15" customHeight="1" x14ac:dyDescent="0.3">
      <c r="E5830" s="263"/>
      <c r="F5830" s="263"/>
      <c r="G5830" s="263"/>
      <c r="H5830" s="263"/>
      <c r="I5830" s="263"/>
      <c r="J5830" s="263"/>
      <c r="K5830" s="263"/>
      <c r="L5830" s="263"/>
      <c r="M5830" s="263"/>
      <c r="N5830" s="263"/>
      <c r="O5830" s="263"/>
      <c r="P5830" s="263"/>
      <c r="Q5830" s="263"/>
      <c r="R5830" s="263"/>
      <c r="S5830" s="263"/>
      <c r="T5830" s="263"/>
      <c r="U5830" s="263"/>
      <c r="V5830" s="263"/>
      <c r="W5830" s="263"/>
      <c r="X5830" s="263"/>
      <c r="Y5830" s="263"/>
      <c r="Z5830" s="263"/>
      <c r="AB5830" s="263"/>
      <c r="AC5830" s="263"/>
      <c r="AD5830" s="263"/>
      <c r="AE5830" s="263"/>
    </row>
    <row r="5831" spans="5:31" ht="15" customHeight="1" x14ac:dyDescent="0.3">
      <c r="E5831" s="263"/>
      <c r="F5831" s="263"/>
      <c r="G5831" s="263"/>
      <c r="H5831" s="263"/>
      <c r="I5831" s="263"/>
      <c r="J5831" s="263"/>
      <c r="K5831" s="263"/>
      <c r="L5831" s="263"/>
      <c r="M5831" s="263"/>
      <c r="N5831" s="263"/>
      <c r="O5831" s="263"/>
      <c r="P5831" s="263"/>
      <c r="Q5831" s="263"/>
      <c r="R5831" s="263"/>
      <c r="S5831" s="263"/>
      <c r="T5831" s="263"/>
      <c r="U5831" s="263"/>
      <c r="V5831" s="263"/>
      <c r="W5831" s="263"/>
      <c r="X5831" s="263"/>
      <c r="Y5831" s="263"/>
      <c r="Z5831" s="263"/>
      <c r="AB5831" s="263"/>
      <c r="AC5831" s="263"/>
      <c r="AD5831" s="263"/>
      <c r="AE5831" s="263"/>
    </row>
    <row r="5832" spans="5:31" ht="15" customHeight="1" x14ac:dyDescent="0.3">
      <c r="E5832" s="263"/>
      <c r="F5832" s="263"/>
      <c r="G5832" s="263"/>
      <c r="H5832" s="263"/>
      <c r="I5832" s="263"/>
      <c r="J5832" s="263"/>
      <c r="K5832" s="263"/>
      <c r="L5832" s="263"/>
      <c r="M5832" s="263"/>
      <c r="N5832" s="263"/>
      <c r="O5832" s="263"/>
      <c r="P5832" s="263"/>
      <c r="Q5832" s="263"/>
      <c r="R5832" s="263"/>
      <c r="S5832" s="263"/>
      <c r="T5832" s="263"/>
      <c r="U5832" s="263"/>
      <c r="V5832" s="263"/>
      <c r="W5832" s="263"/>
      <c r="X5832" s="263"/>
      <c r="Y5832" s="263"/>
      <c r="Z5832" s="263"/>
      <c r="AB5832" s="263"/>
      <c r="AC5832" s="263"/>
      <c r="AD5832" s="263"/>
      <c r="AE5832" s="263"/>
    </row>
    <row r="5833" spans="5:31" ht="15" customHeight="1" x14ac:dyDescent="0.3">
      <c r="E5833" s="263"/>
      <c r="F5833" s="263"/>
      <c r="G5833" s="263"/>
      <c r="H5833" s="263"/>
      <c r="I5833" s="263"/>
      <c r="J5833" s="263"/>
      <c r="K5833" s="263"/>
      <c r="L5833" s="263"/>
      <c r="M5833" s="263"/>
      <c r="N5833" s="263"/>
      <c r="O5833" s="263"/>
      <c r="P5833" s="263"/>
      <c r="Q5833" s="263"/>
      <c r="R5833" s="263"/>
      <c r="S5833" s="263"/>
      <c r="T5833" s="263"/>
      <c r="U5833" s="263"/>
      <c r="V5833" s="263"/>
      <c r="W5833" s="263"/>
      <c r="X5833" s="263"/>
      <c r="Y5833" s="263"/>
      <c r="Z5833" s="263"/>
      <c r="AB5833" s="263"/>
      <c r="AC5833" s="263"/>
      <c r="AD5833" s="263"/>
      <c r="AE5833" s="263"/>
    </row>
    <row r="5834" spans="5:31" ht="15" customHeight="1" x14ac:dyDescent="0.3">
      <c r="E5834" s="263"/>
      <c r="F5834" s="263"/>
      <c r="G5834" s="263"/>
      <c r="H5834" s="263"/>
      <c r="I5834" s="263"/>
      <c r="J5834" s="263"/>
      <c r="K5834" s="263"/>
      <c r="L5834" s="263"/>
      <c r="M5834" s="263"/>
      <c r="N5834" s="263"/>
      <c r="O5834" s="263"/>
      <c r="P5834" s="263"/>
      <c r="Q5834" s="263"/>
      <c r="R5834" s="263"/>
      <c r="S5834" s="263"/>
      <c r="T5834" s="263"/>
      <c r="U5834" s="263"/>
      <c r="V5834" s="263"/>
      <c r="W5834" s="263"/>
      <c r="X5834" s="263"/>
      <c r="Y5834" s="263"/>
      <c r="Z5834" s="263"/>
      <c r="AB5834" s="263"/>
      <c r="AC5834" s="263"/>
      <c r="AD5834" s="263"/>
      <c r="AE5834" s="263"/>
    </row>
    <row r="5835" spans="5:31" ht="15" customHeight="1" x14ac:dyDescent="0.3">
      <c r="E5835" s="263"/>
      <c r="F5835" s="263"/>
      <c r="G5835" s="263"/>
      <c r="H5835" s="263"/>
      <c r="I5835" s="263"/>
      <c r="J5835" s="263"/>
      <c r="K5835" s="263"/>
      <c r="L5835" s="263"/>
      <c r="M5835" s="263"/>
      <c r="N5835" s="263"/>
      <c r="O5835" s="263"/>
      <c r="P5835" s="263"/>
      <c r="Q5835" s="263"/>
      <c r="R5835" s="263"/>
      <c r="S5835" s="263"/>
      <c r="T5835" s="263"/>
      <c r="U5835" s="263"/>
      <c r="V5835" s="263"/>
      <c r="W5835" s="263"/>
      <c r="X5835" s="263"/>
      <c r="Y5835" s="263"/>
      <c r="Z5835" s="263"/>
      <c r="AB5835" s="263"/>
      <c r="AC5835" s="263"/>
      <c r="AD5835" s="263"/>
      <c r="AE5835" s="263"/>
    </row>
    <row r="5836" spans="5:31" ht="15" customHeight="1" x14ac:dyDescent="0.3">
      <c r="E5836" s="263"/>
      <c r="F5836" s="263"/>
      <c r="G5836" s="263"/>
      <c r="H5836" s="263"/>
      <c r="I5836" s="263"/>
      <c r="J5836" s="263"/>
      <c r="K5836" s="263"/>
      <c r="L5836" s="263"/>
      <c r="M5836" s="263"/>
      <c r="N5836" s="263"/>
      <c r="O5836" s="263"/>
      <c r="P5836" s="263"/>
      <c r="Q5836" s="263"/>
      <c r="R5836" s="263"/>
      <c r="S5836" s="263"/>
      <c r="T5836" s="263"/>
      <c r="U5836" s="263"/>
      <c r="V5836" s="263"/>
      <c r="W5836" s="263"/>
      <c r="X5836" s="263"/>
      <c r="Y5836" s="263"/>
      <c r="Z5836" s="263"/>
      <c r="AB5836" s="263"/>
      <c r="AC5836" s="263"/>
      <c r="AD5836" s="263"/>
      <c r="AE5836" s="263"/>
    </row>
    <row r="5837" spans="5:31" ht="15" customHeight="1" x14ac:dyDescent="0.3">
      <c r="E5837" s="263"/>
      <c r="F5837" s="263"/>
      <c r="G5837" s="263"/>
      <c r="H5837" s="263"/>
      <c r="I5837" s="263"/>
      <c r="J5837" s="263"/>
      <c r="K5837" s="263"/>
      <c r="L5837" s="263"/>
      <c r="M5837" s="263"/>
      <c r="N5837" s="263"/>
      <c r="O5837" s="263"/>
      <c r="P5837" s="263"/>
      <c r="Q5837" s="263"/>
      <c r="R5837" s="263"/>
      <c r="S5837" s="263"/>
      <c r="T5837" s="263"/>
      <c r="U5837" s="263"/>
      <c r="V5837" s="263"/>
      <c r="W5837" s="263"/>
      <c r="X5837" s="263"/>
      <c r="Y5837" s="263"/>
      <c r="Z5837" s="263"/>
      <c r="AB5837" s="263"/>
      <c r="AC5837" s="263"/>
      <c r="AD5837" s="263"/>
      <c r="AE5837" s="263"/>
    </row>
    <row r="5838" spans="5:31" ht="15" customHeight="1" x14ac:dyDescent="0.3">
      <c r="E5838" s="263"/>
      <c r="F5838" s="263"/>
      <c r="G5838" s="263"/>
      <c r="H5838" s="263"/>
      <c r="I5838" s="263"/>
      <c r="J5838" s="263"/>
      <c r="K5838" s="263"/>
      <c r="L5838" s="263"/>
      <c r="M5838" s="263"/>
      <c r="N5838" s="263"/>
      <c r="O5838" s="263"/>
      <c r="P5838" s="263"/>
      <c r="Q5838" s="263"/>
      <c r="R5838" s="263"/>
      <c r="S5838" s="263"/>
      <c r="T5838" s="263"/>
      <c r="U5838" s="263"/>
      <c r="V5838" s="263"/>
      <c r="W5838" s="263"/>
      <c r="X5838" s="263"/>
      <c r="Y5838" s="263"/>
      <c r="Z5838" s="263"/>
      <c r="AB5838" s="263"/>
      <c r="AC5838" s="263"/>
      <c r="AD5838" s="263"/>
      <c r="AE5838" s="263"/>
    </row>
    <row r="5839" spans="5:31" ht="15" customHeight="1" x14ac:dyDescent="0.3">
      <c r="E5839" s="263"/>
      <c r="F5839" s="263"/>
      <c r="G5839" s="263"/>
      <c r="H5839" s="263"/>
      <c r="I5839" s="263"/>
      <c r="J5839" s="263"/>
      <c r="K5839" s="263"/>
      <c r="L5839" s="263"/>
      <c r="M5839" s="263"/>
      <c r="N5839" s="263"/>
      <c r="O5839" s="263"/>
      <c r="P5839" s="263"/>
      <c r="Q5839" s="263"/>
      <c r="R5839" s="263"/>
      <c r="S5839" s="263"/>
      <c r="T5839" s="263"/>
      <c r="U5839" s="263"/>
      <c r="V5839" s="263"/>
      <c r="W5839" s="263"/>
      <c r="X5839" s="263"/>
      <c r="Y5839" s="263"/>
      <c r="Z5839" s="263"/>
      <c r="AB5839" s="263"/>
      <c r="AC5839" s="263"/>
      <c r="AD5839" s="263"/>
      <c r="AE5839" s="263"/>
    </row>
    <row r="5840" spans="5:31" ht="15" customHeight="1" x14ac:dyDescent="0.3">
      <c r="E5840" s="263"/>
      <c r="F5840" s="263"/>
      <c r="G5840" s="263"/>
      <c r="H5840" s="263"/>
      <c r="I5840" s="263"/>
      <c r="J5840" s="263"/>
      <c r="K5840" s="263"/>
      <c r="L5840" s="263"/>
      <c r="M5840" s="263"/>
      <c r="N5840" s="263"/>
      <c r="O5840" s="263"/>
      <c r="P5840" s="263"/>
      <c r="Q5840" s="263"/>
      <c r="R5840" s="263"/>
      <c r="S5840" s="263"/>
      <c r="T5840" s="263"/>
      <c r="U5840" s="263"/>
      <c r="V5840" s="263"/>
      <c r="W5840" s="263"/>
      <c r="X5840" s="263"/>
      <c r="Y5840" s="263"/>
      <c r="Z5840" s="263"/>
      <c r="AB5840" s="263"/>
      <c r="AC5840" s="263"/>
      <c r="AD5840" s="263"/>
      <c r="AE5840" s="263"/>
    </row>
    <row r="5841" spans="5:31" ht="15" customHeight="1" x14ac:dyDescent="0.3">
      <c r="E5841" s="263"/>
      <c r="F5841" s="263"/>
      <c r="G5841" s="263"/>
      <c r="H5841" s="263"/>
      <c r="I5841" s="263"/>
      <c r="J5841" s="263"/>
      <c r="K5841" s="263"/>
      <c r="L5841" s="263"/>
      <c r="M5841" s="263"/>
      <c r="N5841" s="263"/>
      <c r="O5841" s="263"/>
      <c r="P5841" s="263"/>
      <c r="Q5841" s="263"/>
      <c r="R5841" s="263"/>
      <c r="S5841" s="263"/>
      <c r="T5841" s="263"/>
      <c r="U5841" s="263"/>
      <c r="V5841" s="263"/>
      <c r="W5841" s="263"/>
      <c r="X5841" s="263"/>
      <c r="Y5841" s="263"/>
      <c r="Z5841" s="263"/>
      <c r="AB5841" s="263"/>
      <c r="AC5841" s="263"/>
      <c r="AD5841" s="263"/>
      <c r="AE5841" s="263"/>
    </row>
    <row r="5842" spans="5:31" ht="15" customHeight="1" x14ac:dyDescent="0.3">
      <c r="E5842" s="263"/>
      <c r="F5842" s="263"/>
      <c r="G5842" s="263"/>
      <c r="H5842" s="263"/>
      <c r="I5842" s="263"/>
      <c r="J5842" s="263"/>
      <c r="K5842" s="263"/>
      <c r="L5842" s="263"/>
      <c r="M5842" s="263"/>
      <c r="N5842" s="263"/>
      <c r="O5842" s="263"/>
      <c r="P5842" s="263"/>
      <c r="Q5842" s="263"/>
      <c r="R5842" s="263"/>
      <c r="S5842" s="263"/>
      <c r="T5842" s="263"/>
      <c r="U5842" s="263"/>
      <c r="V5842" s="263"/>
      <c r="W5842" s="263"/>
      <c r="X5842" s="263"/>
      <c r="Y5842" s="263"/>
      <c r="Z5842" s="263"/>
      <c r="AB5842" s="263"/>
      <c r="AC5842" s="263"/>
      <c r="AD5842" s="263"/>
      <c r="AE5842" s="263"/>
    </row>
    <row r="5843" spans="5:31" ht="15" customHeight="1" x14ac:dyDescent="0.3">
      <c r="E5843" s="263"/>
      <c r="F5843" s="263"/>
      <c r="G5843" s="263"/>
      <c r="H5843" s="263"/>
      <c r="I5843" s="263"/>
      <c r="J5843" s="263"/>
      <c r="K5843" s="263"/>
      <c r="L5843" s="263"/>
      <c r="M5843" s="263"/>
      <c r="N5843" s="263"/>
      <c r="O5843" s="263"/>
      <c r="P5843" s="263"/>
      <c r="Q5843" s="263"/>
      <c r="R5843" s="263"/>
      <c r="S5843" s="263"/>
      <c r="T5843" s="263"/>
      <c r="U5843" s="263"/>
      <c r="V5843" s="263"/>
      <c r="W5843" s="263"/>
      <c r="X5843" s="263"/>
      <c r="Y5843" s="263"/>
      <c r="Z5843" s="263"/>
      <c r="AB5843" s="263"/>
      <c r="AC5843" s="263"/>
      <c r="AD5843" s="263"/>
      <c r="AE5843" s="263"/>
    </row>
    <row r="5844" spans="5:31" ht="15" customHeight="1" x14ac:dyDescent="0.3">
      <c r="E5844" s="263"/>
      <c r="F5844" s="263"/>
      <c r="G5844" s="263"/>
      <c r="H5844" s="263"/>
      <c r="I5844" s="263"/>
      <c r="J5844" s="263"/>
      <c r="K5844" s="263"/>
      <c r="L5844" s="263"/>
      <c r="M5844" s="263"/>
      <c r="N5844" s="263"/>
      <c r="O5844" s="263"/>
      <c r="P5844" s="263"/>
      <c r="Q5844" s="263"/>
      <c r="R5844" s="263"/>
      <c r="S5844" s="263"/>
      <c r="T5844" s="263"/>
      <c r="U5844" s="263"/>
      <c r="V5844" s="263"/>
      <c r="W5844" s="263"/>
      <c r="X5844" s="263"/>
      <c r="Y5844" s="263"/>
      <c r="Z5844" s="263"/>
      <c r="AB5844" s="263"/>
      <c r="AC5844" s="263"/>
      <c r="AD5844" s="263"/>
      <c r="AE5844" s="263"/>
    </row>
    <row r="5845" spans="5:31" ht="15" customHeight="1" x14ac:dyDescent="0.3">
      <c r="E5845" s="263"/>
      <c r="F5845" s="263"/>
      <c r="G5845" s="263"/>
      <c r="H5845" s="263"/>
      <c r="I5845" s="263"/>
      <c r="J5845" s="263"/>
      <c r="K5845" s="263"/>
      <c r="L5845" s="263"/>
      <c r="M5845" s="263"/>
      <c r="N5845" s="263"/>
      <c r="O5845" s="263"/>
      <c r="P5845" s="263"/>
      <c r="Q5845" s="263"/>
      <c r="R5845" s="263"/>
      <c r="S5845" s="263"/>
      <c r="T5845" s="263"/>
      <c r="U5845" s="263"/>
      <c r="V5845" s="263"/>
      <c r="W5845" s="263"/>
      <c r="X5845" s="263"/>
      <c r="Y5845" s="263"/>
      <c r="Z5845" s="263"/>
      <c r="AB5845" s="263"/>
      <c r="AC5845" s="263"/>
      <c r="AD5845" s="263"/>
      <c r="AE5845" s="263"/>
    </row>
    <row r="5846" spans="5:31" ht="15" customHeight="1" x14ac:dyDescent="0.3">
      <c r="E5846" s="263"/>
      <c r="F5846" s="263"/>
      <c r="G5846" s="263"/>
      <c r="H5846" s="263"/>
      <c r="I5846" s="263"/>
      <c r="J5846" s="263"/>
      <c r="K5846" s="263"/>
      <c r="L5846" s="263"/>
      <c r="M5846" s="263"/>
      <c r="N5846" s="263"/>
      <c r="O5846" s="263"/>
      <c r="P5846" s="263"/>
      <c r="Q5846" s="263"/>
      <c r="R5846" s="263"/>
      <c r="S5846" s="263"/>
      <c r="T5846" s="263"/>
      <c r="U5846" s="263"/>
      <c r="V5846" s="263"/>
      <c r="W5846" s="263"/>
      <c r="X5846" s="263"/>
      <c r="Y5846" s="263"/>
      <c r="Z5846" s="263"/>
      <c r="AB5846" s="263"/>
      <c r="AC5846" s="263"/>
      <c r="AD5846" s="263"/>
      <c r="AE5846" s="263"/>
    </row>
    <row r="5847" spans="5:31" ht="15" customHeight="1" x14ac:dyDescent="0.3">
      <c r="E5847" s="263"/>
      <c r="F5847" s="263"/>
      <c r="G5847" s="263"/>
      <c r="H5847" s="263"/>
      <c r="I5847" s="263"/>
      <c r="J5847" s="263"/>
      <c r="K5847" s="263"/>
      <c r="L5847" s="263"/>
      <c r="M5847" s="263"/>
      <c r="N5847" s="263"/>
      <c r="O5847" s="263"/>
      <c r="P5847" s="263"/>
      <c r="Q5847" s="263"/>
      <c r="R5847" s="263"/>
      <c r="S5847" s="263"/>
      <c r="T5847" s="263"/>
      <c r="U5847" s="263"/>
      <c r="V5847" s="263"/>
      <c r="W5847" s="263"/>
      <c r="X5847" s="263"/>
      <c r="Y5847" s="263"/>
      <c r="Z5847" s="263"/>
      <c r="AB5847" s="263"/>
      <c r="AC5847" s="263"/>
      <c r="AD5847" s="263"/>
      <c r="AE5847" s="263"/>
    </row>
    <row r="5848" spans="5:31" ht="15" customHeight="1" x14ac:dyDescent="0.3">
      <c r="E5848" s="263"/>
      <c r="F5848" s="263"/>
      <c r="G5848" s="263"/>
      <c r="H5848" s="263"/>
      <c r="I5848" s="263"/>
      <c r="J5848" s="263"/>
      <c r="K5848" s="263"/>
      <c r="L5848" s="263"/>
      <c r="M5848" s="263"/>
      <c r="N5848" s="263"/>
      <c r="O5848" s="263"/>
      <c r="P5848" s="263"/>
      <c r="Q5848" s="263"/>
      <c r="R5848" s="263"/>
      <c r="S5848" s="263"/>
      <c r="T5848" s="263"/>
      <c r="U5848" s="263"/>
      <c r="V5848" s="263"/>
      <c r="W5848" s="263"/>
      <c r="X5848" s="263"/>
      <c r="Y5848" s="263"/>
      <c r="Z5848" s="263"/>
      <c r="AB5848" s="263"/>
      <c r="AC5848" s="263"/>
      <c r="AD5848" s="263"/>
      <c r="AE5848" s="263"/>
    </row>
    <row r="5849" spans="5:31" ht="15" customHeight="1" x14ac:dyDescent="0.3">
      <c r="E5849" s="263"/>
      <c r="F5849" s="263"/>
      <c r="G5849" s="263"/>
      <c r="H5849" s="263"/>
      <c r="I5849" s="263"/>
      <c r="J5849" s="263"/>
      <c r="K5849" s="263"/>
      <c r="L5849" s="263"/>
      <c r="M5849" s="263"/>
      <c r="N5849" s="263"/>
      <c r="O5849" s="263"/>
      <c r="P5849" s="263"/>
      <c r="Q5849" s="263"/>
      <c r="R5849" s="263"/>
      <c r="S5849" s="263"/>
      <c r="T5849" s="263"/>
      <c r="U5849" s="263"/>
      <c r="V5849" s="263"/>
      <c r="W5849" s="263"/>
      <c r="X5849" s="263"/>
      <c r="Y5849" s="263"/>
      <c r="Z5849" s="263"/>
      <c r="AB5849" s="263"/>
      <c r="AC5849" s="263"/>
      <c r="AD5849" s="263"/>
      <c r="AE5849" s="263"/>
    </row>
    <row r="5850" spans="5:31" ht="15" customHeight="1" x14ac:dyDescent="0.3">
      <c r="E5850" s="263"/>
      <c r="F5850" s="263"/>
      <c r="G5850" s="263"/>
      <c r="H5850" s="263"/>
      <c r="I5850" s="263"/>
      <c r="J5850" s="263"/>
      <c r="K5850" s="263"/>
      <c r="L5850" s="263"/>
      <c r="M5850" s="263"/>
      <c r="N5850" s="263"/>
      <c r="O5850" s="263"/>
      <c r="P5850" s="263"/>
      <c r="Q5850" s="263"/>
      <c r="R5850" s="263"/>
      <c r="S5850" s="263"/>
      <c r="T5850" s="263"/>
      <c r="U5850" s="263"/>
      <c r="V5850" s="263"/>
      <c r="W5850" s="263"/>
      <c r="X5850" s="263"/>
      <c r="Y5850" s="263"/>
      <c r="Z5850" s="263"/>
      <c r="AB5850" s="263"/>
      <c r="AC5850" s="263"/>
      <c r="AD5850" s="263"/>
      <c r="AE5850" s="263"/>
    </row>
    <row r="5851" spans="5:31" ht="15" customHeight="1" x14ac:dyDescent="0.3">
      <c r="E5851" s="263"/>
      <c r="F5851" s="263"/>
      <c r="G5851" s="263"/>
      <c r="H5851" s="263"/>
      <c r="I5851" s="263"/>
      <c r="J5851" s="263"/>
      <c r="K5851" s="263"/>
      <c r="L5851" s="263"/>
      <c r="M5851" s="263"/>
      <c r="N5851" s="263"/>
      <c r="O5851" s="263"/>
      <c r="P5851" s="263"/>
      <c r="Q5851" s="263"/>
      <c r="R5851" s="263"/>
      <c r="S5851" s="263"/>
      <c r="T5851" s="263"/>
      <c r="U5851" s="263"/>
      <c r="V5851" s="263"/>
      <c r="W5851" s="263"/>
      <c r="X5851" s="263"/>
      <c r="Y5851" s="263"/>
      <c r="Z5851" s="263"/>
      <c r="AB5851" s="263"/>
      <c r="AC5851" s="263"/>
      <c r="AD5851" s="263"/>
      <c r="AE5851" s="263"/>
    </row>
    <row r="5852" spans="5:31" ht="15" customHeight="1" x14ac:dyDescent="0.3">
      <c r="E5852" s="263"/>
      <c r="F5852" s="263"/>
      <c r="G5852" s="263"/>
      <c r="H5852" s="263"/>
      <c r="I5852" s="263"/>
      <c r="J5852" s="263"/>
      <c r="K5852" s="263"/>
      <c r="L5852" s="263"/>
      <c r="M5852" s="263"/>
      <c r="N5852" s="263"/>
      <c r="O5852" s="263"/>
      <c r="P5852" s="263"/>
      <c r="Q5852" s="263"/>
      <c r="R5852" s="263"/>
      <c r="S5852" s="263"/>
      <c r="T5852" s="263"/>
      <c r="U5852" s="263"/>
      <c r="V5852" s="263"/>
      <c r="W5852" s="263"/>
      <c r="X5852" s="263"/>
      <c r="Y5852" s="263"/>
      <c r="Z5852" s="263"/>
      <c r="AB5852" s="263"/>
      <c r="AC5852" s="263"/>
      <c r="AD5852" s="263"/>
      <c r="AE5852" s="263"/>
    </row>
    <row r="5853" spans="5:31" ht="15" customHeight="1" x14ac:dyDescent="0.3">
      <c r="E5853" s="263"/>
      <c r="F5853" s="263"/>
      <c r="G5853" s="263"/>
      <c r="H5853" s="263"/>
      <c r="I5853" s="263"/>
      <c r="J5853" s="263"/>
      <c r="K5853" s="263"/>
      <c r="L5853" s="263"/>
      <c r="M5853" s="263"/>
      <c r="N5853" s="263"/>
      <c r="O5853" s="263"/>
      <c r="P5853" s="263"/>
      <c r="Q5853" s="263"/>
      <c r="R5853" s="263"/>
      <c r="S5853" s="263"/>
      <c r="T5853" s="263"/>
      <c r="U5853" s="263"/>
      <c r="V5853" s="263"/>
      <c r="W5853" s="263"/>
      <c r="X5853" s="263"/>
      <c r="Y5853" s="263"/>
      <c r="Z5853" s="263"/>
      <c r="AB5853" s="263"/>
      <c r="AC5853" s="263"/>
      <c r="AD5853" s="263"/>
      <c r="AE5853" s="263"/>
    </row>
    <row r="5854" spans="5:31" ht="15" customHeight="1" x14ac:dyDescent="0.3">
      <c r="E5854" s="263"/>
      <c r="F5854" s="263"/>
      <c r="G5854" s="263"/>
      <c r="H5854" s="263"/>
      <c r="I5854" s="263"/>
      <c r="J5854" s="263"/>
      <c r="K5854" s="263"/>
      <c r="L5854" s="263"/>
      <c r="M5854" s="263"/>
      <c r="N5854" s="263"/>
      <c r="O5854" s="263"/>
      <c r="P5854" s="263"/>
      <c r="Q5854" s="263"/>
      <c r="R5854" s="263"/>
      <c r="S5854" s="263"/>
      <c r="T5854" s="263"/>
      <c r="U5854" s="263"/>
      <c r="V5854" s="263"/>
      <c r="W5854" s="263"/>
      <c r="X5854" s="263"/>
      <c r="Y5854" s="263"/>
      <c r="Z5854" s="263"/>
      <c r="AB5854" s="263"/>
      <c r="AC5854" s="263"/>
      <c r="AD5854" s="263"/>
      <c r="AE5854" s="263"/>
    </row>
    <row r="5855" spans="5:31" ht="15" customHeight="1" x14ac:dyDescent="0.3">
      <c r="E5855" s="263"/>
      <c r="F5855" s="263"/>
      <c r="G5855" s="263"/>
      <c r="H5855" s="263"/>
      <c r="I5855" s="263"/>
      <c r="J5855" s="263"/>
      <c r="K5855" s="263"/>
      <c r="L5855" s="263"/>
      <c r="M5855" s="263"/>
      <c r="N5855" s="263"/>
      <c r="O5855" s="263"/>
      <c r="P5855" s="263"/>
      <c r="Q5855" s="263"/>
      <c r="R5855" s="263"/>
      <c r="S5855" s="263"/>
      <c r="T5855" s="263"/>
      <c r="U5855" s="263"/>
      <c r="V5855" s="263"/>
      <c r="W5855" s="263"/>
      <c r="X5855" s="263"/>
      <c r="Y5855" s="263"/>
      <c r="Z5855" s="263"/>
      <c r="AB5855" s="263"/>
      <c r="AC5855" s="263"/>
      <c r="AD5855" s="263"/>
      <c r="AE5855" s="263"/>
    </row>
    <row r="5856" spans="5:31" ht="15" customHeight="1" x14ac:dyDescent="0.3">
      <c r="E5856" s="263"/>
      <c r="F5856" s="263"/>
      <c r="G5856" s="263"/>
      <c r="H5856" s="263"/>
      <c r="I5856" s="263"/>
      <c r="J5856" s="263"/>
      <c r="K5856" s="263"/>
      <c r="L5856" s="263"/>
      <c r="M5856" s="263"/>
      <c r="N5856" s="263"/>
      <c r="O5856" s="263"/>
      <c r="P5856" s="263"/>
      <c r="Q5856" s="263"/>
      <c r="R5856" s="263"/>
      <c r="S5856" s="263"/>
      <c r="T5856" s="263"/>
      <c r="U5856" s="263"/>
      <c r="V5856" s="263"/>
      <c r="W5856" s="263"/>
      <c r="X5856" s="263"/>
      <c r="Y5856" s="263"/>
      <c r="Z5856" s="263"/>
      <c r="AB5856" s="263"/>
      <c r="AC5856" s="263"/>
      <c r="AD5856" s="263"/>
      <c r="AE5856" s="263"/>
    </row>
    <row r="5857" spans="5:31" ht="15" customHeight="1" x14ac:dyDescent="0.3">
      <c r="E5857" s="263"/>
      <c r="F5857" s="263"/>
      <c r="G5857" s="263"/>
      <c r="H5857" s="263"/>
      <c r="I5857" s="263"/>
      <c r="J5857" s="263"/>
      <c r="K5857" s="263"/>
      <c r="L5857" s="263"/>
      <c r="M5857" s="263"/>
      <c r="N5857" s="263"/>
      <c r="O5857" s="263"/>
      <c r="P5857" s="263"/>
      <c r="Q5857" s="263"/>
      <c r="R5857" s="263"/>
      <c r="S5857" s="263"/>
      <c r="T5857" s="263"/>
      <c r="U5857" s="263"/>
      <c r="V5857" s="263"/>
      <c r="W5857" s="263"/>
      <c r="X5857" s="263"/>
      <c r="Y5857" s="263"/>
      <c r="Z5857" s="263"/>
      <c r="AB5857" s="263"/>
      <c r="AC5857" s="263"/>
      <c r="AD5857" s="263"/>
      <c r="AE5857" s="263"/>
    </row>
    <row r="5858" spans="5:31" ht="15" customHeight="1" x14ac:dyDescent="0.3">
      <c r="E5858" s="263"/>
      <c r="F5858" s="263"/>
      <c r="G5858" s="263"/>
      <c r="H5858" s="263"/>
      <c r="I5858" s="263"/>
      <c r="J5858" s="263"/>
      <c r="K5858" s="263"/>
      <c r="L5858" s="263"/>
      <c r="M5858" s="263"/>
      <c r="N5858" s="263"/>
      <c r="O5858" s="263"/>
      <c r="P5858" s="263"/>
      <c r="Q5858" s="263"/>
      <c r="R5858" s="263"/>
      <c r="S5858" s="263"/>
      <c r="T5858" s="263"/>
      <c r="U5858" s="263"/>
      <c r="V5858" s="263"/>
      <c r="W5858" s="263"/>
      <c r="X5858" s="263"/>
      <c r="Y5858" s="263"/>
      <c r="Z5858" s="263"/>
      <c r="AB5858" s="263"/>
      <c r="AC5858" s="263"/>
      <c r="AD5858" s="263"/>
      <c r="AE5858" s="263"/>
    </row>
    <row r="5859" spans="5:31" ht="15" customHeight="1" x14ac:dyDescent="0.3">
      <c r="E5859" s="263"/>
      <c r="F5859" s="263"/>
      <c r="G5859" s="263"/>
      <c r="H5859" s="263"/>
      <c r="I5859" s="263"/>
      <c r="J5859" s="263"/>
      <c r="K5859" s="263"/>
      <c r="L5859" s="263"/>
      <c r="M5859" s="263"/>
      <c r="N5859" s="263"/>
      <c r="O5859" s="263"/>
      <c r="P5859" s="263"/>
      <c r="Q5859" s="263"/>
      <c r="R5859" s="263"/>
      <c r="S5859" s="263"/>
      <c r="T5859" s="263"/>
      <c r="U5859" s="263"/>
      <c r="V5859" s="263"/>
      <c r="W5859" s="263"/>
      <c r="X5859" s="263"/>
      <c r="Y5859" s="263"/>
      <c r="Z5859" s="263"/>
      <c r="AB5859" s="263"/>
      <c r="AC5859" s="263"/>
      <c r="AD5859" s="263"/>
      <c r="AE5859" s="263"/>
    </row>
    <row r="5860" spans="5:31" ht="15" customHeight="1" x14ac:dyDescent="0.3">
      <c r="E5860" s="263"/>
      <c r="F5860" s="263"/>
      <c r="G5860" s="263"/>
      <c r="H5860" s="263"/>
      <c r="I5860" s="263"/>
      <c r="J5860" s="263"/>
      <c r="K5860" s="263"/>
      <c r="L5860" s="263"/>
      <c r="M5860" s="263"/>
      <c r="N5860" s="263"/>
      <c r="O5860" s="263"/>
      <c r="P5860" s="263"/>
      <c r="Q5860" s="263"/>
      <c r="R5860" s="263"/>
      <c r="S5860" s="263"/>
      <c r="T5860" s="263"/>
      <c r="U5860" s="263"/>
      <c r="V5860" s="263"/>
      <c r="W5860" s="263"/>
      <c r="X5860" s="263"/>
      <c r="Y5860" s="263"/>
      <c r="Z5860" s="263"/>
      <c r="AB5860" s="263"/>
      <c r="AC5860" s="263"/>
      <c r="AD5860" s="263"/>
      <c r="AE5860" s="263"/>
    </row>
    <row r="5861" spans="5:31" ht="15" customHeight="1" x14ac:dyDescent="0.3">
      <c r="E5861" s="263"/>
      <c r="F5861" s="263"/>
      <c r="G5861" s="263"/>
      <c r="H5861" s="263"/>
      <c r="I5861" s="263"/>
      <c r="J5861" s="263"/>
      <c r="K5861" s="263"/>
      <c r="L5861" s="263"/>
      <c r="M5861" s="263"/>
      <c r="N5861" s="263"/>
      <c r="O5861" s="263"/>
      <c r="P5861" s="263"/>
      <c r="Q5861" s="263"/>
      <c r="R5861" s="263"/>
      <c r="S5861" s="263"/>
      <c r="T5861" s="263"/>
      <c r="U5861" s="263"/>
      <c r="V5861" s="263"/>
      <c r="W5861" s="263"/>
      <c r="X5861" s="263"/>
      <c r="Y5861" s="263"/>
      <c r="Z5861" s="263"/>
      <c r="AB5861" s="263"/>
      <c r="AC5861" s="263"/>
      <c r="AD5861" s="263"/>
      <c r="AE5861" s="263"/>
    </row>
    <row r="5862" spans="5:31" ht="15" customHeight="1" x14ac:dyDescent="0.3">
      <c r="E5862" s="263"/>
      <c r="F5862" s="263"/>
      <c r="G5862" s="263"/>
      <c r="H5862" s="263"/>
      <c r="I5862" s="263"/>
      <c r="J5862" s="263"/>
      <c r="K5862" s="263"/>
      <c r="L5862" s="263"/>
      <c r="M5862" s="263"/>
      <c r="N5862" s="263"/>
      <c r="O5862" s="263"/>
      <c r="P5862" s="263"/>
      <c r="Q5862" s="263"/>
      <c r="R5862" s="263"/>
      <c r="S5862" s="263"/>
      <c r="T5862" s="263"/>
      <c r="U5862" s="263"/>
      <c r="V5862" s="263"/>
      <c r="W5862" s="263"/>
      <c r="X5862" s="263"/>
      <c r="Y5862" s="263"/>
      <c r="Z5862" s="263"/>
      <c r="AB5862" s="263"/>
      <c r="AC5862" s="263"/>
      <c r="AD5862" s="263"/>
      <c r="AE5862" s="263"/>
    </row>
    <row r="5863" spans="5:31" ht="15" customHeight="1" x14ac:dyDescent="0.3">
      <c r="E5863" s="263"/>
      <c r="F5863" s="263"/>
      <c r="G5863" s="263"/>
      <c r="H5863" s="263"/>
      <c r="I5863" s="263"/>
      <c r="J5863" s="263"/>
      <c r="K5863" s="263"/>
      <c r="L5863" s="263"/>
      <c r="M5863" s="263"/>
      <c r="N5863" s="263"/>
      <c r="O5863" s="263"/>
      <c r="P5863" s="263"/>
      <c r="Q5863" s="263"/>
      <c r="R5863" s="263"/>
      <c r="S5863" s="263"/>
      <c r="T5863" s="263"/>
      <c r="U5863" s="263"/>
      <c r="V5863" s="263"/>
      <c r="W5863" s="263"/>
      <c r="X5863" s="263"/>
      <c r="Y5863" s="263"/>
      <c r="Z5863" s="263"/>
      <c r="AB5863" s="263"/>
      <c r="AC5863" s="263"/>
      <c r="AD5863" s="263"/>
      <c r="AE5863" s="263"/>
    </row>
    <row r="5864" spans="5:31" ht="15" customHeight="1" x14ac:dyDescent="0.3">
      <c r="E5864" s="263"/>
      <c r="F5864" s="263"/>
      <c r="G5864" s="263"/>
      <c r="H5864" s="263"/>
      <c r="I5864" s="263"/>
      <c r="J5864" s="263"/>
      <c r="K5864" s="263"/>
      <c r="L5864" s="263"/>
      <c r="M5864" s="263"/>
      <c r="N5864" s="263"/>
      <c r="O5864" s="263"/>
      <c r="P5864" s="263"/>
      <c r="Q5864" s="263"/>
      <c r="R5864" s="263"/>
      <c r="S5864" s="263"/>
      <c r="T5864" s="263"/>
      <c r="U5864" s="263"/>
      <c r="V5864" s="263"/>
      <c r="W5864" s="263"/>
      <c r="X5864" s="263"/>
      <c r="Y5864" s="263"/>
      <c r="Z5864" s="263"/>
      <c r="AB5864" s="263"/>
      <c r="AC5864" s="263"/>
      <c r="AD5864" s="263"/>
      <c r="AE5864" s="263"/>
    </row>
    <row r="5865" spans="5:31" ht="15" customHeight="1" x14ac:dyDescent="0.3">
      <c r="E5865" s="263"/>
      <c r="F5865" s="263"/>
      <c r="G5865" s="263"/>
      <c r="H5865" s="263"/>
      <c r="I5865" s="263"/>
      <c r="J5865" s="263"/>
      <c r="K5865" s="263"/>
      <c r="L5865" s="263"/>
      <c r="M5865" s="263"/>
      <c r="N5865" s="263"/>
      <c r="O5865" s="263"/>
      <c r="P5865" s="263"/>
      <c r="Q5865" s="263"/>
      <c r="R5865" s="263"/>
      <c r="S5865" s="263"/>
      <c r="T5865" s="263"/>
      <c r="U5865" s="263"/>
      <c r="V5865" s="263"/>
      <c r="W5865" s="263"/>
      <c r="X5865" s="263"/>
      <c r="Y5865" s="263"/>
      <c r="Z5865" s="263"/>
      <c r="AB5865" s="263"/>
      <c r="AC5865" s="263"/>
      <c r="AD5865" s="263"/>
      <c r="AE5865" s="263"/>
    </row>
    <row r="5866" spans="5:31" ht="15" customHeight="1" x14ac:dyDescent="0.3">
      <c r="E5866" s="263"/>
      <c r="F5866" s="263"/>
      <c r="G5866" s="263"/>
      <c r="H5866" s="263"/>
      <c r="I5866" s="263"/>
      <c r="J5866" s="263"/>
      <c r="K5866" s="263"/>
      <c r="L5866" s="263"/>
      <c r="M5866" s="263"/>
      <c r="N5866" s="263"/>
      <c r="O5866" s="263"/>
      <c r="P5866" s="263"/>
      <c r="Q5866" s="263"/>
      <c r="R5866" s="263"/>
      <c r="S5866" s="263"/>
      <c r="T5866" s="263"/>
      <c r="U5866" s="263"/>
      <c r="V5866" s="263"/>
      <c r="W5866" s="263"/>
      <c r="X5866" s="263"/>
      <c r="Y5866" s="263"/>
      <c r="Z5866" s="263"/>
      <c r="AB5866" s="263"/>
      <c r="AC5866" s="263"/>
      <c r="AD5866" s="263"/>
      <c r="AE5866" s="263"/>
    </row>
    <row r="5867" spans="5:31" ht="15" customHeight="1" x14ac:dyDescent="0.3">
      <c r="E5867" s="263"/>
      <c r="F5867" s="263"/>
      <c r="G5867" s="263"/>
      <c r="H5867" s="263"/>
      <c r="I5867" s="263"/>
      <c r="J5867" s="263"/>
      <c r="K5867" s="263"/>
      <c r="L5867" s="263"/>
      <c r="M5867" s="263"/>
      <c r="N5867" s="263"/>
      <c r="O5867" s="263"/>
      <c r="P5867" s="263"/>
      <c r="Q5867" s="263"/>
      <c r="R5867" s="263"/>
      <c r="S5867" s="263"/>
      <c r="T5867" s="263"/>
      <c r="U5867" s="263"/>
      <c r="V5867" s="263"/>
      <c r="W5867" s="263"/>
      <c r="X5867" s="263"/>
      <c r="Y5867" s="263"/>
      <c r="Z5867" s="263"/>
      <c r="AB5867" s="263"/>
      <c r="AC5867" s="263"/>
      <c r="AD5867" s="263"/>
      <c r="AE5867" s="263"/>
    </row>
    <row r="5868" spans="5:31" ht="15" customHeight="1" x14ac:dyDescent="0.3">
      <c r="E5868" s="263"/>
      <c r="F5868" s="263"/>
      <c r="G5868" s="263"/>
      <c r="H5868" s="263"/>
      <c r="I5868" s="263"/>
      <c r="J5868" s="263"/>
      <c r="K5868" s="263"/>
      <c r="L5868" s="263"/>
      <c r="M5868" s="263"/>
      <c r="N5868" s="263"/>
      <c r="O5868" s="263"/>
      <c r="P5868" s="263"/>
      <c r="Q5868" s="263"/>
      <c r="R5868" s="263"/>
      <c r="S5868" s="263"/>
      <c r="T5868" s="263"/>
      <c r="U5868" s="263"/>
      <c r="V5868" s="263"/>
      <c r="W5868" s="263"/>
      <c r="X5868" s="263"/>
      <c r="Y5868" s="263"/>
      <c r="Z5868" s="263"/>
      <c r="AB5868" s="263"/>
      <c r="AC5868" s="263"/>
      <c r="AD5868" s="263"/>
      <c r="AE5868" s="263"/>
    </row>
    <row r="5869" spans="5:31" ht="15" customHeight="1" x14ac:dyDescent="0.3">
      <c r="E5869" s="263"/>
      <c r="F5869" s="263"/>
      <c r="G5869" s="263"/>
      <c r="H5869" s="263"/>
      <c r="I5869" s="263"/>
      <c r="J5869" s="263"/>
      <c r="K5869" s="263"/>
      <c r="L5869" s="263"/>
      <c r="M5869" s="263"/>
      <c r="N5869" s="263"/>
      <c r="O5869" s="263"/>
      <c r="P5869" s="263"/>
      <c r="Q5869" s="263"/>
      <c r="R5869" s="263"/>
      <c r="S5869" s="263"/>
      <c r="T5869" s="263"/>
      <c r="U5869" s="263"/>
      <c r="V5869" s="263"/>
      <c r="W5869" s="263"/>
      <c r="X5869" s="263"/>
      <c r="Y5869" s="263"/>
      <c r="Z5869" s="263"/>
      <c r="AB5869" s="263"/>
      <c r="AC5869" s="263"/>
      <c r="AD5869" s="263"/>
      <c r="AE5869" s="263"/>
    </row>
    <row r="5870" spans="5:31" ht="15" customHeight="1" x14ac:dyDescent="0.3">
      <c r="E5870" s="263"/>
      <c r="F5870" s="263"/>
      <c r="G5870" s="263"/>
      <c r="H5870" s="263"/>
      <c r="I5870" s="263"/>
      <c r="J5870" s="263"/>
      <c r="K5870" s="263"/>
      <c r="L5870" s="263"/>
      <c r="M5870" s="263"/>
      <c r="N5870" s="263"/>
      <c r="O5870" s="263"/>
      <c r="P5870" s="263"/>
      <c r="Q5870" s="263"/>
      <c r="R5870" s="263"/>
      <c r="S5870" s="263"/>
      <c r="T5870" s="263"/>
      <c r="U5870" s="263"/>
      <c r="V5870" s="263"/>
      <c r="W5870" s="263"/>
      <c r="X5870" s="263"/>
      <c r="Y5870" s="263"/>
      <c r="Z5870" s="263"/>
      <c r="AB5870" s="263"/>
      <c r="AC5870" s="263"/>
      <c r="AD5870" s="263"/>
      <c r="AE5870" s="263"/>
    </row>
    <row r="5871" spans="5:31" ht="15" customHeight="1" x14ac:dyDescent="0.3">
      <c r="E5871" s="263"/>
      <c r="F5871" s="263"/>
      <c r="G5871" s="263"/>
      <c r="H5871" s="263"/>
      <c r="I5871" s="263"/>
      <c r="J5871" s="263"/>
      <c r="K5871" s="263"/>
      <c r="L5871" s="263"/>
      <c r="M5871" s="263"/>
      <c r="N5871" s="263"/>
      <c r="O5871" s="263"/>
      <c r="P5871" s="263"/>
      <c r="Q5871" s="263"/>
      <c r="R5871" s="263"/>
      <c r="S5871" s="263"/>
      <c r="T5871" s="263"/>
      <c r="U5871" s="263"/>
      <c r="V5871" s="263"/>
      <c r="W5871" s="263"/>
      <c r="X5871" s="263"/>
      <c r="Y5871" s="263"/>
      <c r="Z5871" s="263"/>
      <c r="AB5871" s="263"/>
      <c r="AC5871" s="263"/>
      <c r="AD5871" s="263"/>
      <c r="AE5871" s="263"/>
    </row>
    <row r="5872" spans="5:31" ht="15" customHeight="1" x14ac:dyDescent="0.3">
      <c r="E5872" s="263"/>
      <c r="F5872" s="263"/>
      <c r="G5872" s="263"/>
      <c r="H5872" s="263"/>
      <c r="I5872" s="263"/>
      <c r="J5872" s="263"/>
      <c r="K5872" s="263"/>
      <c r="L5872" s="263"/>
      <c r="M5872" s="263"/>
      <c r="N5872" s="263"/>
      <c r="O5872" s="263"/>
      <c r="P5872" s="263"/>
      <c r="Q5872" s="263"/>
      <c r="R5872" s="263"/>
      <c r="S5872" s="263"/>
      <c r="T5872" s="263"/>
      <c r="U5872" s="263"/>
      <c r="V5872" s="263"/>
      <c r="W5872" s="263"/>
      <c r="X5872" s="263"/>
      <c r="Y5872" s="263"/>
      <c r="Z5872" s="263"/>
      <c r="AB5872" s="263"/>
      <c r="AC5872" s="263"/>
      <c r="AD5872" s="263"/>
      <c r="AE5872" s="263"/>
    </row>
    <row r="5873" spans="5:31" ht="15" customHeight="1" x14ac:dyDescent="0.3">
      <c r="E5873" s="263"/>
      <c r="F5873" s="263"/>
      <c r="G5873" s="263"/>
      <c r="H5873" s="263"/>
      <c r="I5873" s="263"/>
      <c r="J5873" s="263"/>
      <c r="K5873" s="263"/>
      <c r="L5873" s="263"/>
      <c r="M5873" s="263"/>
      <c r="N5873" s="263"/>
      <c r="O5873" s="263"/>
      <c r="P5873" s="263"/>
      <c r="Q5873" s="263"/>
      <c r="R5873" s="263"/>
      <c r="S5873" s="263"/>
      <c r="T5873" s="263"/>
      <c r="U5873" s="263"/>
      <c r="V5873" s="263"/>
      <c r="W5873" s="263"/>
      <c r="X5873" s="263"/>
      <c r="Y5873" s="263"/>
      <c r="Z5873" s="263"/>
      <c r="AB5873" s="263"/>
      <c r="AC5873" s="263"/>
      <c r="AD5873" s="263"/>
      <c r="AE5873" s="263"/>
    </row>
    <row r="5874" spans="5:31" ht="15" customHeight="1" x14ac:dyDescent="0.3">
      <c r="E5874" s="263"/>
      <c r="F5874" s="263"/>
      <c r="G5874" s="263"/>
      <c r="H5874" s="263"/>
      <c r="I5874" s="263"/>
      <c r="J5874" s="263"/>
      <c r="K5874" s="263"/>
      <c r="L5874" s="263"/>
      <c r="M5874" s="263"/>
      <c r="N5874" s="263"/>
      <c r="O5874" s="263"/>
      <c r="P5874" s="263"/>
      <c r="Q5874" s="263"/>
      <c r="R5874" s="263"/>
      <c r="S5874" s="263"/>
      <c r="T5874" s="263"/>
      <c r="U5874" s="263"/>
      <c r="V5874" s="263"/>
      <c r="W5874" s="263"/>
      <c r="X5874" s="263"/>
      <c r="Y5874" s="263"/>
      <c r="Z5874" s="263"/>
      <c r="AB5874" s="263"/>
      <c r="AC5874" s="263"/>
      <c r="AD5874" s="263"/>
      <c r="AE5874" s="263"/>
    </row>
    <row r="5875" spans="5:31" ht="15" customHeight="1" x14ac:dyDescent="0.3">
      <c r="E5875" s="263"/>
      <c r="F5875" s="263"/>
      <c r="G5875" s="263"/>
      <c r="H5875" s="263"/>
      <c r="I5875" s="263"/>
      <c r="J5875" s="263"/>
      <c r="K5875" s="263"/>
      <c r="L5875" s="263"/>
      <c r="M5875" s="263"/>
      <c r="N5875" s="263"/>
      <c r="O5875" s="263"/>
      <c r="P5875" s="263"/>
      <c r="Q5875" s="263"/>
      <c r="R5875" s="263"/>
      <c r="S5875" s="263"/>
      <c r="T5875" s="263"/>
      <c r="U5875" s="263"/>
      <c r="V5875" s="263"/>
      <c r="W5875" s="263"/>
      <c r="X5875" s="263"/>
      <c r="Y5875" s="263"/>
      <c r="Z5875" s="263"/>
      <c r="AB5875" s="263"/>
      <c r="AC5875" s="263"/>
      <c r="AD5875" s="263"/>
      <c r="AE5875" s="263"/>
    </row>
    <row r="5876" spans="5:31" ht="15" customHeight="1" x14ac:dyDescent="0.3">
      <c r="E5876" s="263"/>
      <c r="F5876" s="263"/>
      <c r="G5876" s="263"/>
      <c r="H5876" s="263"/>
      <c r="I5876" s="263"/>
      <c r="J5876" s="263"/>
      <c r="K5876" s="263"/>
      <c r="L5876" s="263"/>
      <c r="M5876" s="263"/>
      <c r="N5876" s="263"/>
      <c r="O5876" s="263"/>
      <c r="P5876" s="263"/>
      <c r="Q5876" s="263"/>
      <c r="R5876" s="263"/>
      <c r="S5876" s="263"/>
      <c r="T5876" s="263"/>
      <c r="U5876" s="263"/>
      <c r="V5876" s="263"/>
      <c r="W5876" s="263"/>
      <c r="X5876" s="263"/>
      <c r="Y5876" s="263"/>
      <c r="Z5876" s="263"/>
      <c r="AB5876" s="263"/>
      <c r="AC5876" s="263"/>
      <c r="AD5876" s="263"/>
      <c r="AE5876" s="263"/>
    </row>
    <row r="5877" spans="5:31" ht="15" customHeight="1" x14ac:dyDescent="0.3">
      <c r="E5877" s="263"/>
      <c r="F5877" s="263"/>
      <c r="G5877" s="263"/>
      <c r="H5877" s="263"/>
      <c r="I5877" s="263"/>
      <c r="J5877" s="263"/>
      <c r="K5877" s="263"/>
      <c r="L5877" s="263"/>
      <c r="M5877" s="263"/>
      <c r="N5877" s="263"/>
      <c r="O5877" s="263"/>
      <c r="P5877" s="263"/>
      <c r="Q5877" s="263"/>
      <c r="R5877" s="263"/>
      <c r="S5877" s="263"/>
      <c r="T5877" s="263"/>
      <c r="U5877" s="263"/>
      <c r="V5877" s="263"/>
      <c r="W5877" s="263"/>
      <c r="X5877" s="263"/>
      <c r="Y5877" s="263"/>
      <c r="Z5877" s="263"/>
      <c r="AB5877" s="263"/>
      <c r="AC5877" s="263"/>
      <c r="AD5877" s="263"/>
      <c r="AE5877" s="263"/>
    </row>
    <row r="5878" spans="5:31" ht="15" customHeight="1" x14ac:dyDescent="0.3">
      <c r="E5878" s="263"/>
      <c r="F5878" s="263"/>
      <c r="G5878" s="263"/>
      <c r="H5878" s="263"/>
      <c r="I5878" s="263"/>
      <c r="J5878" s="263"/>
      <c r="K5878" s="263"/>
      <c r="L5878" s="263"/>
      <c r="M5878" s="263"/>
      <c r="N5878" s="263"/>
      <c r="O5878" s="263"/>
      <c r="P5878" s="263"/>
      <c r="Q5878" s="263"/>
      <c r="R5878" s="263"/>
      <c r="S5878" s="263"/>
      <c r="T5878" s="263"/>
      <c r="U5878" s="263"/>
      <c r="V5878" s="263"/>
      <c r="W5878" s="263"/>
      <c r="X5878" s="263"/>
      <c r="Y5878" s="263"/>
      <c r="Z5878" s="263"/>
      <c r="AB5878" s="263"/>
      <c r="AC5878" s="263"/>
      <c r="AD5878" s="263"/>
      <c r="AE5878" s="263"/>
    </row>
    <row r="5879" spans="5:31" ht="15" customHeight="1" x14ac:dyDescent="0.3">
      <c r="E5879" s="263"/>
      <c r="F5879" s="263"/>
      <c r="G5879" s="263"/>
      <c r="H5879" s="263"/>
      <c r="I5879" s="263"/>
      <c r="J5879" s="263"/>
      <c r="K5879" s="263"/>
      <c r="L5879" s="263"/>
      <c r="M5879" s="263"/>
      <c r="N5879" s="263"/>
      <c r="O5879" s="263"/>
      <c r="P5879" s="263"/>
      <c r="Q5879" s="263"/>
      <c r="R5879" s="263"/>
      <c r="S5879" s="263"/>
      <c r="T5879" s="263"/>
      <c r="U5879" s="263"/>
      <c r="V5879" s="263"/>
      <c r="W5879" s="263"/>
      <c r="X5879" s="263"/>
      <c r="Y5879" s="263"/>
      <c r="Z5879" s="263"/>
      <c r="AB5879" s="263"/>
      <c r="AC5879" s="263"/>
      <c r="AD5879" s="263"/>
      <c r="AE5879" s="263"/>
    </row>
    <row r="5880" spans="5:31" ht="15" customHeight="1" x14ac:dyDescent="0.3">
      <c r="E5880" s="263"/>
      <c r="F5880" s="263"/>
      <c r="G5880" s="263"/>
      <c r="H5880" s="263"/>
      <c r="I5880" s="263"/>
      <c r="J5880" s="263"/>
      <c r="K5880" s="263"/>
      <c r="L5880" s="263"/>
      <c r="M5880" s="263"/>
      <c r="N5880" s="263"/>
      <c r="O5880" s="263"/>
      <c r="P5880" s="263"/>
      <c r="Q5880" s="263"/>
      <c r="R5880" s="263"/>
      <c r="S5880" s="263"/>
      <c r="T5880" s="263"/>
      <c r="U5880" s="263"/>
      <c r="V5880" s="263"/>
      <c r="W5880" s="263"/>
      <c r="X5880" s="263"/>
      <c r="Y5880" s="263"/>
      <c r="Z5880" s="263"/>
      <c r="AB5880" s="263"/>
      <c r="AC5880" s="263"/>
      <c r="AD5880" s="263"/>
      <c r="AE5880" s="263"/>
    </row>
    <row r="5881" spans="5:31" ht="15" customHeight="1" x14ac:dyDescent="0.3">
      <c r="E5881" s="263"/>
      <c r="F5881" s="263"/>
      <c r="G5881" s="263"/>
      <c r="H5881" s="263"/>
      <c r="I5881" s="263"/>
      <c r="J5881" s="263"/>
      <c r="K5881" s="263"/>
      <c r="L5881" s="263"/>
      <c r="M5881" s="263"/>
      <c r="N5881" s="263"/>
      <c r="O5881" s="263"/>
      <c r="P5881" s="263"/>
      <c r="Q5881" s="263"/>
      <c r="R5881" s="263"/>
      <c r="S5881" s="263"/>
      <c r="T5881" s="263"/>
      <c r="U5881" s="263"/>
      <c r="V5881" s="263"/>
      <c r="W5881" s="263"/>
      <c r="X5881" s="263"/>
      <c r="Y5881" s="263"/>
      <c r="Z5881" s="263"/>
      <c r="AB5881" s="263"/>
      <c r="AC5881" s="263"/>
      <c r="AD5881" s="263"/>
      <c r="AE5881" s="263"/>
    </row>
    <row r="5882" spans="5:31" ht="15" customHeight="1" x14ac:dyDescent="0.3">
      <c r="E5882" s="263"/>
      <c r="F5882" s="263"/>
      <c r="G5882" s="263"/>
      <c r="H5882" s="263"/>
      <c r="I5882" s="263"/>
      <c r="J5882" s="263"/>
      <c r="K5882" s="263"/>
      <c r="L5882" s="263"/>
      <c r="M5882" s="263"/>
      <c r="N5882" s="263"/>
      <c r="O5882" s="263"/>
      <c r="P5882" s="263"/>
      <c r="Q5882" s="263"/>
      <c r="R5882" s="263"/>
      <c r="S5882" s="263"/>
      <c r="T5882" s="263"/>
      <c r="U5882" s="263"/>
      <c r="V5882" s="263"/>
      <c r="W5882" s="263"/>
      <c r="X5882" s="263"/>
      <c r="Y5882" s="263"/>
      <c r="Z5882" s="263"/>
      <c r="AB5882" s="263"/>
      <c r="AC5882" s="263"/>
      <c r="AD5882" s="263"/>
      <c r="AE5882" s="263"/>
    </row>
    <row r="5883" spans="5:31" ht="15" customHeight="1" x14ac:dyDescent="0.3">
      <c r="E5883" s="263"/>
      <c r="F5883" s="263"/>
      <c r="G5883" s="263"/>
      <c r="H5883" s="263"/>
      <c r="I5883" s="263"/>
      <c r="J5883" s="263"/>
      <c r="K5883" s="263"/>
      <c r="L5883" s="263"/>
      <c r="M5883" s="263"/>
      <c r="N5883" s="263"/>
      <c r="O5883" s="263"/>
      <c r="P5883" s="263"/>
      <c r="Q5883" s="263"/>
      <c r="R5883" s="263"/>
      <c r="S5883" s="263"/>
      <c r="T5883" s="263"/>
      <c r="U5883" s="263"/>
      <c r="V5883" s="263"/>
      <c r="W5883" s="263"/>
      <c r="X5883" s="263"/>
      <c r="Y5883" s="263"/>
      <c r="Z5883" s="263"/>
      <c r="AB5883" s="263"/>
      <c r="AC5883" s="263"/>
      <c r="AD5883" s="263"/>
      <c r="AE5883" s="263"/>
    </row>
    <row r="5884" spans="5:31" ht="15" customHeight="1" x14ac:dyDescent="0.3">
      <c r="E5884" s="263"/>
      <c r="F5884" s="263"/>
      <c r="G5884" s="263"/>
      <c r="H5884" s="263"/>
      <c r="I5884" s="263"/>
      <c r="J5884" s="263"/>
      <c r="K5884" s="263"/>
      <c r="L5884" s="263"/>
      <c r="M5884" s="263"/>
      <c r="N5884" s="263"/>
      <c r="O5884" s="263"/>
      <c r="P5884" s="263"/>
      <c r="Q5884" s="263"/>
      <c r="R5884" s="263"/>
      <c r="S5884" s="263"/>
      <c r="T5884" s="263"/>
      <c r="U5884" s="263"/>
      <c r="V5884" s="263"/>
      <c r="W5884" s="263"/>
      <c r="X5884" s="263"/>
      <c r="Y5884" s="263"/>
      <c r="Z5884" s="263"/>
      <c r="AB5884" s="263"/>
      <c r="AC5884" s="263"/>
      <c r="AD5884" s="263"/>
      <c r="AE5884" s="263"/>
    </row>
    <row r="5885" spans="5:31" ht="15" customHeight="1" x14ac:dyDescent="0.3">
      <c r="E5885" s="263"/>
      <c r="F5885" s="263"/>
      <c r="G5885" s="263"/>
      <c r="H5885" s="263"/>
      <c r="I5885" s="263"/>
      <c r="J5885" s="263"/>
      <c r="K5885" s="263"/>
      <c r="L5885" s="263"/>
      <c r="M5885" s="263"/>
      <c r="N5885" s="263"/>
      <c r="O5885" s="263"/>
      <c r="P5885" s="263"/>
      <c r="Q5885" s="263"/>
      <c r="R5885" s="263"/>
      <c r="S5885" s="263"/>
      <c r="T5885" s="263"/>
      <c r="U5885" s="263"/>
      <c r="V5885" s="263"/>
      <c r="W5885" s="263"/>
      <c r="X5885" s="263"/>
      <c r="Y5885" s="263"/>
      <c r="Z5885" s="263"/>
      <c r="AB5885" s="263"/>
      <c r="AC5885" s="263"/>
      <c r="AD5885" s="263"/>
      <c r="AE5885" s="263"/>
    </row>
    <row r="5886" spans="5:31" ht="15" customHeight="1" x14ac:dyDescent="0.3">
      <c r="E5886" s="263"/>
      <c r="F5886" s="263"/>
      <c r="G5886" s="263"/>
      <c r="H5886" s="263"/>
      <c r="I5886" s="263"/>
      <c r="J5886" s="263"/>
      <c r="K5886" s="263"/>
      <c r="L5886" s="263"/>
      <c r="M5886" s="263"/>
      <c r="N5886" s="263"/>
      <c r="O5886" s="263"/>
      <c r="P5886" s="263"/>
      <c r="Q5886" s="263"/>
      <c r="R5886" s="263"/>
      <c r="S5886" s="263"/>
      <c r="T5886" s="263"/>
      <c r="U5886" s="263"/>
      <c r="V5886" s="263"/>
      <c r="W5886" s="263"/>
      <c r="X5886" s="263"/>
      <c r="Y5886" s="263"/>
      <c r="Z5886" s="263"/>
      <c r="AB5886" s="263"/>
      <c r="AC5886" s="263"/>
      <c r="AD5886" s="263"/>
      <c r="AE5886" s="263"/>
    </row>
    <row r="5887" spans="5:31" ht="15" customHeight="1" x14ac:dyDescent="0.3">
      <c r="E5887" s="263"/>
      <c r="F5887" s="263"/>
      <c r="G5887" s="263"/>
      <c r="H5887" s="263"/>
      <c r="I5887" s="263"/>
      <c r="J5887" s="263"/>
      <c r="K5887" s="263"/>
      <c r="L5887" s="263"/>
      <c r="M5887" s="263"/>
      <c r="N5887" s="263"/>
      <c r="O5887" s="263"/>
      <c r="P5887" s="263"/>
      <c r="Q5887" s="263"/>
      <c r="R5887" s="263"/>
      <c r="S5887" s="263"/>
      <c r="T5887" s="263"/>
      <c r="U5887" s="263"/>
      <c r="V5887" s="263"/>
      <c r="W5887" s="263"/>
      <c r="X5887" s="263"/>
      <c r="Y5887" s="263"/>
      <c r="Z5887" s="263"/>
      <c r="AB5887" s="263"/>
      <c r="AC5887" s="263"/>
      <c r="AD5887" s="263"/>
      <c r="AE5887" s="263"/>
    </row>
    <row r="5888" spans="5:31" ht="15" customHeight="1" x14ac:dyDescent="0.3">
      <c r="E5888" s="263"/>
      <c r="F5888" s="263"/>
      <c r="G5888" s="263"/>
      <c r="H5888" s="263"/>
      <c r="I5888" s="263"/>
      <c r="J5888" s="263"/>
      <c r="K5888" s="263"/>
      <c r="L5888" s="263"/>
      <c r="M5888" s="263"/>
      <c r="N5888" s="263"/>
      <c r="O5888" s="263"/>
      <c r="P5888" s="263"/>
      <c r="Q5888" s="263"/>
      <c r="R5888" s="263"/>
      <c r="S5888" s="263"/>
      <c r="T5888" s="263"/>
      <c r="U5888" s="263"/>
      <c r="V5888" s="263"/>
      <c r="W5888" s="263"/>
      <c r="X5888" s="263"/>
      <c r="Y5888" s="263"/>
      <c r="Z5888" s="263"/>
      <c r="AB5888" s="263"/>
      <c r="AC5888" s="263"/>
      <c r="AD5888" s="263"/>
      <c r="AE5888" s="263"/>
    </row>
    <row r="5889" spans="5:31" ht="15" customHeight="1" x14ac:dyDescent="0.3">
      <c r="E5889" s="263"/>
      <c r="F5889" s="263"/>
      <c r="G5889" s="263"/>
      <c r="H5889" s="263"/>
      <c r="I5889" s="263"/>
      <c r="J5889" s="263"/>
      <c r="K5889" s="263"/>
      <c r="L5889" s="263"/>
      <c r="M5889" s="263"/>
      <c r="N5889" s="263"/>
      <c r="O5889" s="263"/>
      <c r="P5889" s="263"/>
      <c r="Q5889" s="263"/>
      <c r="R5889" s="263"/>
      <c r="S5889" s="263"/>
      <c r="T5889" s="263"/>
      <c r="U5889" s="263"/>
      <c r="V5889" s="263"/>
      <c r="W5889" s="263"/>
      <c r="X5889" s="263"/>
      <c r="Y5889" s="263"/>
      <c r="Z5889" s="263"/>
      <c r="AB5889" s="263"/>
      <c r="AC5889" s="263"/>
      <c r="AD5889" s="263"/>
      <c r="AE5889" s="263"/>
    </row>
    <row r="5890" spans="5:31" ht="15" customHeight="1" x14ac:dyDescent="0.3">
      <c r="E5890" s="263"/>
      <c r="F5890" s="263"/>
      <c r="G5890" s="263"/>
      <c r="H5890" s="263"/>
      <c r="I5890" s="263"/>
      <c r="J5890" s="263"/>
      <c r="K5890" s="263"/>
      <c r="L5890" s="263"/>
      <c r="M5890" s="263"/>
      <c r="N5890" s="263"/>
      <c r="O5890" s="263"/>
      <c r="P5890" s="263"/>
      <c r="Q5890" s="263"/>
      <c r="R5890" s="263"/>
      <c r="S5890" s="263"/>
      <c r="T5890" s="263"/>
      <c r="U5890" s="263"/>
      <c r="V5890" s="263"/>
      <c r="W5890" s="263"/>
      <c r="X5890" s="263"/>
      <c r="Y5890" s="263"/>
      <c r="Z5890" s="263"/>
      <c r="AB5890" s="263"/>
      <c r="AC5890" s="263"/>
      <c r="AD5890" s="263"/>
      <c r="AE5890" s="263"/>
    </row>
    <row r="5891" spans="5:31" ht="15" customHeight="1" x14ac:dyDescent="0.3">
      <c r="E5891" s="263"/>
      <c r="F5891" s="263"/>
      <c r="G5891" s="263"/>
      <c r="H5891" s="263"/>
      <c r="I5891" s="263"/>
      <c r="J5891" s="263"/>
      <c r="K5891" s="263"/>
      <c r="L5891" s="263"/>
      <c r="M5891" s="263"/>
      <c r="N5891" s="263"/>
      <c r="O5891" s="263"/>
      <c r="P5891" s="263"/>
      <c r="Q5891" s="263"/>
      <c r="R5891" s="263"/>
      <c r="S5891" s="263"/>
      <c r="T5891" s="263"/>
      <c r="U5891" s="263"/>
      <c r="V5891" s="263"/>
      <c r="W5891" s="263"/>
      <c r="X5891" s="263"/>
      <c r="Y5891" s="263"/>
      <c r="Z5891" s="263"/>
      <c r="AB5891" s="263"/>
      <c r="AC5891" s="263"/>
      <c r="AD5891" s="263"/>
      <c r="AE5891" s="263"/>
    </row>
    <row r="5892" spans="5:31" ht="15" customHeight="1" x14ac:dyDescent="0.3">
      <c r="E5892" s="263"/>
      <c r="F5892" s="263"/>
      <c r="G5892" s="263"/>
      <c r="H5892" s="263"/>
      <c r="I5892" s="263"/>
      <c r="J5892" s="263"/>
      <c r="K5892" s="263"/>
      <c r="L5892" s="263"/>
      <c r="M5892" s="263"/>
      <c r="N5892" s="263"/>
      <c r="O5892" s="263"/>
      <c r="P5892" s="263"/>
      <c r="Q5892" s="263"/>
      <c r="R5892" s="263"/>
      <c r="S5892" s="263"/>
      <c r="T5892" s="263"/>
      <c r="U5892" s="263"/>
      <c r="V5892" s="263"/>
      <c r="W5892" s="263"/>
      <c r="X5892" s="263"/>
      <c r="Y5892" s="263"/>
      <c r="Z5892" s="263"/>
      <c r="AB5892" s="263"/>
      <c r="AC5892" s="263"/>
      <c r="AD5892" s="263"/>
      <c r="AE5892" s="263"/>
    </row>
    <row r="5893" spans="5:31" ht="15" customHeight="1" x14ac:dyDescent="0.3">
      <c r="E5893" s="263"/>
      <c r="F5893" s="263"/>
      <c r="G5893" s="263"/>
      <c r="H5893" s="263"/>
      <c r="I5893" s="263"/>
      <c r="J5893" s="263"/>
      <c r="K5893" s="263"/>
      <c r="L5893" s="263"/>
      <c r="M5893" s="263"/>
      <c r="N5893" s="263"/>
      <c r="O5893" s="263"/>
      <c r="P5893" s="263"/>
      <c r="Q5893" s="263"/>
      <c r="R5893" s="263"/>
      <c r="S5893" s="263"/>
      <c r="T5893" s="263"/>
      <c r="U5893" s="263"/>
      <c r="V5893" s="263"/>
      <c r="W5893" s="263"/>
      <c r="X5893" s="263"/>
      <c r="Y5893" s="263"/>
      <c r="Z5893" s="263"/>
      <c r="AB5893" s="263"/>
      <c r="AC5893" s="263"/>
      <c r="AD5893" s="263"/>
      <c r="AE5893" s="263"/>
    </row>
    <row r="5894" spans="5:31" ht="15" customHeight="1" x14ac:dyDescent="0.3">
      <c r="E5894" s="263"/>
      <c r="F5894" s="263"/>
      <c r="G5894" s="263"/>
      <c r="H5894" s="263"/>
      <c r="I5894" s="263"/>
      <c r="J5894" s="263"/>
      <c r="K5894" s="263"/>
      <c r="L5894" s="263"/>
      <c r="M5894" s="263"/>
      <c r="N5894" s="263"/>
      <c r="O5894" s="263"/>
      <c r="P5894" s="263"/>
      <c r="Q5894" s="263"/>
      <c r="R5894" s="263"/>
      <c r="S5894" s="263"/>
      <c r="T5894" s="263"/>
      <c r="U5894" s="263"/>
      <c r="V5894" s="263"/>
      <c r="W5894" s="263"/>
      <c r="X5894" s="263"/>
      <c r="Y5894" s="263"/>
      <c r="Z5894" s="263"/>
      <c r="AB5894" s="263"/>
      <c r="AC5894" s="263"/>
      <c r="AD5894" s="263"/>
      <c r="AE5894" s="263"/>
    </row>
    <row r="5895" spans="5:31" ht="15" customHeight="1" x14ac:dyDescent="0.3">
      <c r="E5895" s="263"/>
      <c r="F5895" s="263"/>
      <c r="G5895" s="263"/>
      <c r="H5895" s="263"/>
      <c r="I5895" s="263"/>
      <c r="J5895" s="263"/>
      <c r="K5895" s="263"/>
      <c r="L5895" s="263"/>
      <c r="M5895" s="263"/>
      <c r="N5895" s="263"/>
      <c r="O5895" s="263"/>
      <c r="P5895" s="263"/>
      <c r="Q5895" s="263"/>
      <c r="R5895" s="263"/>
      <c r="S5895" s="263"/>
      <c r="T5895" s="263"/>
      <c r="U5895" s="263"/>
      <c r="V5895" s="263"/>
      <c r="W5895" s="263"/>
      <c r="X5895" s="263"/>
      <c r="Y5895" s="263"/>
      <c r="Z5895" s="263"/>
      <c r="AB5895" s="263"/>
      <c r="AC5895" s="263"/>
      <c r="AD5895" s="263"/>
      <c r="AE5895" s="263"/>
    </row>
    <row r="5896" spans="5:31" ht="15" customHeight="1" x14ac:dyDescent="0.3">
      <c r="E5896" s="263"/>
      <c r="F5896" s="263"/>
      <c r="G5896" s="263"/>
      <c r="H5896" s="263"/>
      <c r="I5896" s="263"/>
      <c r="J5896" s="263"/>
      <c r="K5896" s="263"/>
      <c r="L5896" s="263"/>
      <c r="M5896" s="263"/>
      <c r="N5896" s="263"/>
      <c r="O5896" s="263"/>
      <c r="P5896" s="263"/>
      <c r="Q5896" s="263"/>
      <c r="R5896" s="263"/>
      <c r="S5896" s="263"/>
      <c r="T5896" s="263"/>
      <c r="U5896" s="263"/>
      <c r="V5896" s="263"/>
      <c r="W5896" s="263"/>
      <c r="X5896" s="263"/>
      <c r="Y5896" s="263"/>
      <c r="Z5896" s="263"/>
      <c r="AB5896" s="263"/>
      <c r="AC5896" s="263"/>
      <c r="AD5896" s="263"/>
      <c r="AE5896" s="263"/>
    </row>
    <row r="5897" spans="5:31" ht="15" customHeight="1" x14ac:dyDescent="0.3">
      <c r="E5897" s="263"/>
      <c r="F5897" s="263"/>
      <c r="G5897" s="263"/>
      <c r="H5897" s="263"/>
      <c r="I5897" s="263"/>
      <c r="J5897" s="263"/>
      <c r="K5897" s="263"/>
      <c r="L5897" s="263"/>
      <c r="M5897" s="263"/>
      <c r="N5897" s="263"/>
      <c r="O5897" s="263"/>
      <c r="P5897" s="263"/>
      <c r="Q5897" s="263"/>
      <c r="R5897" s="263"/>
      <c r="S5897" s="263"/>
      <c r="T5897" s="263"/>
      <c r="U5897" s="263"/>
      <c r="V5897" s="263"/>
      <c r="W5897" s="263"/>
      <c r="X5897" s="263"/>
      <c r="Y5897" s="263"/>
      <c r="Z5897" s="263"/>
      <c r="AB5897" s="263"/>
      <c r="AC5897" s="263"/>
      <c r="AD5897" s="263"/>
      <c r="AE5897" s="263"/>
    </row>
    <row r="5898" spans="5:31" ht="15" customHeight="1" x14ac:dyDescent="0.3">
      <c r="E5898" s="263"/>
      <c r="F5898" s="263"/>
      <c r="G5898" s="263"/>
      <c r="H5898" s="263"/>
      <c r="I5898" s="263"/>
      <c r="J5898" s="263"/>
      <c r="K5898" s="263"/>
      <c r="L5898" s="263"/>
      <c r="M5898" s="263"/>
      <c r="N5898" s="263"/>
      <c r="O5898" s="263"/>
      <c r="P5898" s="263"/>
      <c r="Q5898" s="263"/>
      <c r="R5898" s="263"/>
      <c r="S5898" s="263"/>
      <c r="T5898" s="263"/>
      <c r="U5898" s="263"/>
      <c r="V5898" s="263"/>
      <c r="W5898" s="263"/>
      <c r="X5898" s="263"/>
      <c r="Y5898" s="263"/>
      <c r="Z5898" s="263"/>
      <c r="AB5898" s="263"/>
      <c r="AC5898" s="263"/>
      <c r="AD5898" s="263"/>
      <c r="AE5898" s="263"/>
    </row>
    <row r="5899" spans="5:31" ht="15" customHeight="1" x14ac:dyDescent="0.3">
      <c r="E5899" s="263"/>
      <c r="F5899" s="263"/>
      <c r="G5899" s="263"/>
      <c r="H5899" s="263"/>
      <c r="I5899" s="263"/>
      <c r="J5899" s="263"/>
      <c r="K5899" s="263"/>
      <c r="L5899" s="263"/>
      <c r="M5899" s="263"/>
      <c r="N5899" s="263"/>
      <c r="O5899" s="263"/>
      <c r="P5899" s="263"/>
      <c r="Q5899" s="263"/>
      <c r="R5899" s="263"/>
      <c r="S5899" s="263"/>
      <c r="T5899" s="263"/>
      <c r="U5899" s="263"/>
      <c r="V5899" s="263"/>
      <c r="W5899" s="263"/>
      <c r="X5899" s="263"/>
      <c r="Y5899" s="263"/>
      <c r="Z5899" s="263"/>
      <c r="AB5899" s="263"/>
      <c r="AC5899" s="263"/>
      <c r="AD5899" s="263"/>
      <c r="AE5899" s="263"/>
    </row>
    <row r="5900" spans="5:31" ht="15" customHeight="1" x14ac:dyDescent="0.3">
      <c r="E5900" s="263"/>
      <c r="F5900" s="263"/>
      <c r="G5900" s="263"/>
      <c r="H5900" s="263"/>
      <c r="I5900" s="263"/>
      <c r="J5900" s="263"/>
      <c r="K5900" s="263"/>
      <c r="L5900" s="263"/>
      <c r="M5900" s="263"/>
      <c r="N5900" s="263"/>
      <c r="O5900" s="263"/>
      <c r="P5900" s="263"/>
      <c r="Q5900" s="263"/>
      <c r="R5900" s="263"/>
      <c r="S5900" s="263"/>
      <c r="T5900" s="263"/>
      <c r="U5900" s="263"/>
      <c r="V5900" s="263"/>
      <c r="W5900" s="263"/>
      <c r="X5900" s="263"/>
      <c r="Y5900" s="263"/>
      <c r="Z5900" s="263"/>
      <c r="AB5900" s="263"/>
      <c r="AC5900" s="263"/>
      <c r="AD5900" s="263"/>
      <c r="AE5900" s="263"/>
    </row>
    <row r="5901" spans="5:31" ht="15" customHeight="1" x14ac:dyDescent="0.3">
      <c r="E5901" s="263"/>
      <c r="F5901" s="263"/>
      <c r="G5901" s="263"/>
      <c r="H5901" s="263"/>
      <c r="I5901" s="263"/>
      <c r="J5901" s="263"/>
      <c r="K5901" s="263"/>
      <c r="L5901" s="263"/>
      <c r="M5901" s="263"/>
      <c r="N5901" s="263"/>
      <c r="O5901" s="263"/>
      <c r="P5901" s="263"/>
      <c r="Q5901" s="263"/>
      <c r="R5901" s="263"/>
      <c r="S5901" s="263"/>
      <c r="T5901" s="263"/>
      <c r="U5901" s="263"/>
      <c r="V5901" s="263"/>
      <c r="W5901" s="263"/>
      <c r="X5901" s="263"/>
      <c r="Y5901" s="263"/>
      <c r="Z5901" s="263"/>
      <c r="AB5901" s="263"/>
      <c r="AC5901" s="263"/>
      <c r="AD5901" s="263"/>
      <c r="AE5901" s="263"/>
    </row>
    <row r="5902" spans="5:31" ht="15" customHeight="1" x14ac:dyDescent="0.3">
      <c r="E5902" s="263"/>
      <c r="F5902" s="263"/>
      <c r="G5902" s="263"/>
      <c r="H5902" s="263"/>
      <c r="I5902" s="263"/>
      <c r="J5902" s="263"/>
      <c r="K5902" s="263"/>
      <c r="L5902" s="263"/>
      <c r="M5902" s="263"/>
      <c r="N5902" s="263"/>
      <c r="O5902" s="263"/>
      <c r="P5902" s="263"/>
      <c r="Q5902" s="263"/>
      <c r="R5902" s="263"/>
      <c r="S5902" s="263"/>
      <c r="T5902" s="263"/>
      <c r="U5902" s="263"/>
      <c r="V5902" s="263"/>
      <c r="W5902" s="263"/>
      <c r="X5902" s="263"/>
      <c r="Y5902" s="263"/>
      <c r="Z5902" s="263"/>
      <c r="AB5902" s="263"/>
      <c r="AC5902" s="263"/>
      <c r="AD5902" s="263"/>
      <c r="AE5902" s="263"/>
    </row>
    <row r="5903" spans="5:31" ht="15" customHeight="1" x14ac:dyDescent="0.3">
      <c r="E5903" s="263"/>
      <c r="F5903" s="263"/>
      <c r="G5903" s="263"/>
      <c r="H5903" s="263"/>
      <c r="I5903" s="263"/>
      <c r="J5903" s="263"/>
      <c r="K5903" s="263"/>
      <c r="L5903" s="263"/>
      <c r="M5903" s="263"/>
      <c r="N5903" s="263"/>
      <c r="O5903" s="263"/>
      <c r="P5903" s="263"/>
      <c r="Q5903" s="263"/>
      <c r="R5903" s="263"/>
      <c r="S5903" s="263"/>
      <c r="T5903" s="263"/>
      <c r="U5903" s="263"/>
      <c r="V5903" s="263"/>
      <c r="W5903" s="263"/>
      <c r="X5903" s="263"/>
      <c r="Y5903" s="263"/>
      <c r="Z5903" s="263"/>
      <c r="AB5903" s="263"/>
      <c r="AC5903" s="263"/>
      <c r="AD5903" s="263"/>
      <c r="AE5903" s="263"/>
    </row>
    <row r="5904" spans="5:31" ht="15" customHeight="1" x14ac:dyDescent="0.3">
      <c r="E5904" s="263"/>
      <c r="F5904" s="263"/>
      <c r="G5904" s="263"/>
      <c r="H5904" s="263"/>
      <c r="I5904" s="263"/>
      <c r="J5904" s="263"/>
      <c r="K5904" s="263"/>
      <c r="L5904" s="263"/>
      <c r="M5904" s="263"/>
      <c r="N5904" s="263"/>
      <c r="O5904" s="263"/>
      <c r="P5904" s="263"/>
      <c r="Q5904" s="263"/>
      <c r="R5904" s="263"/>
      <c r="S5904" s="263"/>
      <c r="T5904" s="263"/>
      <c r="U5904" s="263"/>
      <c r="V5904" s="263"/>
      <c r="W5904" s="263"/>
      <c r="X5904" s="263"/>
      <c r="Y5904" s="263"/>
      <c r="Z5904" s="263"/>
      <c r="AB5904" s="263"/>
      <c r="AC5904" s="263"/>
      <c r="AD5904" s="263"/>
      <c r="AE5904" s="263"/>
    </row>
    <row r="5905" spans="5:31" ht="15" customHeight="1" x14ac:dyDescent="0.3">
      <c r="E5905" s="263"/>
      <c r="F5905" s="263"/>
      <c r="G5905" s="263"/>
      <c r="H5905" s="263"/>
      <c r="I5905" s="263"/>
      <c r="J5905" s="263"/>
      <c r="K5905" s="263"/>
      <c r="L5905" s="263"/>
      <c r="M5905" s="263"/>
      <c r="N5905" s="263"/>
      <c r="O5905" s="263"/>
      <c r="P5905" s="263"/>
      <c r="Q5905" s="263"/>
      <c r="R5905" s="263"/>
      <c r="S5905" s="263"/>
      <c r="T5905" s="263"/>
      <c r="U5905" s="263"/>
      <c r="V5905" s="263"/>
      <c r="W5905" s="263"/>
      <c r="X5905" s="263"/>
      <c r="Y5905" s="263"/>
      <c r="Z5905" s="263"/>
      <c r="AB5905" s="263"/>
      <c r="AC5905" s="263"/>
      <c r="AD5905" s="263"/>
      <c r="AE5905" s="263"/>
    </row>
    <row r="5906" spans="5:31" ht="15" customHeight="1" x14ac:dyDescent="0.3">
      <c r="E5906" s="263"/>
      <c r="F5906" s="263"/>
      <c r="G5906" s="263"/>
      <c r="H5906" s="263"/>
      <c r="I5906" s="263"/>
      <c r="J5906" s="263"/>
      <c r="K5906" s="263"/>
      <c r="L5906" s="263"/>
      <c r="M5906" s="263"/>
      <c r="N5906" s="263"/>
      <c r="O5906" s="263"/>
      <c r="P5906" s="263"/>
      <c r="Q5906" s="263"/>
      <c r="R5906" s="263"/>
      <c r="S5906" s="263"/>
      <c r="T5906" s="263"/>
      <c r="U5906" s="263"/>
      <c r="V5906" s="263"/>
      <c r="W5906" s="263"/>
      <c r="X5906" s="263"/>
      <c r="Y5906" s="263"/>
      <c r="Z5906" s="263"/>
      <c r="AB5906" s="263"/>
      <c r="AC5906" s="263"/>
      <c r="AD5906" s="263"/>
      <c r="AE5906" s="263"/>
    </row>
    <row r="5907" spans="5:31" ht="15" customHeight="1" x14ac:dyDescent="0.3">
      <c r="E5907" s="263"/>
      <c r="F5907" s="263"/>
      <c r="G5907" s="263"/>
      <c r="H5907" s="263"/>
      <c r="I5907" s="263"/>
      <c r="J5907" s="263"/>
      <c r="K5907" s="263"/>
      <c r="L5907" s="263"/>
      <c r="M5907" s="263"/>
      <c r="N5907" s="263"/>
      <c r="O5907" s="263"/>
      <c r="P5907" s="263"/>
      <c r="Q5907" s="263"/>
      <c r="R5907" s="263"/>
      <c r="S5907" s="263"/>
      <c r="T5907" s="263"/>
      <c r="U5907" s="263"/>
      <c r="V5907" s="263"/>
      <c r="W5907" s="263"/>
      <c r="X5907" s="263"/>
      <c r="Y5907" s="263"/>
      <c r="Z5907" s="263"/>
      <c r="AB5907" s="263"/>
      <c r="AC5907" s="263"/>
      <c r="AD5907" s="263"/>
      <c r="AE5907" s="263"/>
    </row>
    <row r="5908" spans="5:31" ht="15" customHeight="1" x14ac:dyDescent="0.3">
      <c r="E5908" s="263"/>
      <c r="F5908" s="263"/>
      <c r="G5908" s="263"/>
      <c r="H5908" s="263"/>
      <c r="I5908" s="263"/>
      <c r="J5908" s="263"/>
      <c r="K5908" s="263"/>
      <c r="L5908" s="263"/>
      <c r="M5908" s="263"/>
      <c r="N5908" s="263"/>
      <c r="O5908" s="263"/>
      <c r="P5908" s="263"/>
      <c r="Q5908" s="263"/>
      <c r="R5908" s="263"/>
      <c r="S5908" s="263"/>
      <c r="T5908" s="263"/>
      <c r="U5908" s="263"/>
      <c r="V5908" s="263"/>
      <c r="W5908" s="263"/>
      <c r="X5908" s="263"/>
      <c r="Y5908" s="263"/>
      <c r="Z5908" s="263"/>
      <c r="AB5908" s="263"/>
      <c r="AC5908" s="263"/>
      <c r="AD5908" s="263"/>
      <c r="AE5908" s="263"/>
    </row>
    <row r="5909" spans="5:31" ht="15" customHeight="1" x14ac:dyDescent="0.3">
      <c r="E5909" s="263"/>
      <c r="F5909" s="263"/>
      <c r="G5909" s="263"/>
      <c r="H5909" s="263"/>
      <c r="I5909" s="263"/>
      <c r="J5909" s="263"/>
      <c r="K5909" s="263"/>
      <c r="L5909" s="263"/>
      <c r="M5909" s="263"/>
      <c r="N5909" s="263"/>
      <c r="O5909" s="263"/>
      <c r="P5909" s="263"/>
      <c r="Q5909" s="263"/>
      <c r="R5909" s="263"/>
      <c r="S5909" s="263"/>
      <c r="T5909" s="263"/>
      <c r="U5909" s="263"/>
      <c r="V5909" s="263"/>
      <c r="W5909" s="263"/>
      <c r="X5909" s="263"/>
      <c r="Y5909" s="263"/>
      <c r="Z5909" s="263"/>
      <c r="AB5909" s="263"/>
      <c r="AC5909" s="263"/>
      <c r="AD5909" s="263"/>
      <c r="AE5909" s="263"/>
    </row>
    <row r="5910" spans="5:31" ht="15" customHeight="1" x14ac:dyDescent="0.3">
      <c r="E5910" s="263"/>
      <c r="F5910" s="263"/>
      <c r="G5910" s="263"/>
      <c r="H5910" s="263"/>
      <c r="I5910" s="263"/>
      <c r="J5910" s="263"/>
      <c r="K5910" s="263"/>
      <c r="L5910" s="263"/>
      <c r="M5910" s="263"/>
      <c r="N5910" s="263"/>
      <c r="O5910" s="263"/>
      <c r="P5910" s="263"/>
      <c r="Q5910" s="263"/>
      <c r="R5910" s="263"/>
      <c r="S5910" s="263"/>
      <c r="T5910" s="263"/>
      <c r="U5910" s="263"/>
      <c r="V5910" s="263"/>
      <c r="W5910" s="263"/>
      <c r="X5910" s="263"/>
      <c r="Y5910" s="263"/>
      <c r="Z5910" s="263"/>
      <c r="AB5910" s="263"/>
      <c r="AC5910" s="263"/>
      <c r="AD5910" s="263"/>
      <c r="AE5910" s="263"/>
    </row>
    <row r="5911" spans="5:31" ht="15" customHeight="1" x14ac:dyDescent="0.3">
      <c r="E5911" s="263"/>
      <c r="F5911" s="263"/>
      <c r="G5911" s="263"/>
      <c r="H5911" s="263"/>
      <c r="I5911" s="263"/>
      <c r="J5911" s="263"/>
      <c r="K5911" s="263"/>
      <c r="L5911" s="263"/>
      <c r="M5911" s="263"/>
      <c r="N5911" s="263"/>
      <c r="O5911" s="263"/>
      <c r="P5911" s="263"/>
      <c r="Q5911" s="263"/>
      <c r="R5911" s="263"/>
      <c r="S5911" s="263"/>
      <c r="T5911" s="263"/>
      <c r="U5911" s="263"/>
      <c r="V5911" s="263"/>
      <c r="W5911" s="263"/>
      <c r="X5911" s="263"/>
      <c r="Y5911" s="263"/>
      <c r="Z5911" s="263"/>
      <c r="AB5911" s="263"/>
      <c r="AC5911" s="263"/>
      <c r="AD5911" s="263"/>
      <c r="AE5911" s="263"/>
    </row>
    <row r="5912" spans="5:31" ht="15" customHeight="1" x14ac:dyDescent="0.3">
      <c r="E5912" s="263"/>
      <c r="F5912" s="263"/>
      <c r="G5912" s="263"/>
      <c r="H5912" s="263"/>
      <c r="I5912" s="263"/>
      <c r="J5912" s="263"/>
      <c r="K5912" s="263"/>
      <c r="L5912" s="263"/>
      <c r="M5912" s="263"/>
      <c r="N5912" s="263"/>
      <c r="O5912" s="263"/>
      <c r="P5912" s="263"/>
      <c r="Q5912" s="263"/>
      <c r="R5912" s="263"/>
      <c r="S5912" s="263"/>
      <c r="T5912" s="263"/>
      <c r="U5912" s="263"/>
      <c r="V5912" s="263"/>
      <c r="W5912" s="263"/>
      <c r="X5912" s="263"/>
      <c r="Y5912" s="263"/>
      <c r="Z5912" s="263"/>
      <c r="AB5912" s="263"/>
      <c r="AC5912" s="263"/>
      <c r="AD5912" s="263"/>
      <c r="AE5912" s="263"/>
    </row>
    <row r="5913" spans="5:31" ht="15" customHeight="1" x14ac:dyDescent="0.3">
      <c r="E5913" s="263"/>
      <c r="F5913" s="263"/>
      <c r="G5913" s="263"/>
      <c r="H5913" s="263"/>
      <c r="I5913" s="263"/>
      <c r="J5913" s="263"/>
      <c r="K5913" s="263"/>
      <c r="L5913" s="263"/>
      <c r="M5913" s="263"/>
      <c r="N5913" s="263"/>
      <c r="O5913" s="263"/>
      <c r="P5913" s="263"/>
      <c r="Q5913" s="263"/>
      <c r="R5913" s="263"/>
      <c r="S5913" s="263"/>
      <c r="T5913" s="263"/>
      <c r="U5913" s="263"/>
      <c r="V5913" s="263"/>
      <c r="W5913" s="263"/>
      <c r="X5913" s="263"/>
      <c r="Y5913" s="263"/>
      <c r="Z5913" s="263"/>
      <c r="AB5913" s="263"/>
      <c r="AC5913" s="263"/>
      <c r="AD5913" s="263"/>
      <c r="AE5913" s="263"/>
    </row>
    <row r="5914" spans="5:31" ht="15" customHeight="1" x14ac:dyDescent="0.3">
      <c r="E5914" s="263"/>
      <c r="F5914" s="263"/>
      <c r="G5914" s="263"/>
      <c r="H5914" s="263"/>
      <c r="I5914" s="263"/>
      <c r="J5914" s="263"/>
      <c r="K5914" s="263"/>
      <c r="L5914" s="263"/>
      <c r="M5914" s="263"/>
      <c r="N5914" s="263"/>
      <c r="O5914" s="263"/>
      <c r="P5914" s="263"/>
      <c r="Q5914" s="263"/>
      <c r="R5914" s="263"/>
      <c r="S5914" s="263"/>
      <c r="T5914" s="263"/>
      <c r="U5914" s="263"/>
      <c r="V5914" s="263"/>
      <c r="W5914" s="263"/>
      <c r="X5914" s="263"/>
      <c r="Y5914" s="263"/>
      <c r="Z5914" s="263"/>
      <c r="AB5914" s="263"/>
      <c r="AC5914" s="263"/>
      <c r="AD5914" s="263"/>
      <c r="AE5914" s="263"/>
    </row>
    <row r="5915" spans="5:31" ht="15" customHeight="1" x14ac:dyDescent="0.3">
      <c r="E5915" s="263"/>
      <c r="F5915" s="263"/>
      <c r="G5915" s="263"/>
      <c r="H5915" s="263"/>
      <c r="I5915" s="263"/>
      <c r="J5915" s="263"/>
      <c r="K5915" s="263"/>
      <c r="L5915" s="263"/>
      <c r="M5915" s="263"/>
      <c r="N5915" s="263"/>
      <c r="O5915" s="263"/>
      <c r="P5915" s="263"/>
      <c r="Q5915" s="263"/>
      <c r="R5915" s="263"/>
      <c r="S5915" s="263"/>
      <c r="T5915" s="263"/>
      <c r="U5915" s="263"/>
      <c r="V5915" s="263"/>
      <c r="W5915" s="263"/>
      <c r="X5915" s="263"/>
      <c r="Y5915" s="263"/>
      <c r="Z5915" s="263"/>
      <c r="AB5915" s="263"/>
      <c r="AC5915" s="263"/>
      <c r="AD5915" s="263"/>
      <c r="AE5915" s="263"/>
    </row>
    <row r="5916" spans="5:31" ht="15" customHeight="1" x14ac:dyDescent="0.3">
      <c r="E5916" s="263"/>
      <c r="F5916" s="263"/>
      <c r="G5916" s="263"/>
      <c r="H5916" s="263"/>
      <c r="I5916" s="263"/>
      <c r="J5916" s="263"/>
      <c r="K5916" s="263"/>
      <c r="L5916" s="263"/>
      <c r="M5916" s="263"/>
      <c r="N5916" s="263"/>
      <c r="O5916" s="263"/>
      <c r="P5916" s="263"/>
      <c r="Q5916" s="263"/>
      <c r="R5916" s="263"/>
      <c r="S5916" s="263"/>
      <c r="T5916" s="263"/>
      <c r="U5916" s="263"/>
      <c r="V5916" s="263"/>
      <c r="W5916" s="263"/>
      <c r="X5916" s="263"/>
      <c r="Y5916" s="263"/>
      <c r="Z5916" s="263"/>
      <c r="AB5916" s="263"/>
      <c r="AC5916" s="263"/>
      <c r="AD5916" s="263"/>
      <c r="AE5916" s="263"/>
    </row>
    <row r="5917" spans="5:31" ht="15" customHeight="1" x14ac:dyDescent="0.3">
      <c r="E5917" s="263"/>
      <c r="F5917" s="263"/>
      <c r="G5917" s="263"/>
      <c r="H5917" s="263"/>
      <c r="I5917" s="263"/>
      <c r="J5917" s="263"/>
      <c r="K5917" s="263"/>
      <c r="L5917" s="263"/>
      <c r="M5917" s="263"/>
      <c r="N5917" s="263"/>
      <c r="O5917" s="263"/>
      <c r="P5917" s="263"/>
      <c r="Q5917" s="263"/>
      <c r="R5917" s="263"/>
      <c r="S5917" s="263"/>
      <c r="T5917" s="263"/>
      <c r="U5917" s="263"/>
      <c r="V5917" s="263"/>
      <c r="W5917" s="263"/>
      <c r="X5917" s="263"/>
      <c r="Y5917" s="263"/>
      <c r="Z5917" s="263"/>
      <c r="AB5917" s="263"/>
      <c r="AC5917" s="263"/>
      <c r="AD5917" s="263"/>
      <c r="AE5917" s="263"/>
    </row>
    <row r="5918" spans="5:31" ht="15" customHeight="1" x14ac:dyDescent="0.3">
      <c r="E5918" s="263"/>
      <c r="F5918" s="263"/>
      <c r="G5918" s="263"/>
      <c r="H5918" s="263"/>
      <c r="I5918" s="263"/>
      <c r="J5918" s="263"/>
      <c r="K5918" s="263"/>
      <c r="L5918" s="263"/>
      <c r="M5918" s="263"/>
      <c r="N5918" s="263"/>
      <c r="O5918" s="263"/>
      <c r="P5918" s="263"/>
      <c r="Q5918" s="263"/>
      <c r="R5918" s="263"/>
      <c r="S5918" s="263"/>
      <c r="T5918" s="263"/>
      <c r="U5918" s="263"/>
      <c r="V5918" s="263"/>
      <c r="W5918" s="263"/>
      <c r="X5918" s="263"/>
      <c r="Y5918" s="263"/>
      <c r="Z5918" s="263"/>
      <c r="AB5918" s="263"/>
      <c r="AC5918" s="263"/>
      <c r="AD5918" s="263"/>
      <c r="AE5918" s="263"/>
    </row>
    <row r="5919" spans="5:31" ht="15" customHeight="1" x14ac:dyDescent="0.3">
      <c r="E5919" s="263"/>
      <c r="F5919" s="263"/>
      <c r="G5919" s="263"/>
      <c r="H5919" s="263"/>
      <c r="I5919" s="263"/>
      <c r="J5919" s="263"/>
      <c r="K5919" s="263"/>
      <c r="L5919" s="263"/>
      <c r="M5919" s="263"/>
      <c r="N5919" s="263"/>
      <c r="O5919" s="263"/>
      <c r="P5919" s="263"/>
      <c r="Q5919" s="263"/>
      <c r="R5919" s="263"/>
      <c r="S5919" s="263"/>
      <c r="T5919" s="263"/>
      <c r="U5919" s="263"/>
      <c r="V5919" s="263"/>
      <c r="W5919" s="263"/>
      <c r="X5919" s="263"/>
      <c r="Y5919" s="263"/>
      <c r="Z5919" s="263"/>
      <c r="AB5919" s="263"/>
      <c r="AC5919" s="263"/>
      <c r="AD5919" s="263"/>
      <c r="AE5919" s="263"/>
    </row>
    <row r="5920" spans="5:31" ht="15" customHeight="1" x14ac:dyDescent="0.3">
      <c r="E5920" s="263"/>
      <c r="F5920" s="263"/>
      <c r="G5920" s="263"/>
      <c r="H5920" s="263"/>
      <c r="I5920" s="263"/>
      <c r="J5920" s="263"/>
      <c r="K5920" s="263"/>
      <c r="L5920" s="263"/>
      <c r="M5920" s="263"/>
      <c r="N5920" s="263"/>
      <c r="O5920" s="263"/>
      <c r="P5920" s="263"/>
      <c r="Q5920" s="263"/>
      <c r="R5920" s="263"/>
      <c r="S5920" s="263"/>
      <c r="T5920" s="263"/>
      <c r="U5920" s="263"/>
      <c r="V5920" s="263"/>
      <c r="W5920" s="263"/>
      <c r="X5920" s="263"/>
      <c r="Y5920" s="263"/>
      <c r="Z5920" s="263"/>
      <c r="AB5920" s="263"/>
      <c r="AC5920" s="263"/>
      <c r="AD5920" s="263"/>
      <c r="AE5920" s="263"/>
    </row>
    <row r="5921" spans="5:31" ht="15" customHeight="1" x14ac:dyDescent="0.3">
      <c r="E5921" s="263"/>
      <c r="F5921" s="263"/>
      <c r="G5921" s="263"/>
      <c r="H5921" s="263"/>
      <c r="I5921" s="263"/>
      <c r="J5921" s="263"/>
      <c r="K5921" s="263"/>
      <c r="L5921" s="263"/>
      <c r="M5921" s="263"/>
      <c r="N5921" s="263"/>
      <c r="O5921" s="263"/>
      <c r="P5921" s="263"/>
      <c r="Q5921" s="263"/>
      <c r="R5921" s="263"/>
      <c r="S5921" s="263"/>
      <c r="T5921" s="263"/>
      <c r="U5921" s="263"/>
      <c r="V5921" s="263"/>
      <c r="W5921" s="263"/>
      <c r="X5921" s="263"/>
      <c r="Y5921" s="263"/>
      <c r="Z5921" s="263"/>
      <c r="AB5921" s="263"/>
      <c r="AC5921" s="263"/>
      <c r="AD5921" s="263"/>
      <c r="AE5921" s="263"/>
    </row>
    <row r="5922" spans="5:31" ht="15" customHeight="1" x14ac:dyDescent="0.3">
      <c r="E5922" s="263"/>
      <c r="F5922" s="263"/>
      <c r="G5922" s="263"/>
      <c r="H5922" s="263"/>
      <c r="I5922" s="263"/>
      <c r="J5922" s="263"/>
      <c r="K5922" s="263"/>
      <c r="L5922" s="263"/>
      <c r="M5922" s="263"/>
      <c r="N5922" s="263"/>
      <c r="O5922" s="263"/>
      <c r="P5922" s="263"/>
      <c r="Q5922" s="263"/>
      <c r="R5922" s="263"/>
      <c r="S5922" s="263"/>
      <c r="T5922" s="263"/>
      <c r="U5922" s="263"/>
      <c r="V5922" s="263"/>
      <c r="W5922" s="263"/>
      <c r="X5922" s="263"/>
      <c r="Y5922" s="263"/>
      <c r="Z5922" s="263"/>
      <c r="AB5922" s="263"/>
      <c r="AC5922" s="263"/>
      <c r="AD5922" s="263"/>
      <c r="AE5922" s="263"/>
    </row>
    <row r="5923" spans="5:31" ht="15" customHeight="1" x14ac:dyDescent="0.3">
      <c r="E5923" s="263"/>
      <c r="F5923" s="263"/>
      <c r="G5923" s="263"/>
      <c r="H5923" s="263"/>
      <c r="I5923" s="263"/>
      <c r="J5923" s="263"/>
      <c r="K5923" s="263"/>
      <c r="L5923" s="263"/>
      <c r="M5923" s="263"/>
      <c r="N5923" s="263"/>
      <c r="O5923" s="263"/>
      <c r="P5923" s="263"/>
      <c r="Q5923" s="263"/>
      <c r="R5923" s="263"/>
      <c r="S5923" s="263"/>
      <c r="T5923" s="263"/>
      <c r="U5923" s="263"/>
      <c r="V5923" s="263"/>
      <c r="W5923" s="263"/>
      <c r="X5923" s="263"/>
      <c r="Y5923" s="263"/>
      <c r="Z5923" s="263"/>
      <c r="AB5923" s="263"/>
      <c r="AC5923" s="263"/>
      <c r="AD5923" s="263"/>
      <c r="AE5923" s="263"/>
    </row>
    <row r="5924" spans="5:31" ht="15" customHeight="1" x14ac:dyDescent="0.3">
      <c r="E5924" s="263"/>
      <c r="F5924" s="263"/>
      <c r="G5924" s="263"/>
      <c r="H5924" s="263"/>
      <c r="I5924" s="263"/>
      <c r="J5924" s="263"/>
      <c r="K5924" s="263"/>
      <c r="L5924" s="263"/>
      <c r="M5924" s="263"/>
      <c r="N5924" s="263"/>
      <c r="O5924" s="263"/>
      <c r="P5924" s="263"/>
      <c r="Q5924" s="263"/>
      <c r="R5924" s="263"/>
      <c r="S5924" s="263"/>
      <c r="T5924" s="263"/>
      <c r="U5924" s="263"/>
      <c r="V5924" s="263"/>
      <c r="W5924" s="263"/>
      <c r="X5924" s="263"/>
      <c r="Y5924" s="263"/>
      <c r="Z5924" s="263"/>
      <c r="AB5924" s="263"/>
      <c r="AC5924" s="263"/>
      <c r="AD5924" s="263"/>
      <c r="AE5924" s="263"/>
    </row>
    <row r="5925" spans="5:31" ht="15" customHeight="1" x14ac:dyDescent="0.3">
      <c r="E5925" s="263"/>
      <c r="F5925" s="263"/>
      <c r="G5925" s="263"/>
      <c r="H5925" s="263"/>
      <c r="I5925" s="263"/>
      <c r="J5925" s="263"/>
      <c r="K5925" s="263"/>
      <c r="L5925" s="263"/>
      <c r="M5925" s="263"/>
      <c r="N5925" s="263"/>
      <c r="O5925" s="263"/>
      <c r="P5925" s="263"/>
      <c r="Q5925" s="263"/>
      <c r="R5925" s="263"/>
      <c r="S5925" s="263"/>
      <c r="T5925" s="263"/>
      <c r="U5925" s="263"/>
      <c r="V5925" s="263"/>
      <c r="W5925" s="263"/>
      <c r="X5925" s="263"/>
      <c r="Y5925" s="263"/>
      <c r="Z5925" s="263"/>
      <c r="AB5925" s="263"/>
      <c r="AC5925" s="263"/>
      <c r="AD5925" s="263"/>
      <c r="AE5925" s="263"/>
    </row>
    <row r="5926" spans="5:31" ht="15" customHeight="1" x14ac:dyDescent="0.3">
      <c r="E5926" s="263"/>
      <c r="F5926" s="263"/>
      <c r="G5926" s="263"/>
      <c r="H5926" s="263"/>
      <c r="I5926" s="263"/>
      <c r="J5926" s="263"/>
      <c r="K5926" s="263"/>
      <c r="L5926" s="263"/>
      <c r="M5926" s="263"/>
      <c r="N5926" s="263"/>
      <c r="O5926" s="263"/>
      <c r="P5926" s="263"/>
      <c r="Q5926" s="263"/>
      <c r="R5926" s="263"/>
      <c r="S5926" s="263"/>
      <c r="T5926" s="263"/>
      <c r="U5926" s="263"/>
      <c r="V5926" s="263"/>
      <c r="W5926" s="263"/>
      <c r="X5926" s="263"/>
      <c r="Y5926" s="263"/>
      <c r="Z5926" s="263"/>
      <c r="AB5926" s="263"/>
      <c r="AC5926" s="263"/>
      <c r="AD5926" s="263"/>
      <c r="AE5926" s="263"/>
    </row>
    <row r="5927" spans="5:31" ht="15" customHeight="1" x14ac:dyDescent="0.3">
      <c r="E5927" s="263"/>
      <c r="F5927" s="263"/>
      <c r="G5927" s="263"/>
      <c r="H5927" s="263"/>
      <c r="I5927" s="263"/>
      <c r="J5927" s="263"/>
      <c r="K5927" s="263"/>
      <c r="L5927" s="263"/>
      <c r="M5927" s="263"/>
      <c r="N5927" s="263"/>
      <c r="O5927" s="263"/>
      <c r="P5927" s="263"/>
      <c r="Q5927" s="263"/>
      <c r="R5927" s="263"/>
      <c r="S5927" s="263"/>
      <c r="T5927" s="263"/>
      <c r="U5927" s="263"/>
      <c r="V5927" s="263"/>
      <c r="W5927" s="263"/>
      <c r="X5927" s="263"/>
      <c r="Y5927" s="263"/>
      <c r="Z5927" s="263"/>
      <c r="AB5927" s="263"/>
      <c r="AC5927" s="263"/>
      <c r="AD5927" s="263"/>
      <c r="AE5927" s="263"/>
    </row>
    <row r="5928" spans="5:31" ht="15" customHeight="1" x14ac:dyDescent="0.3">
      <c r="E5928" s="263"/>
      <c r="F5928" s="263"/>
      <c r="G5928" s="263"/>
      <c r="H5928" s="263"/>
      <c r="I5928" s="263"/>
      <c r="J5928" s="263"/>
      <c r="K5928" s="263"/>
      <c r="L5928" s="263"/>
      <c r="M5928" s="263"/>
      <c r="N5928" s="263"/>
      <c r="O5928" s="263"/>
      <c r="P5928" s="263"/>
      <c r="Q5928" s="263"/>
      <c r="R5928" s="263"/>
      <c r="S5928" s="263"/>
      <c r="T5928" s="263"/>
      <c r="U5928" s="263"/>
      <c r="V5928" s="263"/>
      <c r="W5928" s="263"/>
      <c r="X5928" s="263"/>
      <c r="Y5928" s="263"/>
      <c r="Z5928" s="263"/>
      <c r="AB5928" s="263"/>
      <c r="AC5928" s="263"/>
      <c r="AD5928" s="263"/>
      <c r="AE5928" s="263"/>
    </row>
    <row r="5929" spans="5:31" ht="15" customHeight="1" x14ac:dyDescent="0.3">
      <c r="E5929" s="263"/>
      <c r="F5929" s="263"/>
      <c r="G5929" s="263"/>
      <c r="H5929" s="263"/>
      <c r="I5929" s="263"/>
      <c r="J5929" s="263"/>
      <c r="K5929" s="263"/>
      <c r="L5929" s="263"/>
      <c r="M5929" s="263"/>
      <c r="N5929" s="263"/>
      <c r="O5929" s="263"/>
      <c r="P5929" s="263"/>
      <c r="Q5929" s="263"/>
      <c r="R5929" s="263"/>
      <c r="S5929" s="263"/>
      <c r="T5929" s="263"/>
      <c r="U5929" s="263"/>
      <c r="V5929" s="263"/>
      <c r="W5929" s="263"/>
      <c r="X5929" s="263"/>
      <c r="Y5929" s="263"/>
      <c r="Z5929" s="263"/>
      <c r="AB5929" s="263"/>
      <c r="AC5929" s="263"/>
      <c r="AD5929" s="263"/>
      <c r="AE5929" s="263"/>
    </row>
    <row r="5930" spans="5:31" ht="15" customHeight="1" x14ac:dyDescent="0.3">
      <c r="E5930" s="263"/>
      <c r="F5930" s="263"/>
      <c r="G5930" s="263"/>
      <c r="H5930" s="263"/>
      <c r="I5930" s="263"/>
      <c r="J5930" s="263"/>
      <c r="K5930" s="263"/>
      <c r="L5930" s="263"/>
      <c r="M5930" s="263"/>
      <c r="N5930" s="263"/>
      <c r="O5930" s="263"/>
      <c r="P5930" s="263"/>
      <c r="Q5930" s="263"/>
      <c r="R5930" s="263"/>
      <c r="S5930" s="263"/>
      <c r="T5930" s="263"/>
      <c r="U5930" s="263"/>
      <c r="V5930" s="263"/>
      <c r="W5930" s="263"/>
      <c r="X5930" s="263"/>
      <c r="Y5930" s="263"/>
      <c r="Z5930" s="263"/>
      <c r="AB5930" s="263"/>
      <c r="AC5930" s="263"/>
      <c r="AD5930" s="263"/>
      <c r="AE5930" s="263"/>
    </row>
    <row r="5931" spans="5:31" ht="15" customHeight="1" x14ac:dyDescent="0.3">
      <c r="E5931" s="263"/>
      <c r="F5931" s="263"/>
      <c r="G5931" s="263"/>
      <c r="H5931" s="263"/>
      <c r="I5931" s="263"/>
      <c r="J5931" s="263"/>
      <c r="K5931" s="263"/>
      <c r="L5931" s="263"/>
      <c r="M5931" s="263"/>
      <c r="N5931" s="263"/>
      <c r="O5931" s="263"/>
      <c r="P5931" s="263"/>
      <c r="Q5931" s="263"/>
      <c r="R5931" s="263"/>
      <c r="S5931" s="263"/>
      <c r="T5931" s="263"/>
      <c r="U5931" s="263"/>
      <c r="V5931" s="263"/>
      <c r="W5931" s="263"/>
      <c r="X5931" s="263"/>
      <c r="Y5931" s="263"/>
      <c r="Z5931" s="263"/>
      <c r="AB5931" s="263"/>
      <c r="AC5931" s="263"/>
      <c r="AD5931" s="263"/>
      <c r="AE5931" s="263"/>
    </row>
    <row r="5932" spans="5:31" ht="15" customHeight="1" x14ac:dyDescent="0.3">
      <c r="E5932" s="263"/>
      <c r="F5932" s="263"/>
      <c r="G5932" s="263"/>
      <c r="H5932" s="263"/>
      <c r="I5932" s="263"/>
      <c r="J5932" s="263"/>
      <c r="K5932" s="263"/>
      <c r="L5932" s="263"/>
      <c r="M5932" s="263"/>
      <c r="N5932" s="263"/>
      <c r="O5932" s="263"/>
      <c r="P5932" s="263"/>
      <c r="Q5932" s="263"/>
      <c r="R5932" s="263"/>
      <c r="S5932" s="263"/>
      <c r="T5932" s="263"/>
      <c r="U5932" s="263"/>
      <c r="V5932" s="263"/>
      <c r="W5932" s="263"/>
      <c r="X5932" s="263"/>
      <c r="Y5932" s="263"/>
      <c r="Z5932" s="263"/>
      <c r="AB5932" s="263"/>
      <c r="AC5932" s="263"/>
      <c r="AD5932" s="263"/>
      <c r="AE5932" s="263"/>
    </row>
    <row r="5933" spans="5:31" ht="15" customHeight="1" x14ac:dyDescent="0.3">
      <c r="E5933" s="263"/>
      <c r="F5933" s="263"/>
      <c r="G5933" s="263"/>
      <c r="H5933" s="263"/>
      <c r="I5933" s="263"/>
      <c r="J5933" s="263"/>
      <c r="K5933" s="263"/>
      <c r="L5933" s="263"/>
      <c r="M5933" s="263"/>
      <c r="N5933" s="263"/>
      <c r="O5933" s="263"/>
      <c r="P5933" s="263"/>
      <c r="Q5933" s="263"/>
      <c r="R5933" s="263"/>
      <c r="S5933" s="263"/>
      <c r="T5933" s="263"/>
      <c r="U5933" s="263"/>
      <c r="V5933" s="263"/>
      <c r="W5933" s="263"/>
      <c r="X5933" s="263"/>
      <c r="Y5933" s="263"/>
      <c r="Z5933" s="263"/>
      <c r="AB5933" s="263"/>
      <c r="AC5933" s="263"/>
      <c r="AD5933" s="263"/>
      <c r="AE5933" s="263"/>
    </row>
    <row r="5934" spans="5:31" ht="15" customHeight="1" x14ac:dyDescent="0.3">
      <c r="E5934" s="263"/>
      <c r="F5934" s="263"/>
      <c r="G5934" s="263"/>
      <c r="H5934" s="263"/>
      <c r="I5934" s="263"/>
      <c r="J5934" s="263"/>
      <c r="K5934" s="263"/>
      <c r="L5934" s="263"/>
      <c r="M5934" s="263"/>
      <c r="N5934" s="263"/>
      <c r="O5934" s="263"/>
      <c r="P5934" s="263"/>
      <c r="Q5934" s="263"/>
      <c r="R5934" s="263"/>
      <c r="S5934" s="263"/>
      <c r="T5934" s="263"/>
      <c r="U5934" s="263"/>
      <c r="V5934" s="263"/>
      <c r="W5934" s="263"/>
      <c r="X5934" s="263"/>
      <c r="Y5934" s="263"/>
      <c r="Z5934" s="263"/>
      <c r="AB5934" s="263"/>
      <c r="AC5934" s="263"/>
      <c r="AD5934" s="263"/>
      <c r="AE5934" s="263"/>
    </row>
    <row r="5935" spans="5:31" ht="15" customHeight="1" x14ac:dyDescent="0.3">
      <c r="E5935" s="263"/>
      <c r="F5935" s="263"/>
      <c r="G5935" s="263"/>
      <c r="H5935" s="263"/>
      <c r="I5935" s="263"/>
      <c r="J5935" s="263"/>
      <c r="K5935" s="263"/>
      <c r="L5935" s="263"/>
      <c r="M5935" s="263"/>
      <c r="N5935" s="263"/>
      <c r="O5935" s="263"/>
      <c r="P5935" s="263"/>
      <c r="Q5935" s="263"/>
      <c r="R5935" s="263"/>
      <c r="S5935" s="263"/>
      <c r="T5935" s="263"/>
      <c r="U5935" s="263"/>
      <c r="V5935" s="263"/>
      <c r="W5935" s="263"/>
      <c r="X5935" s="263"/>
      <c r="Y5935" s="263"/>
      <c r="Z5935" s="263"/>
      <c r="AB5935" s="263"/>
      <c r="AC5935" s="263"/>
      <c r="AD5935" s="263"/>
      <c r="AE5935" s="263"/>
    </row>
    <row r="5936" spans="5:31" ht="15" customHeight="1" x14ac:dyDescent="0.3">
      <c r="E5936" s="263"/>
      <c r="F5936" s="263"/>
      <c r="G5936" s="263"/>
      <c r="H5936" s="263"/>
      <c r="I5936" s="263"/>
      <c r="J5936" s="263"/>
      <c r="K5936" s="263"/>
      <c r="L5936" s="263"/>
      <c r="M5936" s="263"/>
      <c r="N5936" s="263"/>
      <c r="O5936" s="263"/>
      <c r="P5936" s="263"/>
      <c r="Q5936" s="263"/>
      <c r="R5936" s="263"/>
      <c r="S5936" s="263"/>
      <c r="T5936" s="263"/>
      <c r="U5936" s="263"/>
      <c r="V5936" s="263"/>
      <c r="W5936" s="263"/>
      <c r="X5936" s="263"/>
      <c r="Y5936" s="263"/>
      <c r="Z5936" s="263"/>
      <c r="AB5936" s="263"/>
      <c r="AC5936" s="263"/>
      <c r="AD5936" s="263"/>
      <c r="AE5936" s="263"/>
    </row>
    <row r="5937" spans="5:31" ht="15" customHeight="1" x14ac:dyDescent="0.3">
      <c r="E5937" s="263"/>
      <c r="F5937" s="263"/>
      <c r="G5937" s="263"/>
      <c r="H5937" s="263"/>
      <c r="I5937" s="263"/>
      <c r="J5937" s="263"/>
      <c r="K5937" s="263"/>
      <c r="L5937" s="263"/>
      <c r="M5937" s="263"/>
      <c r="N5937" s="263"/>
      <c r="O5937" s="263"/>
      <c r="P5937" s="263"/>
      <c r="Q5937" s="263"/>
      <c r="R5937" s="263"/>
      <c r="S5937" s="263"/>
      <c r="T5937" s="263"/>
      <c r="U5937" s="263"/>
      <c r="V5937" s="263"/>
      <c r="W5937" s="263"/>
      <c r="X5937" s="263"/>
      <c r="Y5937" s="263"/>
      <c r="Z5937" s="263"/>
      <c r="AB5937" s="263"/>
      <c r="AC5937" s="263"/>
      <c r="AD5937" s="263"/>
      <c r="AE5937" s="263"/>
    </row>
    <row r="5938" spans="5:31" ht="15" customHeight="1" x14ac:dyDescent="0.3">
      <c r="E5938" s="263"/>
      <c r="F5938" s="263"/>
      <c r="G5938" s="263"/>
      <c r="H5938" s="263"/>
      <c r="I5938" s="263"/>
      <c r="J5938" s="263"/>
      <c r="K5938" s="263"/>
      <c r="L5938" s="263"/>
      <c r="M5938" s="263"/>
      <c r="N5938" s="263"/>
      <c r="O5938" s="263"/>
      <c r="P5938" s="263"/>
      <c r="Q5938" s="263"/>
      <c r="R5938" s="263"/>
      <c r="S5938" s="263"/>
      <c r="T5938" s="263"/>
      <c r="U5938" s="263"/>
      <c r="V5938" s="263"/>
      <c r="W5938" s="263"/>
      <c r="X5938" s="263"/>
      <c r="Y5938" s="263"/>
      <c r="Z5938" s="263"/>
      <c r="AB5938" s="263"/>
      <c r="AC5938" s="263"/>
      <c r="AD5938" s="263"/>
      <c r="AE5938" s="263"/>
    </row>
    <row r="5939" spans="5:31" ht="15" customHeight="1" x14ac:dyDescent="0.3">
      <c r="E5939" s="263"/>
      <c r="F5939" s="263"/>
      <c r="G5939" s="263"/>
      <c r="H5939" s="263"/>
      <c r="I5939" s="263"/>
      <c r="J5939" s="263"/>
      <c r="K5939" s="263"/>
      <c r="L5939" s="263"/>
      <c r="M5939" s="263"/>
      <c r="N5939" s="263"/>
      <c r="O5939" s="263"/>
      <c r="P5939" s="263"/>
      <c r="Q5939" s="263"/>
      <c r="R5939" s="263"/>
      <c r="S5939" s="263"/>
      <c r="T5939" s="263"/>
      <c r="U5939" s="263"/>
      <c r="V5939" s="263"/>
      <c r="W5939" s="263"/>
      <c r="X5939" s="263"/>
      <c r="Y5939" s="263"/>
      <c r="Z5939" s="263"/>
      <c r="AB5939" s="263"/>
      <c r="AC5939" s="263"/>
      <c r="AD5939" s="263"/>
      <c r="AE5939" s="263"/>
    </row>
    <row r="5940" spans="5:31" ht="15" customHeight="1" x14ac:dyDescent="0.3">
      <c r="E5940" s="263"/>
      <c r="F5940" s="263"/>
      <c r="G5940" s="263"/>
      <c r="H5940" s="263"/>
      <c r="I5940" s="263"/>
      <c r="J5940" s="263"/>
      <c r="K5940" s="263"/>
      <c r="L5940" s="263"/>
      <c r="M5940" s="263"/>
      <c r="N5940" s="263"/>
      <c r="O5940" s="263"/>
      <c r="P5940" s="263"/>
      <c r="Q5940" s="263"/>
      <c r="R5940" s="263"/>
      <c r="S5940" s="263"/>
      <c r="T5940" s="263"/>
      <c r="U5940" s="263"/>
      <c r="V5940" s="263"/>
      <c r="W5940" s="263"/>
      <c r="X5940" s="263"/>
      <c r="Y5940" s="263"/>
      <c r="Z5940" s="263"/>
      <c r="AB5940" s="263"/>
      <c r="AC5940" s="263"/>
      <c r="AD5940" s="263"/>
      <c r="AE5940" s="263"/>
    </row>
    <row r="5941" spans="5:31" ht="15" customHeight="1" x14ac:dyDescent="0.3">
      <c r="E5941" s="263"/>
      <c r="F5941" s="263"/>
      <c r="G5941" s="263"/>
      <c r="H5941" s="263"/>
      <c r="I5941" s="263"/>
      <c r="J5941" s="263"/>
      <c r="K5941" s="263"/>
      <c r="L5941" s="263"/>
      <c r="M5941" s="263"/>
      <c r="N5941" s="263"/>
      <c r="O5941" s="263"/>
      <c r="P5941" s="263"/>
      <c r="Q5941" s="263"/>
      <c r="R5941" s="263"/>
      <c r="S5941" s="263"/>
      <c r="T5941" s="263"/>
      <c r="U5941" s="263"/>
      <c r="V5941" s="263"/>
      <c r="W5941" s="263"/>
      <c r="X5941" s="263"/>
      <c r="Y5941" s="263"/>
      <c r="Z5941" s="263"/>
      <c r="AB5941" s="263"/>
      <c r="AC5941" s="263"/>
      <c r="AD5941" s="263"/>
      <c r="AE5941" s="263"/>
    </row>
    <row r="5942" spans="5:31" ht="15" customHeight="1" x14ac:dyDescent="0.3">
      <c r="E5942" s="263"/>
      <c r="F5942" s="263"/>
      <c r="G5942" s="263"/>
      <c r="H5942" s="263"/>
      <c r="I5942" s="263"/>
      <c r="J5942" s="263"/>
      <c r="K5942" s="263"/>
      <c r="L5942" s="263"/>
      <c r="M5942" s="263"/>
      <c r="N5942" s="263"/>
      <c r="O5942" s="263"/>
      <c r="P5942" s="263"/>
      <c r="Q5942" s="263"/>
      <c r="R5942" s="263"/>
      <c r="S5942" s="263"/>
      <c r="T5942" s="263"/>
      <c r="U5942" s="263"/>
      <c r="V5942" s="263"/>
      <c r="W5942" s="263"/>
      <c r="X5942" s="263"/>
      <c r="Y5942" s="263"/>
      <c r="Z5942" s="263"/>
      <c r="AB5942" s="263"/>
      <c r="AC5942" s="263"/>
      <c r="AD5942" s="263"/>
      <c r="AE5942" s="263"/>
    </row>
    <row r="5943" spans="5:31" ht="15" customHeight="1" x14ac:dyDescent="0.3">
      <c r="E5943" s="263"/>
      <c r="F5943" s="263"/>
      <c r="G5943" s="263"/>
      <c r="H5943" s="263"/>
      <c r="I5943" s="263"/>
      <c r="J5943" s="263"/>
      <c r="K5943" s="263"/>
      <c r="L5943" s="263"/>
      <c r="M5943" s="263"/>
      <c r="N5943" s="263"/>
      <c r="O5943" s="263"/>
      <c r="P5943" s="263"/>
      <c r="Q5943" s="263"/>
      <c r="R5943" s="263"/>
      <c r="S5943" s="263"/>
      <c r="T5943" s="263"/>
      <c r="U5943" s="263"/>
      <c r="V5943" s="263"/>
      <c r="W5943" s="263"/>
      <c r="X5943" s="263"/>
      <c r="Y5943" s="263"/>
      <c r="Z5943" s="263"/>
      <c r="AB5943" s="263"/>
      <c r="AC5943" s="263"/>
      <c r="AD5943" s="263"/>
      <c r="AE5943" s="263"/>
    </row>
    <row r="5944" spans="5:31" ht="15" customHeight="1" x14ac:dyDescent="0.3">
      <c r="E5944" s="263"/>
      <c r="F5944" s="263"/>
      <c r="G5944" s="263"/>
      <c r="H5944" s="263"/>
      <c r="I5944" s="263"/>
      <c r="J5944" s="263"/>
      <c r="K5944" s="263"/>
      <c r="L5944" s="263"/>
      <c r="M5944" s="263"/>
      <c r="N5944" s="263"/>
      <c r="O5944" s="263"/>
      <c r="P5944" s="263"/>
      <c r="Q5944" s="263"/>
      <c r="R5944" s="263"/>
      <c r="S5944" s="263"/>
      <c r="T5944" s="263"/>
      <c r="U5944" s="263"/>
      <c r="V5944" s="263"/>
      <c r="W5944" s="263"/>
      <c r="X5944" s="263"/>
      <c r="Y5944" s="263"/>
      <c r="Z5944" s="263"/>
      <c r="AB5944" s="263"/>
      <c r="AC5944" s="263"/>
      <c r="AD5944" s="263"/>
      <c r="AE5944" s="263"/>
    </row>
    <row r="5945" spans="5:31" ht="15" customHeight="1" x14ac:dyDescent="0.3">
      <c r="E5945" s="263"/>
      <c r="F5945" s="263"/>
      <c r="G5945" s="263"/>
      <c r="H5945" s="263"/>
      <c r="I5945" s="263"/>
      <c r="J5945" s="263"/>
      <c r="K5945" s="263"/>
      <c r="L5945" s="263"/>
      <c r="M5945" s="263"/>
      <c r="N5945" s="263"/>
      <c r="O5945" s="263"/>
      <c r="P5945" s="263"/>
      <c r="Q5945" s="263"/>
      <c r="R5945" s="263"/>
      <c r="S5945" s="263"/>
      <c r="T5945" s="263"/>
      <c r="U5945" s="263"/>
      <c r="V5945" s="263"/>
      <c r="W5945" s="263"/>
      <c r="X5945" s="263"/>
      <c r="Y5945" s="263"/>
      <c r="Z5945" s="263"/>
      <c r="AB5945" s="263"/>
      <c r="AC5945" s="263"/>
      <c r="AD5945" s="263"/>
      <c r="AE5945" s="263"/>
    </row>
    <row r="5946" spans="5:31" ht="15" customHeight="1" x14ac:dyDescent="0.3">
      <c r="E5946" s="263"/>
      <c r="F5946" s="263"/>
      <c r="G5946" s="263"/>
      <c r="H5946" s="263"/>
      <c r="I5946" s="263"/>
      <c r="J5946" s="263"/>
      <c r="K5946" s="263"/>
      <c r="L5946" s="263"/>
      <c r="M5946" s="263"/>
      <c r="N5946" s="263"/>
      <c r="O5946" s="263"/>
      <c r="P5946" s="263"/>
      <c r="Q5946" s="263"/>
      <c r="R5946" s="263"/>
      <c r="S5946" s="263"/>
      <c r="T5946" s="263"/>
      <c r="U5946" s="263"/>
      <c r="V5946" s="263"/>
      <c r="W5946" s="263"/>
      <c r="X5946" s="263"/>
      <c r="Y5946" s="263"/>
      <c r="Z5946" s="263"/>
      <c r="AB5946" s="263"/>
      <c r="AC5946" s="263"/>
      <c r="AD5946" s="263"/>
      <c r="AE5946" s="263"/>
    </row>
    <row r="5947" spans="5:31" ht="15" customHeight="1" x14ac:dyDescent="0.3">
      <c r="E5947" s="263"/>
      <c r="F5947" s="263"/>
      <c r="G5947" s="263"/>
      <c r="H5947" s="263"/>
      <c r="I5947" s="263"/>
      <c r="J5947" s="263"/>
      <c r="K5947" s="263"/>
      <c r="L5947" s="263"/>
      <c r="M5947" s="263"/>
      <c r="N5947" s="263"/>
      <c r="O5947" s="263"/>
      <c r="P5947" s="263"/>
      <c r="Q5947" s="263"/>
      <c r="R5947" s="263"/>
      <c r="S5947" s="263"/>
      <c r="T5947" s="263"/>
      <c r="U5947" s="263"/>
      <c r="V5947" s="263"/>
      <c r="W5947" s="263"/>
      <c r="X5947" s="263"/>
      <c r="Y5947" s="263"/>
      <c r="Z5947" s="263"/>
      <c r="AB5947" s="263"/>
      <c r="AC5947" s="263"/>
      <c r="AD5947" s="263"/>
      <c r="AE5947" s="263"/>
    </row>
    <row r="5948" spans="5:31" ht="15" customHeight="1" x14ac:dyDescent="0.3">
      <c r="E5948" s="263"/>
      <c r="F5948" s="263"/>
      <c r="G5948" s="263"/>
      <c r="H5948" s="263"/>
      <c r="I5948" s="263"/>
      <c r="J5948" s="263"/>
      <c r="K5948" s="263"/>
      <c r="L5948" s="263"/>
      <c r="M5948" s="263"/>
      <c r="N5948" s="263"/>
      <c r="O5948" s="263"/>
      <c r="P5948" s="263"/>
      <c r="Q5948" s="263"/>
      <c r="R5948" s="263"/>
      <c r="S5948" s="263"/>
      <c r="T5948" s="263"/>
      <c r="U5948" s="263"/>
      <c r="V5948" s="263"/>
      <c r="W5948" s="263"/>
      <c r="X5948" s="263"/>
      <c r="Y5948" s="263"/>
      <c r="Z5948" s="263"/>
      <c r="AB5948" s="263"/>
      <c r="AC5948" s="263"/>
      <c r="AD5948" s="263"/>
      <c r="AE5948" s="263"/>
    </row>
    <row r="5949" spans="5:31" ht="15" customHeight="1" x14ac:dyDescent="0.3">
      <c r="E5949" s="263"/>
      <c r="F5949" s="263"/>
      <c r="G5949" s="263"/>
      <c r="H5949" s="263"/>
      <c r="I5949" s="263"/>
      <c r="J5949" s="263"/>
      <c r="K5949" s="263"/>
      <c r="L5949" s="263"/>
      <c r="M5949" s="263"/>
      <c r="N5949" s="263"/>
      <c r="O5949" s="263"/>
      <c r="P5949" s="263"/>
      <c r="Q5949" s="263"/>
      <c r="R5949" s="263"/>
      <c r="S5949" s="263"/>
      <c r="T5949" s="263"/>
      <c r="U5949" s="263"/>
      <c r="V5949" s="263"/>
      <c r="W5949" s="263"/>
      <c r="X5949" s="263"/>
      <c r="Y5949" s="263"/>
      <c r="Z5949" s="263"/>
      <c r="AB5949" s="263"/>
      <c r="AC5949" s="263"/>
      <c r="AD5949" s="263"/>
      <c r="AE5949" s="263"/>
    </row>
    <row r="5950" spans="5:31" ht="15" customHeight="1" x14ac:dyDescent="0.3">
      <c r="E5950" s="263"/>
      <c r="F5950" s="263"/>
      <c r="G5950" s="263"/>
      <c r="H5950" s="263"/>
      <c r="I5950" s="263"/>
      <c r="J5950" s="263"/>
      <c r="K5950" s="263"/>
      <c r="L5950" s="263"/>
      <c r="M5950" s="263"/>
      <c r="N5950" s="263"/>
      <c r="O5950" s="263"/>
      <c r="P5950" s="263"/>
      <c r="Q5950" s="263"/>
      <c r="R5950" s="263"/>
      <c r="S5950" s="263"/>
      <c r="T5950" s="263"/>
      <c r="U5950" s="263"/>
      <c r="V5950" s="263"/>
      <c r="W5950" s="263"/>
      <c r="X5950" s="263"/>
      <c r="Y5950" s="263"/>
      <c r="Z5950" s="263"/>
      <c r="AB5950" s="263"/>
      <c r="AC5950" s="263"/>
      <c r="AD5950" s="263"/>
      <c r="AE5950" s="263"/>
    </row>
    <row r="5951" spans="5:31" ht="15" customHeight="1" x14ac:dyDescent="0.3">
      <c r="E5951" s="263"/>
      <c r="F5951" s="263"/>
      <c r="G5951" s="263"/>
      <c r="H5951" s="263"/>
      <c r="I5951" s="263"/>
      <c r="J5951" s="263"/>
      <c r="K5951" s="263"/>
      <c r="L5951" s="263"/>
      <c r="M5951" s="263"/>
      <c r="N5951" s="263"/>
      <c r="O5951" s="263"/>
      <c r="P5951" s="263"/>
      <c r="Q5951" s="263"/>
      <c r="R5951" s="263"/>
      <c r="S5951" s="263"/>
      <c r="T5951" s="263"/>
      <c r="U5951" s="263"/>
      <c r="V5951" s="263"/>
      <c r="W5951" s="263"/>
      <c r="X5951" s="263"/>
      <c r="Y5951" s="263"/>
      <c r="Z5951" s="263"/>
      <c r="AB5951" s="263"/>
      <c r="AC5951" s="263"/>
      <c r="AD5951" s="263"/>
      <c r="AE5951" s="263"/>
    </row>
    <row r="5952" spans="5:31" ht="15" customHeight="1" x14ac:dyDescent="0.3">
      <c r="E5952" s="263"/>
      <c r="F5952" s="263"/>
      <c r="G5952" s="263"/>
      <c r="H5952" s="263"/>
      <c r="I5952" s="263"/>
      <c r="J5952" s="263"/>
      <c r="K5952" s="263"/>
      <c r="L5952" s="263"/>
      <c r="M5952" s="263"/>
      <c r="N5952" s="263"/>
      <c r="O5952" s="263"/>
      <c r="P5952" s="263"/>
      <c r="Q5952" s="263"/>
      <c r="R5952" s="263"/>
      <c r="S5952" s="263"/>
      <c r="T5952" s="263"/>
      <c r="U5952" s="263"/>
      <c r="V5952" s="263"/>
      <c r="W5952" s="263"/>
      <c r="X5952" s="263"/>
      <c r="Y5952" s="263"/>
      <c r="Z5952" s="263"/>
      <c r="AB5952" s="263"/>
      <c r="AC5952" s="263"/>
      <c r="AD5952" s="263"/>
      <c r="AE5952" s="263"/>
    </row>
    <row r="5953" spans="5:31" ht="15" customHeight="1" x14ac:dyDescent="0.3">
      <c r="E5953" s="263"/>
      <c r="F5953" s="263"/>
      <c r="G5953" s="263"/>
      <c r="H5953" s="263"/>
      <c r="I5953" s="263"/>
      <c r="J5953" s="263"/>
      <c r="K5953" s="263"/>
      <c r="L5953" s="263"/>
      <c r="M5953" s="263"/>
      <c r="N5953" s="263"/>
      <c r="O5953" s="263"/>
      <c r="P5953" s="263"/>
      <c r="Q5953" s="263"/>
      <c r="R5953" s="263"/>
      <c r="S5953" s="263"/>
      <c r="T5953" s="263"/>
      <c r="U5953" s="263"/>
      <c r="V5953" s="263"/>
      <c r="W5953" s="263"/>
      <c r="X5953" s="263"/>
      <c r="Y5953" s="263"/>
      <c r="Z5953" s="263"/>
      <c r="AB5953" s="263"/>
      <c r="AC5953" s="263"/>
      <c r="AD5953" s="263"/>
      <c r="AE5953" s="263"/>
    </row>
    <row r="5954" spans="5:31" ht="15" customHeight="1" x14ac:dyDescent="0.3">
      <c r="E5954" s="263"/>
      <c r="F5954" s="263"/>
      <c r="G5954" s="263"/>
      <c r="H5954" s="263"/>
      <c r="I5954" s="263"/>
      <c r="J5954" s="263"/>
      <c r="K5954" s="263"/>
      <c r="L5954" s="263"/>
      <c r="M5954" s="263"/>
      <c r="N5954" s="263"/>
      <c r="O5954" s="263"/>
      <c r="P5954" s="263"/>
      <c r="Q5954" s="263"/>
      <c r="R5954" s="263"/>
      <c r="S5954" s="263"/>
      <c r="T5954" s="263"/>
      <c r="U5954" s="263"/>
      <c r="V5954" s="263"/>
      <c r="W5954" s="263"/>
      <c r="X5954" s="263"/>
      <c r="Y5954" s="263"/>
      <c r="Z5954" s="263"/>
      <c r="AB5954" s="263"/>
      <c r="AC5954" s="263"/>
      <c r="AD5954" s="263"/>
      <c r="AE5954" s="263"/>
    </row>
    <row r="5955" spans="5:31" ht="15" customHeight="1" x14ac:dyDescent="0.3">
      <c r="E5955" s="263"/>
      <c r="F5955" s="263"/>
      <c r="G5955" s="263"/>
      <c r="H5955" s="263"/>
      <c r="I5955" s="263"/>
      <c r="J5955" s="263"/>
      <c r="K5955" s="263"/>
      <c r="L5955" s="263"/>
      <c r="M5955" s="263"/>
      <c r="N5955" s="263"/>
      <c r="O5955" s="263"/>
      <c r="P5955" s="263"/>
      <c r="Q5955" s="263"/>
      <c r="R5955" s="263"/>
      <c r="S5955" s="263"/>
      <c r="T5955" s="263"/>
      <c r="U5955" s="263"/>
      <c r="V5955" s="263"/>
      <c r="W5955" s="263"/>
      <c r="X5955" s="263"/>
      <c r="Y5955" s="263"/>
      <c r="Z5955" s="263"/>
      <c r="AB5955" s="263"/>
      <c r="AC5955" s="263"/>
      <c r="AD5955" s="263"/>
      <c r="AE5955" s="263"/>
    </row>
    <row r="5956" spans="5:31" ht="15" customHeight="1" x14ac:dyDescent="0.3">
      <c r="E5956" s="263"/>
      <c r="F5956" s="263"/>
      <c r="G5956" s="263"/>
      <c r="H5956" s="263"/>
      <c r="I5956" s="263"/>
      <c r="J5956" s="263"/>
      <c r="K5956" s="263"/>
      <c r="L5956" s="263"/>
      <c r="M5956" s="263"/>
      <c r="N5956" s="263"/>
      <c r="O5956" s="263"/>
      <c r="P5956" s="263"/>
      <c r="Q5956" s="263"/>
      <c r="R5956" s="263"/>
      <c r="S5956" s="263"/>
      <c r="T5956" s="263"/>
      <c r="U5956" s="263"/>
      <c r="V5956" s="263"/>
      <c r="W5956" s="263"/>
      <c r="X5956" s="263"/>
      <c r="Y5956" s="263"/>
      <c r="Z5956" s="263"/>
      <c r="AB5956" s="263"/>
      <c r="AC5956" s="263"/>
      <c r="AD5956" s="263"/>
      <c r="AE5956" s="263"/>
    </row>
    <row r="5957" spans="5:31" ht="15" customHeight="1" x14ac:dyDescent="0.3">
      <c r="E5957" s="263"/>
      <c r="F5957" s="263"/>
      <c r="G5957" s="263"/>
      <c r="H5957" s="263"/>
      <c r="I5957" s="263"/>
      <c r="J5957" s="263"/>
      <c r="K5957" s="263"/>
      <c r="L5957" s="263"/>
      <c r="M5957" s="263"/>
      <c r="N5957" s="263"/>
      <c r="O5957" s="263"/>
      <c r="P5957" s="263"/>
      <c r="Q5957" s="263"/>
      <c r="R5957" s="263"/>
      <c r="S5957" s="263"/>
      <c r="T5957" s="263"/>
      <c r="U5957" s="263"/>
      <c r="V5957" s="263"/>
      <c r="W5957" s="263"/>
      <c r="X5957" s="263"/>
      <c r="Y5957" s="263"/>
      <c r="Z5957" s="263"/>
      <c r="AB5957" s="263"/>
      <c r="AC5957" s="263"/>
      <c r="AD5957" s="263"/>
      <c r="AE5957" s="263"/>
    </row>
    <row r="5958" spans="5:31" ht="15" customHeight="1" x14ac:dyDescent="0.3">
      <c r="E5958" s="263"/>
      <c r="F5958" s="263"/>
      <c r="G5958" s="263"/>
      <c r="H5958" s="263"/>
      <c r="I5958" s="263"/>
      <c r="J5958" s="263"/>
      <c r="K5958" s="263"/>
      <c r="L5958" s="263"/>
      <c r="M5958" s="263"/>
      <c r="N5958" s="263"/>
      <c r="O5958" s="263"/>
      <c r="P5958" s="263"/>
      <c r="Q5958" s="263"/>
      <c r="R5958" s="263"/>
      <c r="S5958" s="263"/>
      <c r="T5958" s="263"/>
      <c r="U5958" s="263"/>
      <c r="V5958" s="263"/>
      <c r="W5958" s="263"/>
      <c r="X5958" s="263"/>
      <c r="Y5958" s="263"/>
      <c r="Z5958" s="263"/>
      <c r="AB5958" s="263"/>
      <c r="AC5958" s="263"/>
      <c r="AD5958" s="263"/>
      <c r="AE5958" s="263"/>
    </row>
    <row r="5959" spans="5:31" ht="15" customHeight="1" x14ac:dyDescent="0.3">
      <c r="E5959" s="263"/>
      <c r="F5959" s="263"/>
      <c r="G5959" s="263"/>
      <c r="H5959" s="263"/>
      <c r="I5959" s="263"/>
      <c r="J5959" s="263"/>
      <c r="K5959" s="263"/>
      <c r="L5959" s="263"/>
      <c r="M5959" s="263"/>
      <c r="N5959" s="263"/>
      <c r="O5959" s="263"/>
      <c r="P5959" s="263"/>
      <c r="Q5959" s="263"/>
      <c r="R5959" s="263"/>
      <c r="S5959" s="263"/>
      <c r="T5959" s="263"/>
      <c r="U5959" s="263"/>
      <c r="V5959" s="263"/>
      <c r="W5959" s="263"/>
      <c r="X5959" s="263"/>
      <c r="Y5959" s="263"/>
      <c r="Z5959" s="263"/>
      <c r="AB5959" s="263"/>
      <c r="AC5959" s="263"/>
      <c r="AD5959" s="263"/>
      <c r="AE5959" s="263"/>
    </row>
    <row r="5960" spans="5:31" ht="15" customHeight="1" x14ac:dyDescent="0.3">
      <c r="E5960" s="263"/>
      <c r="F5960" s="263"/>
      <c r="G5960" s="263"/>
      <c r="H5960" s="263"/>
      <c r="I5960" s="263"/>
      <c r="J5960" s="263"/>
      <c r="K5960" s="263"/>
      <c r="L5960" s="263"/>
      <c r="M5960" s="263"/>
      <c r="N5960" s="263"/>
      <c r="O5960" s="263"/>
      <c r="P5960" s="263"/>
      <c r="Q5960" s="263"/>
      <c r="R5960" s="263"/>
      <c r="S5960" s="263"/>
      <c r="T5960" s="263"/>
      <c r="U5960" s="263"/>
      <c r="V5960" s="263"/>
      <c r="W5960" s="263"/>
      <c r="X5960" s="263"/>
      <c r="Y5960" s="263"/>
      <c r="Z5960" s="263"/>
      <c r="AB5960" s="263"/>
      <c r="AC5960" s="263"/>
      <c r="AD5960" s="263"/>
      <c r="AE5960" s="263"/>
    </row>
    <row r="5961" spans="5:31" ht="15" customHeight="1" x14ac:dyDescent="0.3">
      <c r="E5961" s="263"/>
      <c r="F5961" s="263"/>
      <c r="G5961" s="263"/>
      <c r="H5961" s="263"/>
      <c r="I5961" s="263"/>
      <c r="J5961" s="263"/>
      <c r="K5961" s="263"/>
      <c r="L5961" s="263"/>
      <c r="M5961" s="263"/>
      <c r="N5961" s="263"/>
      <c r="O5961" s="263"/>
      <c r="P5961" s="263"/>
      <c r="Q5961" s="263"/>
      <c r="R5961" s="263"/>
      <c r="S5961" s="263"/>
      <c r="T5961" s="263"/>
      <c r="U5961" s="263"/>
      <c r="V5961" s="263"/>
      <c r="W5961" s="263"/>
      <c r="X5961" s="263"/>
      <c r="Y5961" s="263"/>
      <c r="Z5961" s="263"/>
      <c r="AB5961" s="263"/>
      <c r="AC5961" s="263"/>
      <c r="AD5961" s="263"/>
      <c r="AE5961" s="263"/>
    </row>
    <row r="5962" spans="5:31" ht="15" customHeight="1" x14ac:dyDescent="0.3">
      <c r="E5962" s="263"/>
      <c r="F5962" s="263"/>
      <c r="G5962" s="263"/>
      <c r="H5962" s="263"/>
      <c r="I5962" s="263"/>
      <c r="J5962" s="263"/>
      <c r="K5962" s="263"/>
      <c r="L5962" s="263"/>
      <c r="M5962" s="263"/>
      <c r="N5962" s="263"/>
      <c r="O5962" s="263"/>
      <c r="P5962" s="263"/>
      <c r="Q5962" s="263"/>
      <c r="R5962" s="263"/>
      <c r="S5962" s="263"/>
      <c r="T5962" s="263"/>
      <c r="U5962" s="263"/>
      <c r="V5962" s="263"/>
      <c r="W5962" s="263"/>
      <c r="X5962" s="263"/>
      <c r="Y5962" s="263"/>
      <c r="Z5962" s="263"/>
      <c r="AB5962" s="263"/>
      <c r="AC5962" s="263"/>
      <c r="AD5962" s="263"/>
      <c r="AE5962" s="263"/>
    </row>
    <row r="5963" spans="5:31" ht="15" customHeight="1" x14ac:dyDescent="0.3">
      <c r="E5963" s="263"/>
      <c r="F5963" s="263"/>
      <c r="G5963" s="263"/>
      <c r="H5963" s="263"/>
      <c r="I5963" s="263"/>
      <c r="J5963" s="263"/>
      <c r="K5963" s="263"/>
      <c r="L5963" s="263"/>
      <c r="M5963" s="263"/>
      <c r="N5963" s="263"/>
      <c r="O5963" s="263"/>
      <c r="P5963" s="263"/>
      <c r="Q5963" s="263"/>
      <c r="R5963" s="263"/>
      <c r="S5963" s="263"/>
      <c r="T5963" s="263"/>
      <c r="U5963" s="263"/>
      <c r="V5963" s="263"/>
      <c r="W5963" s="263"/>
      <c r="X5963" s="263"/>
      <c r="Y5963" s="263"/>
      <c r="Z5963" s="263"/>
      <c r="AB5963" s="263"/>
      <c r="AC5963" s="263"/>
      <c r="AD5963" s="263"/>
      <c r="AE5963" s="263"/>
    </row>
    <row r="5964" spans="5:31" ht="15" customHeight="1" x14ac:dyDescent="0.3">
      <c r="E5964" s="263"/>
      <c r="F5964" s="263"/>
      <c r="G5964" s="263"/>
      <c r="H5964" s="263"/>
      <c r="I5964" s="263"/>
      <c r="J5964" s="263"/>
      <c r="K5964" s="263"/>
      <c r="L5964" s="263"/>
      <c r="M5964" s="263"/>
      <c r="N5964" s="263"/>
      <c r="O5964" s="263"/>
      <c r="P5964" s="263"/>
      <c r="Q5964" s="263"/>
      <c r="R5964" s="263"/>
      <c r="S5964" s="263"/>
      <c r="T5964" s="263"/>
      <c r="U5964" s="263"/>
      <c r="V5964" s="263"/>
      <c r="W5964" s="263"/>
      <c r="X5964" s="263"/>
      <c r="Y5964" s="263"/>
      <c r="Z5964" s="263"/>
      <c r="AB5964" s="263"/>
      <c r="AC5964" s="263"/>
      <c r="AD5964" s="263"/>
      <c r="AE5964" s="263"/>
    </row>
    <row r="5965" spans="5:31" ht="15" customHeight="1" x14ac:dyDescent="0.3">
      <c r="E5965" s="263"/>
      <c r="F5965" s="263"/>
      <c r="G5965" s="263"/>
      <c r="H5965" s="263"/>
      <c r="I5965" s="263"/>
      <c r="J5965" s="263"/>
      <c r="K5965" s="263"/>
      <c r="L5965" s="263"/>
      <c r="M5965" s="263"/>
      <c r="N5965" s="263"/>
      <c r="O5965" s="263"/>
      <c r="P5965" s="263"/>
      <c r="Q5965" s="263"/>
      <c r="R5965" s="263"/>
      <c r="S5965" s="263"/>
      <c r="T5965" s="263"/>
      <c r="U5965" s="263"/>
      <c r="V5965" s="263"/>
      <c r="W5965" s="263"/>
      <c r="X5965" s="263"/>
      <c r="Y5965" s="263"/>
      <c r="Z5965" s="263"/>
      <c r="AB5965" s="263"/>
      <c r="AC5965" s="263"/>
      <c r="AD5965" s="263"/>
      <c r="AE5965" s="263"/>
    </row>
    <row r="5966" spans="5:31" ht="15" customHeight="1" x14ac:dyDescent="0.3">
      <c r="E5966" s="263"/>
      <c r="F5966" s="263"/>
      <c r="G5966" s="263"/>
      <c r="H5966" s="263"/>
      <c r="I5966" s="263"/>
      <c r="J5966" s="263"/>
      <c r="K5966" s="263"/>
      <c r="L5966" s="263"/>
      <c r="M5966" s="263"/>
      <c r="N5966" s="263"/>
      <c r="O5966" s="263"/>
      <c r="P5966" s="263"/>
      <c r="Q5966" s="263"/>
      <c r="R5966" s="263"/>
      <c r="S5966" s="263"/>
      <c r="T5966" s="263"/>
      <c r="U5966" s="263"/>
      <c r="V5966" s="263"/>
      <c r="W5966" s="263"/>
      <c r="X5966" s="263"/>
      <c r="Y5966" s="263"/>
      <c r="Z5966" s="263"/>
      <c r="AB5966" s="263"/>
      <c r="AC5966" s="263"/>
      <c r="AD5966" s="263"/>
      <c r="AE5966" s="263"/>
    </row>
    <row r="5967" spans="5:31" ht="15" customHeight="1" x14ac:dyDescent="0.3">
      <c r="E5967" s="263"/>
      <c r="F5967" s="263"/>
      <c r="G5967" s="263"/>
      <c r="H5967" s="263"/>
      <c r="I5967" s="263"/>
      <c r="J5967" s="263"/>
      <c r="K5967" s="263"/>
      <c r="L5967" s="263"/>
      <c r="M5967" s="263"/>
      <c r="N5967" s="263"/>
      <c r="O5967" s="263"/>
      <c r="P5967" s="263"/>
      <c r="Q5967" s="263"/>
      <c r="R5967" s="263"/>
      <c r="S5967" s="263"/>
      <c r="T5967" s="263"/>
      <c r="U5967" s="263"/>
      <c r="V5967" s="263"/>
      <c r="W5967" s="263"/>
      <c r="X5967" s="263"/>
      <c r="Y5967" s="263"/>
      <c r="Z5967" s="263"/>
      <c r="AB5967" s="263"/>
      <c r="AC5967" s="263"/>
      <c r="AD5967" s="263"/>
      <c r="AE5967" s="263"/>
    </row>
    <row r="5968" spans="5:31" ht="15" customHeight="1" x14ac:dyDescent="0.3">
      <c r="E5968" s="263"/>
      <c r="F5968" s="263"/>
      <c r="G5968" s="263"/>
      <c r="H5968" s="263"/>
      <c r="I5968" s="263"/>
      <c r="J5968" s="263"/>
      <c r="K5968" s="263"/>
      <c r="L5968" s="263"/>
      <c r="M5968" s="263"/>
      <c r="N5968" s="263"/>
      <c r="O5968" s="263"/>
      <c r="P5968" s="263"/>
      <c r="Q5968" s="263"/>
      <c r="R5968" s="263"/>
      <c r="S5968" s="263"/>
      <c r="T5968" s="263"/>
      <c r="U5968" s="263"/>
      <c r="V5968" s="263"/>
      <c r="W5968" s="263"/>
      <c r="X5968" s="263"/>
      <c r="Y5968" s="263"/>
      <c r="Z5968" s="263"/>
      <c r="AB5968" s="263"/>
      <c r="AC5968" s="263"/>
      <c r="AD5968" s="263"/>
      <c r="AE5968" s="263"/>
    </row>
    <row r="5969" spans="5:31" ht="15" customHeight="1" x14ac:dyDescent="0.3">
      <c r="E5969" s="263"/>
      <c r="F5969" s="263"/>
      <c r="G5969" s="263"/>
      <c r="H5969" s="263"/>
      <c r="I5969" s="263"/>
      <c r="J5969" s="263"/>
      <c r="K5969" s="263"/>
      <c r="L5969" s="263"/>
      <c r="M5969" s="263"/>
      <c r="N5969" s="263"/>
      <c r="O5969" s="263"/>
      <c r="P5969" s="263"/>
      <c r="Q5969" s="263"/>
      <c r="R5969" s="263"/>
      <c r="S5969" s="263"/>
      <c r="T5969" s="263"/>
      <c r="U5969" s="263"/>
      <c r="V5969" s="263"/>
      <c r="W5969" s="263"/>
      <c r="X5969" s="263"/>
      <c r="Y5969" s="263"/>
      <c r="Z5969" s="263"/>
      <c r="AB5969" s="263"/>
      <c r="AC5969" s="263"/>
      <c r="AD5969" s="263"/>
      <c r="AE5969" s="263"/>
    </row>
    <row r="5970" spans="5:31" ht="15" customHeight="1" x14ac:dyDescent="0.3">
      <c r="E5970" s="263"/>
      <c r="F5970" s="263"/>
      <c r="G5970" s="263"/>
      <c r="H5970" s="263"/>
      <c r="I5970" s="263"/>
      <c r="J5970" s="263"/>
      <c r="K5970" s="263"/>
      <c r="L5970" s="263"/>
      <c r="M5970" s="263"/>
      <c r="N5970" s="263"/>
      <c r="O5970" s="263"/>
      <c r="P5970" s="263"/>
      <c r="Q5970" s="263"/>
      <c r="R5970" s="263"/>
      <c r="S5970" s="263"/>
      <c r="T5970" s="263"/>
      <c r="U5970" s="263"/>
      <c r="V5970" s="263"/>
      <c r="W5970" s="263"/>
      <c r="X5970" s="263"/>
      <c r="Y5970" s="263"/>
      <c r="Z5970" s="263"/>
      <c r="AB5970" s="263"/>
      <c r="AC5970" s="263"/>
      <c r="AD5970" s="263"/>
      <c r="AE5970" s="263"/>
    </row>
    <row r="5971" spans="5:31" ht="15" customHeight="1" x14ac:dyDescent="0.3">
      <c r="E5971" s="263"/>
      <c r="F5971" s="263"/>
      <c r="G5971" s="263"/>
      <c r="H5971" s="263"/>
      <c r="I5971" s="263"/>
      <c r="J5971" s="263"/>
      <c r="K5971" s="263"/>
      <c r="L5971" s="263"/>
      <c r="M5971" s="263"/>
      <c r="N5971" s="263"/>
      <c r="O5971" s="263"/>
      <c r="P5971" s="263"/>
      <c r="Q5971" s="263"/>
      <c r="R5971" s="263"/>
      <c r="S5971" s="263"/>
      <c r="T5971" s="263"/>
      <c r="U5971" s="263"/>
      <c r="V5971" s="263"/>
      <c r="W5971" s="263"/>
      <c r="X5971" s="263"/>
      <c r="Y5971" s="263"/>
      <c r="Z5971" s="263"/>
      <c r="AB5971" s="263"/>
      <c r="AC5971" s="263"/>
      <c r="AD5971" s="263"/>
      <c r="AE5971" s="263"/>
    </row>
    <row r="5972" spans="5:31" ht="15" customHeight="1" x14ac:dyDescent="0.3">
      <c r="E5972" s="263"/>
      <c r="F5972" s="263"/>
      <c r="G5972" s="263"/>
      <c r="H5972" s="263"/>
      <c r="I5972" s="263"/>
      <c r="J5972" s="263"/>
      <c r="K5972" s="263"/>
      <c r="L5972" s="263"/>
      <c r="M5972" s="263"/>
      <c r="N5972" s="263"/>
      <c r="O5972" s="263"/>
      <c r="P5972" s="263"/>
      <c r="Q5972" s="263"/>
      <c r="R5972" s="263"/>
      <c r="S5972" s="263"/>
      <c r="T5972" s="263"/>
      <c r="U5972" s="263"/>
      <c r="V5972" s="263"/>
      <c r="W5972" s="263"/>
      <c r="X5972" s="263"/>
      <c r="Y5972" s="263"/>
      <c r="Z5972" s="263"/>
      <c r="AB5972" s="263"/>
      <c r="AC5972" s="263"/>
      <c r="AD5972" s="263"/>
      <c r="AE5972" s="263"/>
    </row>
    <row r="5973" spans="5:31" ht="15" customHeight="1" x14ac:dyDescent="0.3">
      <c r="E5973" s="263"/>
      <c r="F5973" s="263"/>
      <c r="G5973" s="263"/>
      <c r="H5973" s="263"/>
      <c r="I5973" s="263"/>
      <c r="J5973" s="263"/>
      <c r="K5973" s="263"/>
      <c r="L5973" s="263"/>
      <c r="M5973" s="263"/>
      <c r="N5973" s="263"/>
      <c r="O5973" s="263"/>
      <c r="P5973" s="263"/>
      <c r="Q5973" s="263"/>
      <c r="R5973" s="263"/>
      <c r="S5973" s="263"/>
      <c r="T5973" s="263"/>
      <c r="U5973" s="263"/>
      <c r="V5973" s="263"/>
      <c r="W5973" s="263"/>
      <c r="X5973" s="263"/>
      <c r="Y5973" s="263"/>
      <c r="Z5973" s="263"/>
      <c r="AB5973" s="263"/>
      <c r="AC5973" s="263"/>
      <c r="AD5973" s="263"/>
      <c r="AE5973" s="263"/>
    </row>
    <row r="5974" spans="5:31" ht="15" customHeight="1" x14ac:dyDescent="0.3">
      <c r="E5974" s="263"/>
      <c r="F5974" s="263"/>
      <c r="G5974" s="263"/>
      <c r="H5974" s="263"/>
      <c r="I5974" s="263"/>
      <c r="J5974" s="263"/>
      <c r="K5974" s="263"/>
      <c r="L5974" s="263"/>
      <c r="M5974" s="263"/>
      <c r="N5974" s="263"/>
      <c r="O5974" s="263"/>
      <c r="P5974" s="263"/>
      <c r="Q5974" s="263"/>
      <c r="R5974" s="263"/>
      <c r="S5974" s="263"/>
      <c r="T5974" s="263"/>
      <c r="U5974" s="263"/>
      <c r="V5974" s="263"/>
      <c r="W5974" s="263"/>
      <c r="X5974" s="263"/>
      <c r="Y5974" s="263"/>
      <c r="Z5974" s="263"/>
      <c r="AB5974" s="263"/>
      <c r="AC5974" s="263"/>
      <c r="AD5974" s="263"/>
      <c r="AE5974" s="263"/>
    </row>
    <row r="5975" spans="5:31" ht="15" customHeight="1" x14ac:dyDescent="0.3">
      <c r="E5975" s="263"/>
      <c r="F5975" s="263"/>
      <c r="G5975" s="263"/>
      <c r="H5975" s="263"/>
      <c r="I5975" s="263"/>
      <c r="J5975" s="263"/>
      <c r="K5975" s="263"/>
      <c r="L5975" s="263"/>
      <c r="M5975" s="263"/>
      <c r="N5975" s="263"/>
      <c r="O5975" s="263"/>
      <c r="P5975" s="263"/>
      <c r="Q5975" s="263"/>
      <c r="R5975" s="263"/>
      <c r="S5975" s="263"/>
      <c r="T5975" s="263"/>
      <c r="U5975" s="263"/>
      <c r="V5975" s="263"/>
      <c r="W5975" s="263"/>
      <c r="X5975" s="263"/>
      <c r="Y5975" s="263"/>
      <c r="Z5975" s="263"/>
      <c r="AB5975" s="263"/>
      <c r="AC5975" s="263"/>
      <c r="AD5975" s="263"/>
      <c r="AE5975" s="263"/>
    </row>
    <row r="5976" spans="5:31" ht="15" customHeight="1" x14ac:dyDescent="0.3">
      <c r="E5976" s="263"/>
      <c r="F5976" s="263"/>
      <c r="G5976" s="263"/>
      <c r="H5976" s="263"/>
      <c r="I5976" s="263"/>
      <c r="J5976" s="263"/>
      <c r="K5976" s="263"/>
      <c r="L5976" s="263"/>
      <c r="M5976" s="263"/>
      <c r="N5976" s="263"/>
      <c r="O5976" s="263"/>
      <c r="P5976" s="263"/>
      <c r="Q5976" s="263"/>
      <c r="R5976" s="263"/>
      <c r="S5976" s="263"/>
      <c r="T5976" s="263"/>
      <c r="U5976" s="263"/>
      <c r="V5976" s="263"/>
      <c r="W5976" s="263"/>
      <c r="X5976" s="263"/>
      <c r="Y5976" s="263"/>
      <c r="Z5976" s="263"/>
      <c r="AB5976" s="263"/>
      <c r="AC5976" s="263"/>
      <c r="AD5976" s="263"/>
      <c r="AE5976" s="263"/>
    </row>
    <row r="5977" spans="5:31" ht="15" customHeight="1" x14ac:dyDescent="0.3">
      <c r="E5977" s="263"/>
      <c r="F5977" s="263"/>
      <c r="G5977" s="263"/>
      <c r="H5977" s="263"/>
      <c r="I5977" s="263"/>
      <c r="J5977" s="263"/>
      <c r="K5977" s="263"/>
      <c r="L5977" s="263"/>
      <c r="M5977" s="263"/>
      <c r="N5977" s="263"/>
      <c r="O5977" s="263"/>
      <c r="P5977" s="263"/>
      <c r="Q5977" s="263"/>
      <c r="R5977" s="263"/>
      <c r="S5977" s="263"/>
      <c r="T5977" s="263"/>
      <c r="U5977" s="263"/>
      <c r="V5977" s="263"/>
      <c r="W5977" s="263"/>
      <c r="X5977" s="263"/>
      <c r="Y5977" s="263"/>
      <c r="Z5977" s="263"/>
      <c r="AB5977" s="263"/>
      <c r="AC5977" s="263"/>
      <c r="AD5977" s="263"/>
      <c r="AE5977" s="263"/>
    </row>
    <row r="5978" spans="5:31" ht="15" customHeight="1" x14ac:dyDescent="0.3">
      <c r="E5978" s="263"/>
      <c r="F5978" s="263"/>
      <c r="G5978" s="263"/>
      <c r="H5978" s="263"/>
      <c r="I5978" s="263"/>
      <c r="J5978" s="263"/>
      <c r="K5978" s="263"/>
      <c r="L5978" s="263"/>
      <c r="M5978" s="263"/>
      <c r="N5978" s="263"/>
      <c r="O5978" s="263"/>
      <c r="P5978" s="263"/>
      <c r="Q5978" s="263"/>
      <c r="R5978" s="263"/>
      <c r="S5978" s="263"/>
      <c r="T5978" s="263"/>
      <c r="U5978" s="263"/>
      <c r="V5978" s="263"/>
      <c r="W5978" s="263"/>
      <c r="X5978" s="263"/>
      <c r="Y5978" s="263"/>
      <c r="Z5978" s="263"/>
      <c r="AB5978" s="263"/>
      <c r="AC5978" s="263"/>
      <c r="AD5978" s="263"/>
      <c r="AE5978" s="263"/>
    </row>
    <row r="5979" spans="5:31" ht="15" customHeight="1" x14ac:dyDescent="0.3">
      <c r="E5979" s="263"/>
      <c r="F5979" s="263"/>
      <c r="G5979" s="263"/>
      <c r="H5979" s="263"/>
      <c r="I5979" s="263"/>
      <c r="J5979" s="263"/>
      <c r="K5979" s="263"/>
      <c r="L5979" s="263"/>
      <c r="M5979" s="263"/>
      <c r="N5979" s="263"/>
      <c r="O5979" s="263"/>
      <c r="P5979" s="263"/>
      <c r="Q5979" s="263"/>
      <c r="R5979" s="263"/>
      <c r="S5979" s="263"/>
      <c r="T5979" s="263"/>
      <c r="U5979" s="263"/>
      <c r="V5979" s="263"/>
      <c r="W5979" s="263"/>
      <c r="X5979" s="263"/>
      <c r="Y5979" s="263"/>
      <c r="Z5979" s="263"/>
      <c r="AB5979" s="263"/>
      <c r="AC5979" s="263"/>
      <c r="AD5979" s="263"/>
      <c r="AE5979" s="263"/>
    </row>
    <row r="5980" spans="5:31" ht="15" customHeight="1" x14ac:dyDescent="0.3">
      <c r="E5980" s="263"/>
      <c r="F5980" s="263"/>
      <c r="G5980" s="263"/>
      <c r="H5980" s="263"/>
      <c r="I5980" s="263"/>
      <c r="J5980" s="263"/>
      <c r="K5980" s="263"/>
      <c r="L5980" s="263"/>
      <c r="M5980" s="263"/>
      <c r="N5980" s="263"/>
      <c r="O5980" s="263"/>
      <c r="P5980" s="263"/>
      <c r="Q5980" s="263"/>
      <c r="R5980" s="263"/>
      <c r="S5980" s="263"/>
      <c r="T5980" s="263"/>
      <c r="U5980" s="263"/>
      <c r="V5980" s="263"/>
      <c r="W5980" s="263"/>
      <c r="X5980" s="263"/>
      <c r="Y5980" s="263"/>
      <c r="Z5980" s="263"/>
      <c r="AB5980" s="263"/>
      <c r="AC5980" s="263"/>
      <c r="AD5980" s="263"/>
      <c r="AE5980" s="263"/>
    </row>
    <row r="5981" spans="5:31" ht="15" customHeight="1" x14ac:dyDescent="0.3">
      <c r="E5981" s="263"/>
      <c r="F5981" s="263"/>
      <c r="G5981" s="263"/>
      <c r="H5981" s="263"/>
      <c r="I5981" s="263"/>
      <c r="J5981" s="263"/>
      <c r="K5981" s="263"/>
      <c r="L5981" s="263"/>
      <c r="M5981" s="263"/>
      <c r="N5981" s="263"/>
      <c r="O5981" s="263"/>
      <c r="P5981" s="263"/>
      <c r="Q5981" s="263"/>
      <c r="R5981" s="263"/>
      <c r="S5981" s="263"/>
      <c r="T5981" s="263"/>
      <c r="U5981" s="263"/>
      <c r="V5981" s="263"/>
      <c r="W5981" s="263"/>
      <c r="X5981" s="263"/>
      <c r="Y5981" s="263"/>
      <c r="Z5981" s="263"/>
      <c r="AB5981" s="263"/>
      <c r="AC5981" s="263"/>
      <c r="AD5981" s="263"/>
      <c r="AE5981" s="263"/>
    </row>
    <row r="5982" spans="5:31" ht="15" customHeight="1" x14ac:dyDescent="0.3">
      <c r="E5982" s="263"/>
      <c r="F5982" s="263"/>
      <c r="G5982" s="263"/>
      <c r="H5982" s="263"/>
      <c r="I5982" s="263"/>
      <c r="J5982" s="263"/>
      <c r="K5982" s="263"/>
      <c r="L5982" s="263"/>
      <c r="M5982" s="263"/>
      <c r="N5982" s="263"/>
      <c r="O5982" s="263"/>
      <c r="P5982" s="263"/>
      <c r="Q5982" s="263"/>
      <c r="R5982" s="263"/>
      <c r="S5982" s="263"/>
      <c r="T5982" s="263"/>
      <c r="U5982" s="263"/>
      <c r="V5982" s="263"/>
      <c r="W5982" s="263"/>
      <c r="X5982" s="263"/>
      <c r="Y5982" s="263"/>
      <c r="Z5982" s="263"/>
      <c r="AB5982" s="263"/>
      <c r="AC5982" s="263"/>
      <c r="AD5982" s="263"/>
      <c r="AE5982" s="263"/>
    </row>
    <row r="5983" spans="5:31" ht="15" customHeight="1" x14ac:dyDescent="0.3">
      <c r="E5983" s="263"/>
      <c r="F5983" s="263"/>
      <c r="G5983" s="263"/>
      <c r="H5983" s="263"/>
      <c r="I5983" s="263"/>
      <c r="J5983" s="263"/>
      <c r="K5983" s="263"/>
      <c r="L5983" s="263"/>
      <c r="M5983" s="263"/>
      <c r="N5983" s="263"/>
      <c r="O5983" s="263"/>
      <c r="P5983" s="263"/>
      <c r="Q5983" s="263"/>
      <c r="R5983" s="263"/>
      <c r="S5983" s="263"/>
      <c r="T5983" s="263"/>
      <c r="U5983" s="263"/>
      <c r="V5983" s="263"/>
      <c r="W5983" s="263"/>
      <c r="X5983" s="263"/>
      <c r="Y5983" s="263"/>
      <c r="Z5983" s="263"/>
      <c r="AB5983" s="263"/>
      <c r="AC5983" s="263"/>
      <c r="AD5983" s="263"/>
      <c r="AE5983" s="263"/>
    </row>
    <row r="5984" spans="5:31" ht="15" customHeight="1" x14ac:dyDescent="0.3">
      <c r="E5984" s="263"/>
      <c r="F5984" s="263"/>
      <c r="G5984" s="263"/>
      <c r="H5984" s="263"/>
      <c r="I5984" s="263"/>
      <c r="J5984" s="263"/>
      <c r="K5984" s="263"/>
      <c r="L5984" s="263"/>
      <c r="M5984" s="263"/>
      <c r="N5984" s="263"/>
      <c r="O5984" s="263"/>
      <c r="P5984" s="263"/>
      <c r="Q5984" s="263"/>
      <c r="R5984" s="263"/>
      <c r="S5984" s="263"/>
      <c r="T5984" s="263"/>
      <c r="U5984" s="263"/>
      <c r="V5984" s="263"/>
      <c r="W5984" s="263"/>
      <c r="X5984" s="263"/>
      <c r="Y5984" s="263"/>
      <c r="Z5984" s="263"/>
      <c r="AB5984" s="263"/>
      <c r="AC5984" s="263"/>
      <c r="AD5984" s="263"/>
      <c r="AE5984" s="263"/>
    </row>
    <row r="5985" spans="5:31" ht="15" customHeight="1" x14ac:dyDescent="0.3">
      <c r="E5985" s="263"/>
      <c r="F5985" s="263"/>
      <c r="G5985" s="263"/>
      <c r="H5985" s="263"/>
      <c r="I5985" s="263"/>
      <c r="J5985" s="263"/>
      <c r="K5985" s="263"/>
      <c r="L5985" s="263"/>
      <c r="M5985" s="263"/>
      <c r="N5985" s="263"/>
      <c r="O5985" s="263"/>
      <c r="P5985" s="263"/>
      <c r="Q5985" s="263"/>
      <c r="R5985" s="263"/>
      <c r="S5985" s="263"/>
      <c r="T5985" s="263"/>
      <c r="U5985" s="263"/>
      <c r="V5985" s="263"/>
      <c r="W5985" s="263"/>
      <c r="X5985" s="263"/>
      <c r="Y5985" s="263"/>
      <c r="Z5985" s="263"/>
      <c r="AB5985" s="263"/>
      <c r="AC5985" s="263"/>
      <c r="AD5985" s="263"/>
      <c r="AE5985" s="263"/>
    </row>
    <row r="5986" spans="5:31" ht="15" customHeight="1" x14ac:dyDescent="0.3">
      <c r="E5986" s="263"/>
      <c r="F5986" s="263"/>
      <c r="G5986" s="263"/>
      <c r="H5986" s="263"/>
      <c r="I5986" s="263"/>
      <c r="J5986" s="263"/>
      <c r="K5986" s="263"/>
      <c r="L5986" s="263"/>
      <c r="M5986" s="263"/>
      <c r="N5986" s="263"/>
      <c r="O5986" s="263"/>
      <c r="P5986" s="263"/>
      <c r="Q5986" s="263"/>
      <c r="R5986" s="263"/>
      <c r="S5986" s="263"/>
      <c r="T5986" s="263"/>
      <c r="U5986" s="263"/>
      <c r="V5986" s="263"/>
      <c r="W5986" s="263"/>
      <c r="X5986" s="263"/>
      <c r="Y5986" s="263"/>
      <c r="Z5986" s="263"/>
      <c r="AB5986" s="263"/>
      <c r="AC5986" s="263"/>
      <c r="AD5986" s="263"/>
      <c r="AE5986" s="263"/>
    </row>
    <row r="5987" spans="5:31" ht="15" customHeight="1" x14ac:dyDescent="0.3">
      <c r="E5987" s="263"/>
      <c r="F5987" s="263"/>
      <c r="G5987" s="263"/>
      <c r="H5987" s="263"/>
      <c r="I5987" s="263"/>
      <c r="J5987" s="263"/>
      <c r="K5987" s="263"/>
      <c r="L5987" s="263"/>
      <c r="M5987" s="263"/>
      <c r="N5987" s="263"/>
      <c r="O5987" s="263"/>
      <c r="P5987" s="263"/>
      <c r="Q5987" s="263"/>
      <c r="R5987" s="263"/>
      <c r="S5987" s="263"/>
      <c r="T5987" s="263"/>
      <c r="U5987" s="263"/>
      <c r="V5987" s="263"/>
      <c r="W5987" s="263"/>
      <c r="X5987" s="263"/>
      <c r="Y5987" s="263"/>
      <c r="Z5987" s="263"/>
      <c r="AB5987" s="263"/>
      <c r="AC5987" s="263"/>
      <c r="AD5987" s="263"/>
      <c r="AE5987" s="263"/>
    </row>
    <row r="5988" spans="5:31" ht="15" customHeight="1" x14ac:dyDescent="0.3">
      <c r="E5988" s="263"/>
      <c r="F5988" s="263"/>
      <c r="G5988" s="263"/>
      <c r="H5988" s="263"/>
      <c r="I5988" s="263"/>
      <c r="J5988" s="263"/>
      <c r="K5988" s="263"/>
      <c r="L5988" s="263"/>
      <c r="M5988" s="263"/>
      <c r="N5988" s="263"/>
      <c r="O5988" s="263"/>
      <c r="P5988" s="263"/>
      <c r="Q5988" s="263"/>
      <c r="R5988" s="263"/>
      <c r="S5988" s="263"/>
      <c r="T5988" s="263"/>
      <c r="U5988" s="263"/>
      <c r="V5988" s="263"/>
      <c r="W5988" s="263"/>
      <c r="X5988" s="263"/>
      <c r="Y5988" s="263"/>
      <c r="Z5988" s="263"/>
      <c r="AB5988" s="263"/>
      <c r="AC5988" s="263"/>
      <c r="AD5988" s="263"/>
      <c r="AE5988" s="263"/>
    </row>
    <row r="5989" spans="5:31" ht="15" customHeight="1" x14ac:dyDescent="0.3">
      <c r="E5989" s="263"/>
      <c r="F5989" s="263"/>
      <c r="G5989" s="263"/>
      <c r="H5989" s="263"/>
      <c r="I5989" s="263"/>
      <c r="J5989" s="263"/>
      <c r="K5989" s="263"/>
      <c r="L5989" s="263"/>
      <c r="M5989" s="263"/>
      <c r="N5989" s="263"/>
      <c r="O5989" s="263"/>
      <c r="P5989" s="263"/>
      <c r="Q5989" s="263"/>
      <c r="R5989" s="263"/>
      <c r="S5989" s="263"/>
      <c r="T5989" s="263"/>
      <c r="U5989" s="263"/>
      <c r="V5989" s="263"/>
      <c r="W5989" s="263"/>
      <c r="X5989" s="263"/>
      <c r="Y5989" s="263"/>
      <c r="Z5989" s="263"/>
      <c r="AB5989" s="263"/>
      <c r="AC5989" s="263"/>
      <c r="AD5989" s="263"/>
      <c r="AE5989" s="263"/>
    </row>
    <row r="5990" spans="5:31" ht="15" customHeight="1" x14ac:dyDescent="0.3">
      <c r="E5990" s="263"/>
      <c r="F5990" s="263"/>
      <c r="G5990" s="263"/>
      <c r="H5990" s="263"/>
      <c r="I5990" s="263"/>
      <c r="J5990" s="263"/>
      <c r="K5990" s="263"/>
      <c r="L5990" s="263"/>
      <c r="M5990" s="263"/>
      <c r="N5990" s="263"/>
      <c r="O5990" s="263"/>
      <c r="P5990" s="263"/>
      <c r="Q5990" s="263"/>
      <c r="R5990" s="263"/>
      <c r="S5990" s="263"/>
      <c r="T5990" s="263"/>
      <c r="U5990" s="263"/>
      <c r="V5990" s="263"/>
      <c r="W5990" s="263"/>
      <c r="X5990" s="263"/>
      <c r="Y5990" s="263"/>
      <c r="Z5990" s="263"/>
      <c r="AB5990" s="263"/>
      <c r="AC5990" s="263"/>
      <c r="AD5990" s="263"/>
      <c r="AE5990" s="263"/>
    </row>
    <row r="5991" spans="5:31" ht="15" customHeight="1" x14ac:dyDescent="0.3">
      <c r="E5991" s="263"/>
      <c r="F5991" s="263"/>
      <c r="G5991" s="263"/>
      <c r="H5991" s="263"/>
      <c r="I5991" s="263"/>
      <c r="J5991" s="263"/>
      <c r="K5991" s="263"/>
      <c r="L5991" s="263"/>
      <c r="M5991" s="263"/>
      <c r="N5991" s="263"/>
      <c r="O5991" s="263"/>
      <c r="P5991" s="263"/>
      <c r="Q5991" s="263"/>
      <c r="R5991" s="263"/>
      <c r="S5991" s="263"/>
      <c r="T5991" s="263"/>
      <c r="U5991" s="263"/>
      <c r="V5991" s="263"/>
      <c r="W5991" s="263"/>
      <c r="X5991" s="263"/>
      <c r="Y5991" s="263"/>
      <c r="Z5991" s="263"/>
      <c r="AB5991" s="263"/>
      <c r="AC5991" s="263"/>
      <c r="AD5991" s="263"/>
      <c r="AE5991" s="263"/>
    </row>
    <row r="5992" spans="5:31" ht="15" customHeight="1" x14ac:dyDescent="0.3">
      <c r="E5992" s="263"/>
      <c r="F5992" s="263"/>
      <c r="G5992" s="263"/>
      <c r="H5992" s="263"/>
      <c r="I5992" s="263"/>
      <c r="J5992" s="263"/>
      <c r="K5992" s="263"/>
      <c r="L5992" s="263"/>
      <c r="M5992" s="263"/>
      <c r="N5992" s="263"/>
      <c r="O5992" s="263"/>
      <c r="P5992" s="263"/>
      <c r="Q5992" s="263"/>
      <c r="R5992" s="263"/>
      <c r="S5992" s="263"/>
      <c r="T5992" s="263"/>
      <c r="U5992" s="263"/>
      <c r="V5992" s="263"/>
      <c r="W5992" s="263"/>
      <c r="X5992" s="263"/>
      <c r="Y5992" s="263"/>
      <c r="Z5992" s="263"/>
      <c r="AB5992" s="263"/>
      <c r="AC5992" s="263"/>
      <c r="AD5992" s="263"/>
      <c r="AE5992" s="263"/>
    </row>
    <row r="5993" spans="5:31" ht="15" customHeight="1" x14ac:dyDescent="0.3">
      <c r="E5993" s="263"/>
      <c r="F5993" s="263"/>
      <c r="G5993" s="263"/>
      <c r="H5993" s="263"/>
      <c r="I5993" s="263"/>
      <c r="J5993" s="263"/>
      <c r="K5993" s="263"/>
      <c r="L5993" s="263"/>
      <c r="M5993" s="263"/>
      <c r="N5993" s="263"/>
      <c r="O5993" s="263"/>
      <c r="P5993" s="263"/>
      <c r="Q5993" s="263"/>
      <c r="R5993" s="263"/>
      <c r="S5993" s="263"/>
      <c r="T5993" s="263"/>
      <c r="U5993" s="263"/>
      <c r="V5993" s="263"/>
      <c r="W5993" s="263"/>
      <c r="X5993" s="263"/>
      <c r="Y5993" s="263"/>
      <c r="Z5993" s="263"/>
      <c r="AB5993" s="263"/>
      <c r="AC5993" s="263"/>
      <c r="AD5993" s="263"/>
      <c r="AE5993" s="263"/>
    </row>
    <row r="5994" spans="5:31" ht="15" customHeight="1" x14ac:dyDescent="0.3">
      <c r="E5994" s="263"/>
      <c r="F5994" s="263"/>
      <c r="G5994" s="263"/>
      <c r="H5994" s="263"/>
      <c r="I5994" s="263"/>
      <c r="J5994" s="263"/>
      <c r="K5994" s="263"/>
      <c r="L5994" s="263"/>
      <c r="M5994" s="263"/>
      <c r="N5994" s="263"/>
      <c r="O5994" s="263"/>
      <c r="P5994" s="263"/>
      <c r="Q5994" s="263"/>
      <c r="R5994" s="263"/>
      <c r="S5994" s="263"/>
      <c r="T5994" s="263"/>
      <c r="U5994" s="263"/>
      <c r="V5994" s="263"/>
      <c r="W5994" s="263"/>
      <c r="X5994" s="263"/>
      <c r="Y5994" s="263"/>
      <c r="Z5994" s="263"/>
      <c r="AB5994" s="263"/>
      <c r="AC5994" s="263"/>
      <c r="AD5994" s="263"/>
      <c r="AE5994" s="263"/>
    </row>
    <row r="5995" spans="5:31" ht="15" customHeight="1" x14ac:dyDescent="0.3">
      <c r="E5995" s="263"/>
      <c r="F5995" s="263"/>
      <c r="G5995" s="263"/>
      <c r="H5995" s="263"/>
      <c r="I5995" s="263"/>
      <c r="J5995" s="263"/>
      <c r="K5995" s="263"/>
      <c r="L5995" s="263"/>
      <c r="M5995" s="263"/>
      <c r="N5995" s="263"/>
      <c r="O5995" s="263"/>
      <c r="P5995" s="263"/>
      <c r="Q5995" s="263"/>
      <c r="R5995" s="263"/>
      <c r="S5995" s="263"/>
      <c r="T5995" s="263"/>
      <c r="U5995" s="263"/>
      <c r="V5995" s="263"/>
      <c r="W5995" s="263"/>
      <c r="X5995" s="263"/>
      <c r="Y5995" s="263"/>
      <c r="Z5995" s="263"/>
      <c r="AB5995" s="263"/>
      <c r="AC5995" s="263"/>
      <c r="AD5995" s="263"/>
      <c r="AE5995" s="263"/>
    </row>
    <row r="5996" spans="5:31" ht="15" customHeight="1" x14ac:dyDescent="0.3">
      <c r="E5996" s="263"/>
      <c r="F5996" s="263"/>
      <c r="G5996" s="263"/>
      <c r="H5996" s="263"/>
      <c r="I5996" s="263"/>
      <c r="J5996" s="263"/>
      <c r="K5996" s="263"/>
      <c r="L5996" s="263"/>
      <c r="M5996" s="263"/>
      <c r="N5996" s="263"/>
      <c r="O5996" s="263"/>
      <c r="P5996" s="263"/>
      <c r="Q5996" s="263"/>
      <c r="R5996" s="263"/>
      <c r="S5996" s="263"/>
      <c r="T5996" s="263"/>
      <c r="U5996" s="263"/>
      <c r="V5996" s="263"/>
      <c r="W5996" s="263"/>
      <c r="X5996" s="263"/>
      <c r="Y5996" s="263"/>
      <c r="Z5996" s="263"/>
      <c r="AB5996" s="263"/>
      <c r="AC5996" s="263"/>
      <c r="AD5996" s="263"/>
      <c r="AE5996" s="263"/>
    </row>
    <row r="5997" spans="5:31" ht="15" customHeight="1" x14ac:dyDescent="0.3">
      <c r="E5997" s="263"/>
      <c r="F5997" s="263"/>
      <c r="G5997" s="263"/>
      <c r="H5997" s="263"/>
      <c r="I5997" s="263"/>
      <c r="J5997" s="263"/>
      <c r="K5997" s="263"/>
      <c r="L5997" s="263"/>
      <c r="M5997" s="263"/>
      <c r="N5997" s="263"/>
      <c r="O5997" s="263"/>
      <c r="P5997" s="263"/>
      <c r="Q5997" s="263"/>
      <c r="R5997" s="263"/>
      <c r="S5997" s="263"/>
      <c r="T5997" s="263"/>
      <c r="U5997" s="263"/>
      <c r="V5997" s="263"/>
      <c r="W5997" s="263"/>
      <c r="X5997" s="263"/>
      <c r="Y5997" s="263"/>
      <c r="Z5997" s="263"/>
      <c r="AB5997" s="263"/>
      <c r="AC5997" s="263"/>
      <c r="AD5997" s="263"/>
      <c r="AE5997" s="263"/>
    </row>
    <row r="5998" spans="5:31" ht="15" customHeight="1" x14ac:dyDescent="0.3">
      <c r="E5998" s="263"/>
      <c r="F5998" s="263"/>
      <c r="G5998" s="263"/>
      <c r="H5998" s="263"/>
      <c r="I5998" s="263"/>
      <c r="J5998" s="263"/>
      <c r="K5998" s="263"/>
      <c r="L5998" s="263"/>
      <c r="M5998" s="263"/>
      <c r="N5998" s="263"/>
      <c r="O5998" s="263"/>
      <c r="P5998" s="263"/>
      <c r="Q5998" s="263"/>
      <c r="R5998" s="263"/>
      <c r="S5998" s="263"/>
      <c r="T5998" s="263"/>
      <c r="U5998" s="263"/>
      <c r="V5998" s="263"/>
      <c r="W5998" s="263"/>
      <c r="X5998" s="263"/>
      <c r="Y5998" s="263"/>
      <c r="Z5998" s="263"/>
      <c r="AB5998" s="263"/>
      <c r="AC5998" s="263"/>
      <c r="AD5998" s="263"/>
      <c r="AE5998" s="263"/>
    </row>
    <row r="5999" spans="5:31" ht="15" customHeight="1" x14ac:dyDescent="0.3">
      <c r="E5999" s="263"/>
      <c r="F5999" s="263"/>
      <c r="G5999" s="263"/>
      <c r="H5999" s="263"/>
      <c r="I5999" s="263"/>
      <c r="J5999" s="263"/>
      <c r="K5999" s="263"/>
      <c r="L5999" s="263"/>
      <c r="M5999" s="263"/>
      <c r="N5999" s="263"/>
      <c r="O5999" s="263"/>
      <c r="P5999" s="263"/>
      <c r="Q5999" s="263"/>
      <c r="R5999" s="263"/>
      <c r="S5999" s="263"/>
      <c r="T5999" s="263"/>
      <c r="U5999" s="263"/>
      <c r="V5999" s="263"/>
      <c r="W5999" s="263"/>
      <c r="X5999" s="263"/>
      <c r="Y5999" s="263"/>
      <c r="Z5999" s="263"/>
      <c r="AB5999" s="263"/>
      <c r="AC5999" s="263"/>
      <c r="AD5999" s="263"/>
      <c r="AE5999" s="263"/>
    </row>
    <row r="6000" spans="5:31" ht="15" customHeight="1" x14ac:dyDescent="0.3">
      <c r="E6000" s="263"/>
      <c r="F6000" s="263"/>
      <c r="G6000" s="263"/>
      <c r="H6000" s="263"/>
      <c r="I6000" s="263"/>
      <c r="J6000" s="263"/>
      <c r="K6000" s="263"/>
      <c r="L6000" s="263"/>
      <c r="M6000" s="263"/>
      <c r="N6000" s="263"/>
      <c r="O6000" s="263"/>
      <c r="P6000" s="263"/>
      <c r="Q6000" s="263"/>
      <c r="R6000" s="263"/>
      <c r="S6000" s="263"/>
      <c r="T6000" s="263"/>
      <c r="U6000" s="263"/>
      <c r="V6000" s="263"/>
      <c r="W6000" s="263"/>
      <c r="X6000" s="263"/>
      <c r="Y6000" s="263"/>
      <c r="Z6000" s="263"/>
      <c r="AB6000" s="263"/>
      <c r="AC6000" s="263"/>
      <c r="AD6000" s="263"/>
      <c r="AE6000" s="263"/>
    </row>
    <row r="6001" spans="5:31" ht="15" customHeight="1" x14ac:dyDescent="0.3">
      <c r="E6001" s="263"/>
      <c r="F6001" s="263"/>
      <c r="G6001" s="263"/>
      <c r="H6001" s="263"/>
      <c r="I6001" s="263"/>
      <c r="J6001" s="263"/>
      <c r="K6001" s="263"/>
      <c r="L6001" s="263"/>
      <c r="M6001" s="263"/>
      <c r="N6001" s="263"/>
      <c r="O6001" s="263"/>
      <c r="P6001" s="263"/>
      <c r="Q6001" s="263"/>
      <c r="R6001" s="263"/>
      <c r="S6001" s="263"/>
      <c r="T6001" s="263"/>
      <c r="U6001" s="263"/>
      <c r="V6001" s="263"/>
      <c r="W6001" s="263"/>
      <c r="X6001" s="263"/>
      <c r="Y6001" s="263"/>
      <c r="Z6001" s="263"/>
      <c r="AB6001" s="263"/>
      <c r="AC6001" s="263"/>
      <c r="AD6001" s="263"/>
      <c r="AE6001" s="263"/>
    </row>
    <row r="6002" spans="5:31" ht="15" customHeight="1" x14ac:dyDescent="0.3">
      <c r="E6002" s="263"/>
      <c r="F6002" s="263"/>
      <c r="G6002" s="263"/>
      <c r="H6002" s="263"/>
      <c r="I6002" s="263"/>
      <c r="J6002" s="263"/>
      <c r="K6002" s="263"/>
      <c r="L6002" s="263"/>
      <c r="M6002" s="263"/>
      <c r="N6002" s="263"/>
      <c r="O6002" s="263"/>
      <c r="P6002" s="263"/>
      <c r="Q6002" s="263"/>
      <c r="R6002" s="263"/>
      <c r="S6002" s="263"/>
      <c r="T6002" s="263"/>
      <c r="U6002" s="263"/>
      <c r="V6002" s="263"/>
      <c r="W6002" s="263"/>
      <c r="X6002" s="263"/>
      <c r="Y6002" s="263"/>
      <c r="Z6002" s="263"/>
      <c r="AB6002" s="263"/>
      <c r="AC6002" s="263"/>
      <c r="AD6002" s="263"/>
      <c r="AE6002" s="263"/>
    </row>
    <row r="6003" spans="5:31" ht="15" customHeight="1" x14ac:dyDescent="0.3">
      <c r="E6003" s="263"/>
      <c r="F6003" s="263"/>
      <c r="G6003" s="263"/>
      <c r="H6003" s="263"/>
      <c r="I6003" s="263"/>
      <c r="J6003" s="263"/>
      <c r="K6003" s="263"/>
      <c r="L6003" s="263"/>
      <c r="M6003" s="263"/>
      <c r="N6003" s="263"/>
      <c r="O6003" s="263"/>
      <c r="P6003" s="263"/>
      <c r="Q6003" s="263"/>
      <c r="R6003" s="263"/>
      <c r="S6003" s="263"/>
      <c r="T6003" s="263"/>
      <c r="U6003" s="263"/>
      <c r="V6003" s="263"/>
      <c r="W6003" s="263"/>
      <c r="X6003" s="263"/>
      <c r="Y6003" s="263"/>
      <c r="Z6003" s="263"/>
      <c r="AB6003" s="263"/>
      <c r="AC6003" s="263"/>
      <c r="AD6003" s="263"/>
      <c r="AE6003" s="263"/>
    </row>
    <row r="6004" spans="5:31" ht="15" customHeight="1" x14ac:dyDescent="0.3">
      <c r="E6004" s="263"/>
      <c r="F6004" s="263"/>
      <c r="G6004" s="263"/>
      <c r="H6004" s="263"/>
      <c r="I6004" s="263"/>
      <c r="J6004" s="263"/>
      <c r="K6004" s="263"/>
      <c r="L6004" s="263"/>
      <c r="M6004" s="263"/>
      <c r="N6004" s="263"/>
      <c r="O6004" s="263"/>
      <c r="P6004" s="263"/>
      <c r="Q6004" s="263"/>
      <c r="R6004" s="263"/>
      <c r="S6004" s="263"/>
      <c r="T6004" s="263"/>
      <c r="U6004" s="263"/>
      <c r="V6004" s="263"/>
      <c r="W6004" s="263"/>
      <c r="X6004" s="263"/>
      <c r="Y6004" s="263"/>
      <c r="Z6004" s="263"/>
      <c r="AB6004" s="263"/>
      <c r="AC6004" s="263"/>
      <c r="AD6004" s="263"/>
      <c r="AE6004" s="263"/>
    </row>
    <row r="6005" spans="5:31" ht="15" customHeight="1" x14ac:dyDescent="0.3">
      <c r="E6005" s="263"/>
      <c r="F6005" s="263"/>
      <c r="G6005" s="263"/>
      <c r="H6005" s="263"/>
      <c r="I6005" s="263"/>
      <c r="J6005" s="263"/>
      <c r="K6005" s="263"/>
      <c r="L6005" s="263"/>
      <c r="M6005" s="263"/>
      <c r="N6005" s="263"/>
      <c r="O6005" s="263"/>
      <c r="P6005" s="263"/>
      <c r="Q6005" s="263"/>
      <c r="R6005" s="263"/>
      <c r="S6005" s="263"/>
      <c r="T6005" s="263"/>
      <c r="U6005" s="263"/>
      <c r="V6005" s="263"/>
      <c r="W6005" s="263"/>
      <c r="X6005" s="263"/>
      <c r="Y6005" s="263"/>
      <c r="Z6005" s="263"/>
      <c r="AB6005" s="263"/>
      <c r="AC6005" s="263"/>
      <c r="AD6005" s="263"/>
      <c r="AE6005" s="263"/>
    </row>
    <row r="6006" spans="5:31" ht="15" customHeight="1" x14ac:dyDescent="0.3">
      <c r="E6006" s="263"/>
      <c r="F6006" s="263"/>
      <c r="G6006" s="263"/>
      <c r="H6006" s="263"/>
      <c r="I6006" s="263"/>
      <c r="J6006" s="263"/>
      <c r="K6006" s="263"/>
      <c r="L6006" s="263"/>
      <c r="M6006" s="263"/>
      <c r="N6006" s="263"/>
      <c r="O6006" s="263"/>
      <c r="P6006" s="263"/>
      <c r="Q6006" s="263"/>
      <c r="R6006" s="263"/>
      <c r="S6006" s="263"/>
      <c r="T6006" s="263"/>
      <c r="U6006" s="263"/>
      <c r="V6006" s="263"/>
      <c r="W6006" s="263"/>
      <c r="X6006" s="263"/>
      <c r="Y6006" s="263"/>
      <c r="Z6006" s="263"/>
      <c r="AB6006" s="263"/>
      <c r="AC6006" s="263"/>
      <c r="AD6006" s="263"/>
      <c r="AE6006" s="263"/>
    </row>
    <row r="6007" spans="5:31" ht="15" customHeight="1" x14ac:dyDescent="0.3">
      <c r="E6007" s="263"/>
      <c r="F6007" s="263"/>
      <c r="G6007" s="263"/>
      <c r="H6007" s="263"/>
      <c r="I6007" s="263"/>
      <c r="J6007" s="263"/>
      <c r="K6007" s="263"/>
      <c r="L6007" s="263"/>
      <c r="M6007" s="263"/>
      <c r="N6007" s="263"/>
      <c r="O6007" s="263"/>
      <c r="P6007" s="263"/>
      <c r="Q6007" s="263"/>
      <c r="R6007" s="263"/>
      <c r="S6007" s="263"/>
      <c r="T6007" s="263"/>
      <c r="U6007" s="263"/>
      <c r="V6007" s="263"/>
      <c r="W6007" s="263"/>
      <c r="X6007" s="263"/>
      <c r="Y6007" s="263"/>
      <c r="Z6007" s="263"/>
      <c r="AB6007" s="263"/>
      <c r="AC6007" s="263"/>
      <c r="AD6007" s="263"/>
      <c r="AE6007" s="263"/>
    </row>
    <row r="6008" spans="5:31" ht="15" customHeight="1" x14ac:dyDescent="0.3">
      <c r="E6008" s="263"/>
      <c r="F6008" s="263"/>
      <c r="G6008" s="263"/>
      <c r="H6008" s="263"/>
      <c r="I6008" s="263"/>
      <c r="J6008" s="263"/>
      <c r="K6008" s="263"/>
      <c r="L6008" s="263"/>
      <c r="M6008" s="263"/>
      <c r="N6008" s="263"/>
      <c r="O6008" s="263"/>
      <c r="P6008" s="263"/>
      <c r="Q6008" s="263"/>
      <c r="R6008" s="263"/>
      <c r="S6008" s="263"/>
      <c r="T6008" s="263"/>
      <c r="U6008" s="263"/>
      <c r="V6008" s="263"/>
      <c r="W6008" s="263"/>
      <c r="X6008" s="263"/>
      <c r="Y6008" s="263"/>
      <c r="Z6008" s="263"/>
      <c r="AB6008" s="263"/>
      <c r="AC6008" s="263"/>
      <c r="AD6008" s="263"/>
      <c r="AE6008" s="263"/>
    </row>
    <row r="6009" spans="5:31" ht="15" customHeight="1" x14ac:dyDescent="0.3">
      <c r="E6009" s="263"/>
      <c r="F6009" s="263"/>
      <c r="G6009" s="263"/>
      <c r="H6009" s="263"/>
      <c r="I6009" s="263"/>
      <c r="J6009" s="263"/>
      <c r="K6009" s="263"/>
      <c r="L6009" s="263"/>
      <c r="M6009" s="263"/>
      <c r="N6009" s="263"/>
      <c r="O6009" s="263"/>
      <c r="P6009" s="263"/>
      <c r="Q6009" s="263"/>
      <c r="R6009" s="263"/>
      <c r="S6009" s="263"/>
      <c r="T6009" s="263"/>
      <c r="U6009" s="263"/>
      <c r="V6009" s="263"/>
      <c r="W6009" s="263"/>
      <c r="X6009" s="263"/>
      <c r="Y6009" s="263"/>
      <c r="Z6009" s="263"/>
      <c r="AB6009" s="263"/>
      <c r="AC6009" s="263"/>
      <c r="AD6009" s="263"/>
      <c r="AE6009" s="263"/>
    </row>
    <row r="6010" spans="5:31" ht="15" customHeight="1" x14ac:dyDescent="0.3">
      <c r="E6010" s="263"/>
      <c r="F6010" s="263"/>
      <c r="G6010" s="263"/>
      <c r="H6010" s="263"/>
      <c r="I6010" s="263"/>
      <c r="J6010" s="263"/>
      <c r="K6010" s="263"/>
      <c r="L6010" s="263"/>
      <c r="M6010" s="263"/>
      <c r="N6010" s="263"/>
      <c r="O6010" s="263"/>
      <c r="P6010" s="263"/>
      <c r="Q6010" s="263"/>
      <c r="R6010" s="263"/>
      <c r="S6010" s="263"/>
      <c r="T6010" s="263"/>
      <c r="U6010" s="263"/>
      <c r="V6010" s="263"/>
      <c r="W6010" s="263"/>
      <c r="X6010" s="263"/>
      <c r="Y6010" s="263"/>
      <c r="Z6010" s="263"/>
      <c r="AB6010" s="263"/>
      <c r="AC6010" s="263"/>
      <c r="AD6010" s="263"/>
      <c r="AE6010" s="263"/>
    </row>
    <row r="6011" spans="5:31" ht="15" customHeight="1" x14ac:dyDescent="0.3">
      <c r="E6011" s="263"/>
      <c r="F6011" s="263"/>
      <c r="G6011" s="263"/>
      <c r="H6011" s="263"/>
      <c r="I6011" s="263"/>
      <c r="J6011" s="263"/>
      <c r="K6011" s="263"/>
      <c r="L6011" s="263"/>
      <c r="M6011" s="263"/>
      <c r="N6011" s="263"/>
      <c r="O6011" s="263"/>
      <c r="P6011" s="263"/>
      <c r="Q6011" s="263"/>
      <c r="R6011" s="263"/>
      <c r="S6011" s="263"/>
      <c r="T6011" s="263"/>
      <c r="U6011" s="263"/>
      <c r="V6011" s="263"/>
      <c r="W6011" s="263"/>
      <c r="X6011" s="263"/>
      <c r="Y6011" s="263"/>
      <c r="Z6011" s="263"/>
      <c r="AB6011" s="263"/>
      <c r="AC6011" s="263"/>
      <c r="AD6011" s="263"/>
      <c r="AE6011" s="263"/>
    </row>
    <row r="6012" spans="5:31" ht="15" customHeight="1" x14ac:dyDescent="0.3">
      <c r="E6012" s="263"/>
      <c r="F6012" s="263"/>
      <c r="G6012" s="263"/>
      <c r="H6012" s="263"/>
      <c r="I6012" s="263"/>
      <c r="J6012" s="263"/>
      <c r="K6012" s="263"/>
      <c r="L6012" s="263"/>
      <c r="M6012" s="263"/>
      <c r="N6012" s="263"/>
      <c r="O6012" s="263"/>
      <c r="P6012" s="263"/>
      <c r="Q6012" s="263"/>
      <c r="R6012" s="263"/>
      <c r="S6012" s="263"/>
      <c r="T6012" s="263"/>
      <c r="U6012" s="263"/>
      <c r="V6012" s="263"/>
      <c r="W6012" s="263"/>
      <c r="X6012" s="263"/>
      <c r="Y6012" s="263"/>
      <c r="Z6012" s="263"/>
      <c r="AB6012" s="263"/>
      <c r="AC6012" s="263"/>
      <c r="AD6012" s="263"/>
      <c r="AE6012" s="263"/>
    </row>
    <row r="6013" spans="5:31" ht="15" customHeight="1" x14ac:dyDescent="0.3">
      <c r="E6013" s="263"/>
      <c r="F6013" s="263"/>
      <c r="G6013" s="263"/>
      <c r="H6013" s="263"/>
      <c r="I6013" s="263"/>
      <c r="J6013" s="263"/>
      <c r="K6013" s="263"/>
      <c r="L6013" s="263"/>
      <c r="M6013" s="263"/>
      <c r="N6013" s="263"/>
      <c r="O6013" s="263"/>
      <c r="P6013" s="263"/>
      <c r="Q6013" s="263"/>
      <c r="R6013" s="263"/>
      <c r="S6013" s="263"/>
      <c r="T6013" s="263"/>
      <c r="U6013" s="263"/>
      <c r="V6013" s="263"/>
      <c r="W6013" s="263"/>
      <c r="X6013" s="263"/>
      <c r="Y6013" s="263"/>
      <c r="Z6013" s="263"/>
      <c r="AB6013" s="263"/>
      <c r="AC6013" s="263"/>
      <c r="AD6013" s="263"/>
      <c r="AE6013" s="263"/>
    </row>
    <row r="6014" spans="5:31" ht="15" customHeight="1" x14ac:dyDescent="0.3">
      <c r="E6014" s="263"/>
      <c r="F6014" s="263"/>
      <c r="G6014" s="263"/>
      <c r="H6014" s="263"/>
      <c r="I6014" s="263"/>
      <c r="J6014" s="263"/>
      <c r="K6014" s="263"/>
      <c r="L6014" s="263"/>
      <c r="M6014" s="263"/>
      <c r="N6014" s="263"/>
      <c r="O6014" s="263"/>
      <c r="P6014" s="263"/>
      <c r="Q6014" s="263"/>
      <c r="R6014" s="263"/>
      <c r="S6014" s="263"/>
      <c r="T6014" s="263"/>
      <c r="U6014" s="263"/>
      <c r="V6014" s="263"/>
      <c r="W6014" s="263"/>
      <c r="X6014" s="263"/>
      <c r="Y6014" s="263"/>
      <c r="Z6014" s="263"/>
      <c r="AB6014" s="263"/>
      <c r="AC6014" s="263"/>
      <c r="AD6014" s="263"/>
      <c r="AE6014" s="263"/>
    </row>
    <row r="6015" spans="5:31" ht="15" customHeight="1" x14ac:dyDescent="0.3">
      <c r="E6015" s="263"/>
      <c r="F6015" s="263"/>
      <c r="G6015" s="263"/>
      <c r="H6015" s="263"/>
      <c r="I6015" s="263"/>
      <c r="J6015" s="263"/>
      <c r="K6015" s="263"/>
      <c r="L6015" s="263"/>
      <c r="M6015" s="263"/>
      <c r="N6015" s="263"/>
      <c r="O6015" s="263"/>
      <c r="P6015" s="263"/>
      <c r="Q6015" s="263"/>
      <c r="R6015" s="263"/>
      <c r="S6015" s="263"/>
      <c r="T6015" s="263"/>
      <c r="U6015" s="263"/>
      <c r="V6015" s="263"/>
      <c r="W6015" s="263"/>
      <c r="X6015" s="263"/>
      <c r="Y6015" s="263"/>
      <c r="Z6015" s="263"/>
      <c r="AB6015" s="263"/>
      <c r="AC6015" s="263"/>
      <c r="AD6015" s="263"/>
      <c r="AE6015" s="263"/>
    </row>
    <row r="6016" spans="5:31" ht="15" customHeight="1" x14ac:dyDescent="0.3">
      <c r="E6016" s="263"/>
      <c r="F6016" s="263"/>
      <c r="G6016" s="263"/>
      <c r="H6016" s="263"/>
      <c r="I6016" s="263"/>
      <c r="J6016" s="263"/>
      <c r="K6016" s="263"/>
      <c r="L6016" s="263"/>
      <c r="M6016" s="263"/>
      <c r="N6016" s="263"/>
      <c r="O6016" s="263"/>
      <c r="P6016" s="263"/>
      <c r="Q6016" s="263"/>
      <c r="R6016" s="263"/>
      <c r="S6016" s="263"/>
      <c r="T6016" s="263"/>
      <c r="U6016" s="263"/>
      <c r="V6016" s="263"/>
      <c r="W6016" s="263"/>
      <c r="X6016" s="263"/>
      <c r="Y6016" s="263"/>
      <c r="Z6016" s="263"/>
      <c r="AB6016" s="263"/>
      <c r="AC6016" s="263"/>
      <c r="AD6016" s="263"/>
      <c r="AE6016" s="263"/>
    </row>
    <row r="6017" spans="5:31" ht="15" customHeight="1" x14ac:dyDescent="0.3">
      <c r="E6017" s="263"/>
      <c r="F6017" s="263"/>
      <c r="G6017" s="263"/>
      <c r="H6017" s="263"/>
      <c r="I6017" s="263"/>
      <c r="J6017" s="263"/>
      <c r="K6017" s="263"/>
      <c r="L6017" s="263"/>
      <c r="M6017" s="263"/>
      <c r="N6017" s="263"/>
      <c r="O6017" s="263"/>
      <c r="P6017" s="263"/>
      <c r="Q6017" s="263"/>
      <c r="R6017" s="263"/>
      <c r="S6017" s="263"/>
      <c r="T6017" s="263"/>
      <c r="U6017" s="263"/>
      <c r="V6017" s="263"/>
      <c r="W6017" s="263"/>
      <c r="X6017" s="263"/>
      <c r="Y6017" s="263"/>
      <c r="Z6017" s="263"/>
      <c r="AB6017" s="263"/>
      <c r="AC6017" s="263"/>
      <c r="AD6017" s="263"/>
      <c r="AE6017" s="263"/>
    </row>
    <row r="6018" spans="5:31" ht="15" customHeight="1" x14ac:dyDescent="0.3">
      <c r="E6018" s="263"/>
      <c r="F6018" s="263"/>
      <c r="G6018" s="263"/>
      <c r="H6018" s="263"/>
      <c r="I6018" s="263"/>
      <c r="J6018" s="263"/>
      <c r="K6018" s="263"/>
      <c r="L6018" s="263"/>
      <c r="M6018" s="263"/>
      <c r="N6018" s="263"/>
      <c r="O6018" s="263"/>
      <c r="P6018" s="263"/>
      <c r="Q6018" s="263"/>
      <c r="R6018" s="263"/>
      <c r="S6018" s="263"/>
      <c r="T6018" s="263"/>
      <c r="U6018" s="263"/>
      <c r="V6018" s="263"/>
      <c r="W6018" s="263"/>
      <c r="X6018" s="263"/>
      <c r="Y6018" s="263"/>
      <c r="Z6018" s="263"/>
      <c r="AB6018" s="263"/>
      <c r="AC6018" s="263"/>
      <c r="AD6018" s="263"/>
      <c r="AE6018" s="263"/>
    </row>
    <row r="6019" spans="5:31" ht="15" customHeight="1" x14ac:dyDescent="0.3">
      <c r="E6019" s="263"/>
      <c r="F6019" s="263"/>
      <c r="G6019" s="263"/>
      <c r="H6019" s="263"/>
      <c r="I6019" s="263"/>
      <c r="J6019" s="263"/>
      <c r="K6019" s="263"/>
      <c r="L6019" s="263"/>
      <c r="M6019" s="263"/>
      <c r="N6019" s="263"/>
      <c r="O6019" s="263"/>
      <c r="P6019" s="263"/>
      <c r="Q6019" s="263"/>
      <c r="R6019" s="263"/>
      <c r="S6019" s="263"/>
      <c r="T6019" s="263"/>
      <c r="U6019" s="263"/>
      <c r="V6019" s="263"/>
      <c r="W6019" s="263"/>
      <c r="X6019" s="263"/>
      <c r="Y6019" s="263"/>
      <c r="Z6019" s="263"/>
      <c r="AB6019" s="263"/>
      <c r="AC6019" s="263"/>
      <c r="AD6019" s="263"/>
      <c r="AE6019" s="263"/>
    </row>
    <row r="6020" spans="5:31" ht="15" customHeight="1" x14ac:dyDescent="0.3">
      <c r="E6020" s="263"/>
      <c r="F6020" s="263"/>
      <c r="G6020" s="263"/>
      <c r="H6020" s="263"/>
      <c r="I6020" s="263"/>
      <c r="J6020" s="263"/>
      <c r="K6020" s="263"/>
      <c r="L6020" s="263"/>
      <c r="M6020" s="263"/>
      <c r="N6020" s="263"/>
      <c r="O6020" s="263"/>
      <c r="P6020" s="263"/>
      <c r="Q6020" s="263"/>
      <c r="R6020" s="263"/>
      <c r="S6020" s="263"/>
      <c r="T6020" s="263"/>
      <c r="U6020" s="263"/>
      <c r="V6020" s="263"/>
      <c r="W6020" s="263"/>
      <c r="X6020" s="263"/>
      <c r="Y6020" s="263"/>
      <c r="Z6020" s="263"/>
      <c r="AB6020" s="263"/>
      <c r="AC6020" s="263"/>
      <c r="AD6020" s="263"/>
      <c r="AE6020" s="263"/>
    </row>
    <row r="6021" spans="5:31" ht="15" customHeight="1" x14ac:dyDescent="0.3">
      <c r="E6021" s="263"/>
      <c r="F6021" s="263"/>
      <c r="G6021" s="263"/>
      <c r="H6021" s="263"/>
      <c r="I6021" s="263"/>
      <c r="J6021" s="263"/>
      <c r="K6021" s="263"/>
      <c r="L6021" s="263"/>
      <c r="M6021" s="263"/>
      <c r="N6021" s="263"/>
      <c r="O6021" s="263"/>
      <c r="P6021" s="263"/>
      <c r="Q6021" s="263"/>
      <c r="R6021" s="263"/>
      <c r="S6021" s="263"/>
      <c r="T6021" s="263"/>
      <c r="U6021" s="263"/>
      <c r="V6021" s="263"/>
      <c r="W6021" s="263"/>
      <c r="X6021" s="263"/>
      <c r="Y6021" s="263"/>
      <c r="Z6021" s="263"/>
      <c r="AB6021" s="263"/>
      <c r="AC6021" s="263"/>
      <c r="AD6021" s="263"/>
      <c r="AE6021" s="263"/>
    </row>
    <row r="6022" spans="5:31" ht="15" customHeight="1" x14ac:dyDescent="0.3">
      <c r="E6022" s="263"/>
      <c r="F6022" s="263"/>
      <c r="G6022" s="263"/>
      <c r="H6022" s="263"/>
      <c r="I6022" s="263"/>
      <c r="J6022" s="263"/>
      <c r="K6022" s="263"/>
      <c r="L6022" s="263"/>
      <c r="M6022" s="263"/>
      <c r="N6022" s="263"/>
      <c r="O6022" s="263"/>
      <c r="P6022" s="263"/>
      <c r="Q6022" s="263"/>
      <c r="R6022" s="263"/>
      <c r="S6022" s="263"/>
      <c r="T6022" s="263"/>
      <c r="U6022" s="263"/>
      <c r="V6022" s="263"/>
      <c r="W6022" s="263"/>
      <c r="X6022" s="263"/>
      <c r="Y6022" s="263"/>
      <c r="Z6022" s="263"/>
      <c r="AB6022" s="263"/>
      <c r="AC6022" s="263"/>
      <c r="AD6022" s="263"/>
      <c r="AE6022" s="263"/>
    </row>
    <row r="6023" spans="5:31" ht="15" customHeight="1" x14ac:dyDescent="0.3">
      <c r="E6023" s="263"/>
      <c r="F6023" s="263"/>
      <c r="G6023" s="263"/>
      <c r="H6023" s="263"/>
      <c r="I6023" s="263"/>
      <c r="J6023" s="263"/>
      <c r="K6023" s="263"/>
      <c r="L6023" s="263"/>
      <c r="M6023" s="263"/>
      <c r="N6023" s="263"/>
      <c r="O6023" s="263"/>
      <c r="P6023" s="263"/>
      <c r="Q6023" s="263"/>
      <c r="R6023" s="263"/>
      <c r="S6023" s="263"/>
      <c r="T6023" s="263"/>
      <c r="U6023" s="263"/>
      <c r="V6023" s="263"/>
      <c r="W6023" s="263"/>
      <c r="X6023" s="263"/>
      <c r="Y6023" s="263"/>
      <c r="Z6023" s="263"/>
      <c r="AB6023" s="263"/>
      <c r="AC6023" s="263"/>
      <c r="AD6023" s="263"/>
      <c r="AE6023" s="263"/>
    </row>
    <row r="6024" spans="5:31" ht="15" customHeight="1" x14ac:dyDescent="0.3">
      <c r="E6024" s="263"/>
      <c r="F6024" s="263"/>
      <c r="G6024" s="263"/>
      <c r="H6024" s="263"/>
      <c r="I6024" s="263"/>
      <c r="J6024" s="263"/>
      <c r="K6024" s="263"/>
      <c r="L6024" s="263"/>
      <c r="M6024" s="263"/>
      <c r="N6024" s="263"/>
      <c r="O6024" s="263"/>
      <c r="P6024" s="263"/>
      <c r="Q6024" s="263"/>
      <c r="R6024" s="263"/>
      <c r="S6024" s="263"/>
      <c r="T6024" s="263"/>
      <c r="U6024" s="263"/>
      <c r="V6024" s="263"/>
      <c r="W6024" s="263"/>
      <c r="X6024" s="263"/>
      <c r="Y6024" s="263"/>
      <c r="Z6024" s="263"/>
      <c r="AB6024" s="263"/>
      <c r="AC6024" s="263"/>
      <c r="AD6024" s="263"/>
      <c r="AE6024" s="263"/>
    </row>
    <row r="6025" spans="5:31" ht="15" customHeight="1" x14ac:dyDescent="0.3">
      <c r="E6025" s="263"/>
      <c r="F6025" s="263"/>
      <c r="G6025" s="263"/>
      <c r="H6025" s="263"/>
      <c r="I6025" s="263"/>
      <c r="J6025" s="263"/>
      <c r="K6025" s="263"/>
      <c r="L6025" s="263"/>
      <c r="M6025" s="263"/>
      <c r="N6025" s="263"/>
      <c r="O6025" s="263"/>
      <c r="P6025" s="263"/>
      <c r="Q6025" s="263"/>
      <c r="R6025" s="263"/>
      <c r="S6025" s="263"/>
      <c r="T6025" s="263"/>
      <c r="U6025" s="263"/>
      <c r="V6025" s="263"/>
      <c r="W6025" s="263"/>
      <c r="X6025" s="263"/>
      <c r="Y6025" s="263"/>
      <c r="Z6025" s="263"/>
      <c r="AB6025" s="263"/>
      <c r="AC6025" s="263"/>
      <c r="AD6025" s="263"/>
      <c r="AE6025" s="263"/>
    </row>
    <row r="6026" spans="5:31" ht="15" customHeight="1" x14ac:dyDescent="0.3">
      <c r="E6026" s="263"/>
      <c r="F6026" s="263"/>
      <c r="G6026" s="263"/>
      <c r="H6026" s="263"/>
      <c r="I6026" s="263"/>
      <c r="J6026" s="263"/>
      <c r="K6026" s="263"/>
      <c r="L6026" s="263"/>
      <c r="M6026" s="263"/>
      <c r="N6026" s="263"/>
      <c r="O6026" s="263"/>
      <c r="P6026" s="263"/>
      <c r="Q6026" s="263"/>
      <c r="R6026" s="263"/>
      <c r="S6026" s="263"/>
      <c r="T6026" s="263"/>
      <c r="U6026" s="263"/>
      <c r="V6026" s="263"/>
      <c r="W6026" s="263"/>
      <c r="X6026" s="263"/>
      <c r="Y6026" s="263"/>
      <c r="Z6026" s="263"/>
      <c r="AB6026" s="263"/>
      <c r="AC6026" s="263"/>
      <c r="AD6026" s="263"/>
      <c r="AE6026" s="263"/>
    </row>
    <row r="6027" spans="5:31" ht="15" customHeight="1" x14ac:dyDescent="0.3">
      <c r="E6027" s="263"/>
      <c r="F6027" s="263"/>
      <c r="G6027" s="263"/>
      <c r="H6027" s="263"/>
      <c r="I6027" s="263"/>
      <c r="J6027" s="263"/>
      <c r="K6027" s="263"/>
      <c r="L6027" s="263"/>
      <c r="M6027" s="263"/>
      <c r="N6027" s="263"/>
      <c r="O6027" s="263"/>
      <c r="P6027" s="263"/>
      <c r="Q6027" s="263"/>
      <c r="R6027" s="263"/>
      <c r="S6027" s="263"/>
      <c r="T6027" s="263"/>
      <c r="U6027" s="263"/>
      <c r="V6027" s="263"/>
      <c r="W6027" s="263"/>
      <c r="X6027" s="263"/>
      <c r="Y6027" s="263"/>
      <c r="Z6027" s="263"/>
      <c r="AB6027" s="263"/>
      <c r="AC6027" s="263"/>
      <c r="AD6027" s="263"/>
      <c r="AE6027" s="263"/>
    </row>
    <row r="6028" spans="5:31" ht="15" customHeight="1" x14ac:dyDescent="0.3">
      <c r="E6028" s="263"/>
      <c r="F6028" s="263"/>
      <c r="G6028" s="263"/>
      <c r="H6028" s="263"/>
      <c r="I6028" s="263"/>
      <c r="J6028" s="263"/>
      <c r="K6028" s="263"/>
      <c r="L6028" s="263"/>
      <c r="M6028" s="263"/>
      <c r="N6028" s="263"/>
      <c r="O6028" s="263"/>
      <c r="P6028" s="263"/>
      <c r="Q6028" s="263"/>
      <c r="R6028" s="263"/>
      <c r="S6028" s="263"/>
      <c r="T6028" s="263"/>
      <c r="U6028" s="263"/>
      <c r="V6028" s="263"/>
      <c r="W6028" s="263"/>
      <c r="X6028" s="263"/>
      <c r="Y6028" s="263"/>
      <c r="Z6028" s="263"/>
      <c r="AB6028" s="263"/>
      <c r="AC6028" s="263"/>
      <c r="AD6028" s="263"/>
      <c r="AE6028" s="263"/>
    </row>
    <row r="6029" spans="5:31" ht="15" customHeight="1" x14ac:dyDescent="0.3">
      <c r="E6029" s="263"/>
      <c r="F6029" s="263"/>
      <c r="G6029" s="263"/>
      <c r="H6029" s="263"/>
      <c r="I6029" s="263"/>
      <c r="J6029" s="263"/>
      <c r="K6029" s="263"/>
      <c r="L6029" s="263"/>
      <c r="M6029" s="263"/>
      <c r="N6029" s="263"/>
      <c r="O6029" s="263"/>
      <c r="P6029" s="263"/>
      <c r="Q6029" s="263"/>
      <c r="R6029" s="263"/>
      <c r="S6029" s="263"/>
      <c r="T6029" s="263"/>
      <c r="U6029" s="263"/>
      <c r="V6029" s="263"/>
      <c r="W6029" s="263"/>
      <c r="X6029" s="263"/>
      <c r="Y6029" s="263"/>
      <c r="Z6029" s="263"/>
      <c r="AB6029" s="263"/>
      <c r="AC6029" s="263"/>
      <c r="AD6029" s="263"/>
      <c r="AE6029" s="263"/>
    </row>
    <row r="6030" spans="5:31" ht="15" customHeight="1" x14ac:dyDescent="0.3">
      <c r="E6030" s="263"/>
      <c r="F6030" s="263"/>
      <c r="G6030" s="263"/>
      <c r="H6030" s="263"/>
      <c r="I6030" s="263"/>
      <c r="J6030" s="263"/>
      <c r="K6030" s="263"/>
      <c r="L6030" s="263"/>
      <c r="M6030" s="263"/>
      <c r="N6030" s="263"/>
      <c r="O6030" s="263"/>
      <c r="P6030" s="263"/>
      <c r="Q6030" s="263"/>
      <c r="R6030" s="263"/>
      <c r="S6030" s="263"/>
      <c r="T6030" s="263"/>
      <c r="U6030" s="263"/>
      <c r="V6030" s="263"/>
      <c r="W6030" s="263"/>
      <c r="X6030" s="263"/>
      <c r="Y6030" s="263"/>
      <c r="Z6030" s="263"/>
      <c r="AB6030" s="263"/>
      <c r="AC6030" s="263"/>
      <c r="AD6030" s="263"/>
      <c r="AE6030" s="263"/>
    </row>
    <row r="6031" spans="5:31" ht="15" customHeight="1" x14ac:dyDescent="0.3">
      <c r="E6031" s="263"/>
      <c r="F6031" s="263"/>
      <c r="G6031" s="263"/>
      <c r="H6031" s="263"/>
      <c r="I6031" s="263"/>
      <c r="J6031" s="263"/>
      <c r="K6031" s="263"/>
      <c r="L6031" s="263"/>
      <c r="M6031" s="263"/>
      <c r="N6031" s="263"/>
      <c r="O6031" s="263"/>
      <c r="P6031" s="263"/>
      <c r="Q6031" s="263"/>
      <c r="R6031" s="263"/>
      <c r="S6031" s="263"/>
      <c r="T6031" s="263"/>
      <c r="U6031" s="263"/>
      <c r="V6031" s="263"/>
      <c r="W6031" s="263"/>
      <c r="X6031" s="263"/>
      <c r="Y6031" s="263"/>
      <c r="Z6031" s="263"/>
      <c r="AB6031" s="263"/>
      <c r="AC6031" s="263"/>
      <c r="AD6031" s="263"/>
      <c r="AE6031" s="263"/>
    </row>
    <row r="6032" spans="5:31" ht="15" customHeight="1" x14ac:dyDescent="0.3">
      <c r="E6032" s="263"/>
      <c r="F6032" s="263"/>
      <c r="G6032" s="263"/>
      <c r="H6032" s="263"/>
      <c r="I6032" s="263"/>
      <c r="J6032" s="263"/>
      <c r="K6032" s="263"/>
      <c r="L6032" s="263"/>
      <c r="M6032" s="263"/>
      <c r="N6032" s="263"/>
      <c r="O6032" s="263"/>
      <c r="P6032" s="263"/>
      <c r="Q6032" s="263"/>
      <c r="R6032" s="263"/>
      <c r="S6032" s="263"/>
      <c r="T6032" s="263"/>
      <c r="U6032" s="263"/>
      <c r="V6032" s="263"/>
      <c r="W6032" s="263"/>
      <c r="X6032" s="263"/>
      <c r="Y6032" s="263"/>
      <c r="Z6032" s="263"/>
      <c r="AB6032" s="263"/>
      <c r="AC6032" s="263"/>
      <c r="AD6032" s="263"/>
      <c r="AE6032" s="263"/>
    </row>
    <row r="6033" spans="5:31" ht="15" customHeight="1" x14ac:dyDescent="0.3">
      <c r="E6033" s="263"/>
      <c r="F6033" s="263"/>
      <c r="G6033" s="263"/>
      <c r="H6033" s="263"/>
      <c r="I6033" s="263"/>
      <c r="J6033" s="263"/>
      <c r="K6033" s="263"/>
      <c r="L6033" s="263"/>
      <c r="M6033" s="263"/>
      <c r="N6033" s="263"/>
      <c r="O6033" s="263"/>
      <c r="P6033" s="263"/>
      <c r="Q6033" s="263"/>
      <c r="R6033" s="263"/>
      <c r="S6033" s="263"/>
      <c r="T6033" s="263"/>
      <c r="U6033" s="263"/>
      <c r="V6033" s="263"/>
      <c r="W6033" s="263"/>
      <c r="X6033" s="263"/>
      <c r="Y6033" s="263"/>
      <c r="Z6033" s="263"/>
      <c r="AB6033" s="263"/>
      <c r="AC6033" s="263"/>
      <c r="AD6033" s="263"/>
      <c r="AE6033" s="263"/>
    </row>
    <row r="6034" spans="5:31" ht="15" customHeight="1" x14ac:dyDescent="0.3">
      <c r="E6034" s="263"/>
      <c r="F6034" s="263"/>
      <c r="G6034" s="263"/>
      <c r="H6034" s="263"/>
      <c r="I6034" s="263"/>
      <c r="J6034" s="263"/>
      <c r="K6034" s="263"/>
      <c r="L6034" s="263"/>
      <c r="M6034" s="263"/>
      <c r="N6034" s="263"/>
      <c r="O6034" s="263"/>
      <c r="P6034" s="263"/>
      <c r="Q6034" s="263"/>
      <c r="R6034" s="263"/>
      <c r="S6034" s="263"/>
      <c r="T6034" s="263"/>
      <c r="U6034" s="263"/>
      <c r="V6034" s="263"/>
      <c r="W6034" s="263"/>
      <c r="X6034" s="263"/>
      <c r="Y6034" s="263"/>
      <c r="Z6034" s="263"/>
      <c r="AB6034" s="263"/>
      <c r="AC6034" s="263"/>
      <c r="AD6034" s="263"/>
      <c r="AE6034" s="263"/>
    </row>
    <row r="6035" spans="5:31" ht="15" customHeight="1" x14ac:dyDescent="0.3">
      <c r="E6035" s="263"/>
      <c r="F6035" s="263"/>
      <c r="G6035" s="263"/>
      <c r="H6035" s="263"/>
      <c r="I6035" s="263"/>
      <c r="J6035" s="263"/>
      <c r="K6035" s="263"/>
      <c r="L6035" s="263"/>
      <c r="M6035" s="263"/>
      <c r="N6035" s="263"/>
      <c r="O6035" s="263"/>
      <c r="P6035" s="263"/>
      <c r="Q6035" s="263"/>
      <c r="R6035" s="263"/>
      <c r="S6035" s="263"/>
      <c r="T6035" s="263"/>
      <c r="U6035" s="263"/>
      <c r="V6035" s="263"/>
      <c r="W6035" s="263"/>
      <c r="X6035" s="263"/>
      <c r="Y6035" s="263"/>
      <c r="Z6035" s="263"/>
      <c r="AB6035" s="263"/>
      <c r="AC6035" s="263"/>
      <c r="AD6035" s="263"/>
      <c r="AE6035" s="263"/>
    </row>
    <row r="6036" spans="5:31" ht="15" customHeight="1" x14ac:dyDescent="0.3">
      <c r="E6036" s="263"/>
      <c r="F6036" s="263"/>
      <c r="G6036" s="263"/>
      <c r="H6036" s="263"/>
      <c r="I6036" s="263"/>
      <c r="J6036" s="263"/>
      <c r="K6036" s="263"/>
      <c r="L6036" s="263"/>
      <c r="M6036" s="263"/>
      <c r="N6036" s="263"/>
      <c r="O6036" s="263"/>
      <c r="P6036" s="263"/>
      <c r="Q6036" s="263"/>
      <c r="R6036" s="263"/>
      <c r="S6036" s="263"/>
      <c r="T6036" s="263"/>
      <c r="U6036" s="263"/>
      <c r="V6036" s="263"/>
      <c r="W6036" s="263"/>
      <c r="X6036" s="263"/>
      <c r="Y6036" s="263"/>
      <c r="Z6036" s="263"/>
      <c r="AB6036" s="263"/>
      <c r="AC6036" s="263"/>
      <c r="AD6036" s="263"/>
      <c r="AE6036" s="263"/>
    </row>
    <row r="6037" spans="5:31" ht="15" customHeight="1" x14ac:dyDescent="0.3">
      <c r="E6037" s="263"/>
      <c r="F6037" s="263"/>
      <c r="G6037" s="263"/>
      <c r="H6037" s="263"/>
      <c r="I6037" s="263"/>
      <c r="J6037" s="263"/>
      <c r="K6037" s="263"/>
      <c r="L6037" s="263"/>
      <c r="M6037" s="263"/>
      <c r="N6037" s="263"/>
      <c r="O6037" s="263"/>
      <c r="P6037" s="263"/>
      <c r="Q6037" s="263"/>
      <c r="R6037" s="263"/>
      <c r="S6037" s="263"/>
      <c r="T6037" s="263"/>
      <c r="U6037" s="263"/>
      <c r="V6037" s="263"/>
      <c r="W6037" s="263"/>
      <c r="X6037" s="263"/>
      <c r="Y6037" s="263"/>
      <c r="Z6037" s="263"/>
      <c r="AB6037" s="263"/>
      <c r="AC6037" s="263"/>
      <c r="AD6037" s="263"/>
      <c r="AE6037" s="263"/>
    </row>
    <row r="6038" spans="5:31" ht="15" customHeight="1" x14ac:dyDescent="0.3">
      <c r="E6038" s="263"/>
      <c r="F6038" s="263"/>
      <c r="G6038" s="263"/>
      <c r="H6038" s="263"/>
      <c r="I6038" s="263"/>
      <c r="J6038" s="263"/>
      <c r="K6038" s="263"/>
      <c r="L6038" s="263"/>
      <c r="M6038" s="263"/>
      <c r="N6038" s="263"/>
      <c r="O6038" s="263"/>
      <c r="P6038" s="263"/>
      <c r="Q6038" s="263"/>
      <c r="R6038" s="263"/>
      <c r="S6038" s="263"/>
      <c r="T6038" s="263"/>
      <c r="U6038" s="263"/>
      <c r="V6038" s="263"/>
      <c r="W6038" s="263"/>
      <c r="X6038" s="263"/>
      <c r="Y6038" s="263"/>
      <c r="Z6038" s="263"/>
      <c r="AB6038" s="263"/>
      <c r="AC6038" s="263"/>
      <c r="AD6038" s="263"/>
      <c r="AE6038" s="263"/>
    </row>
    <row r="6039" spans="5:31" ht="15" customHeight="1" x14ac:dyDescent="0.3">
      <c r="E6039" s="263"/>
      <c r="F6039" s="263"/>
      <c r="G6039" s="263"/>
      <c r="H6039" s="263"/>
      <c r="I6039" s="263"/>
      <c r="J6039" s="263"/>
      <c r="K6039" s="263"/>
      <c r="L6039" s="263"/>
      <c r="M6039" s="263"/>
      <c r="N6039" s="263"/>
      <c r="O6039" s="263"/>
      <c r="P6039" s="263"/>
      <c r="Q6039" s="263"/>
      <c r="R6039" s="263"/>
      <c r="S6039" s="263"/>
      <c r="T6039" s="263"/>
      <c r="U6039" s="263"/>
      <c r="V6039" s="263"/>
      <c r="W6039" s="263"/>
      <c r="X6039" s="263"/>
      <c r="Y6039" s="263"/>
      <c r="Z6039" s="263"/>
      <c r="AB6039" s="263"/>
      <c r="AC6039" s="263"/>
      <c r="AD6039" s="263"/>
      <c r="AE6039" s="263"/>
    </row>
    <row r="6040" spans="5:31" ht="15" customHeight="1" x14ac:dyDescent="0.3">
      <c r="E6040" s="263"/>
      <c r="F6040" s="263"/>
      <c r="G6040" s="263"/>
      <c r="H6040" s="263"/>
      <c r="I6040" s="263"/>
      <c r="J6040" s="263"/>
      <c r="K6040" s="263"/>
      <c r="L6040" s="263"/>
      <c r="M6040" s="263"/>
      <c r="N6040" s="263"/>
      <c r="O6040" s="263"/>
      <c r="P6040" s="263"/>
      <c r="Q6040" s="263"/>
      <c r="R6040" s="263"/>
      <c r="S6040" s="263"/>
      <c r="T6040" s="263"/>
      <c r="U6040" s="263"/>
      <c r="V6040" s="263"/>
      <c r="W6040" s="263"/>
      <c r="X6040" s="263"/>
      <c r="Y6040" s="263"/>
      <c r="Z6040" s="263"/>
      <c r="AB6040" s="263"/>
      <c r="AC6040" s="263"/>
      <c r="AD6040" s="263"/>
      <c r="AE6040" s="263"/>
    </row>
    <row r="6041" spans="5:31" ht="15" customHeight="1" x14ac:dyDescent="0.3">
      <c r="E6041" s="263"/>
      <c r="F6041" s="263"/>
      <c r="G6041" s="263"/>
      <c r="H6041" s="263"/>
      <c r="I6041" s="263"/>
      <c r="J6041" s="263"/>
      <c r="K6041" s="263"/>
      <c r="L6041" s="263"/>
      <c r="M6041" s="263"/>
      <c r="N6041" s="263"/>
      <c r="O6041" s="263"/>
      <c r="P6041" s="263"/>
      <c r="Q6041" s="263"/>
      <c r="R6041" s="263"/>
      <c r="S6041" s="263"/>
      <c r="T6041" s="263"/>
      <c r="U6041" s="263"/>
      <c r="V6041" s="263"/>
      <c r="W6041" s="263"/>
      <c r="X6041" s="263"/>
      <c r="Y6041" s="263"/>
      <c r="Z6041" s="263"/>
      <c r="AB6041" s="263"/>
      <c r="AC6041" s="263"/>
      <c r="AD6041" s="263"/>
      <c r="AE6041" s="263"/>
    </row>
    <row r="6042" spans="5:31" ht="15" customHeight="1" x14ac:dyDescent="0.3">
      <c r="E6042" s="263"/>
      <c r="F6042" s="263"/>
      <c r="G6042" s="263"/>
      <c r="H6042" s="263"/>
      <c r="I6042" s="263"/>
      <c r="J6042" s="263"/>
      <c r="K6042" s="263"/>
      <c r="L6042" s="263"/>
      <c r="M6042" s="263"/>
      <c r="N6042" s="263"/>
      <c r="O6042" s="263"/>
      <c r="P6042" s="263"/>
      <c r="Q6042" s="263"/>
      <c r="R6042" s="263"/>
      <c r="S6042" s="263"/>
      <c r="T6042" s="263"/>
      <c r="U6042" s="263"/>
      <c r="V6042" s="263"/>
      <c r="W6042" s="263"/>
      <c r="X6042" s="263"/>
      <c r="Y6042" s="263"/>
      <c r="Z6042" s="263"/>
      <c r="AB6042" s="263"/>
      <c r="AC6042" s="263"/>
      <c r="AD6042" s="263"/>
      <c r="AE6042" s="263"/>
    </row>
    <row r="6043" spans="5:31" ht="15" customHeight="1" x14ac:dyDescent="0.3">
      <c r="E6043" s="263"/>
      <c r="F6043" s="263"/>
      <c r="G6043" s="263"/>
      <c r="H6043" s="263"/>
      <c r="I6043" s="263"/>
      <c r="J6043" s="263"/>
      <c r="K6043" s="263"/>
      <c r="L6043" s="263"/>
      <c r="M6043" s="263"/>
      <c r="N6043" s="263"/>
      <c r="O6043" s="263"/>
      <c r="P6043" s="263"/>
      <c r="Q6043" s="263"/>
      <c r="R6043" s="263"/>
      <c r="S6043" s="263"/>
      <c r="T6043" s="263"/>
      <c r="U6043" s="263"/>
      <c r="V6043" s="263"/>
      <c r="W6043" s="263"/>
      <c r="X6043" s="263"/>
      <c r="Y6043" s="263"/>
      <c r="Z6043" s="263"/>
      <c r="AB6043" s="263"/>
      <c r="AC6043" s="263"/>
      <c r="AD6043" s="263"/>
      <c r="AE6043" s="263"/>
    </row>
    <row r="6044" spans="5:31" ht="15" customHeight="1" x14ac:dyDescent="0.3">
      <c r="E6044" s="263"/>
      <c r="F6044" s="263"/>
      <c r="G6044" s="263"/>
      <c r="H6044" s="263"/>
      <c r="I6044" s="263"/>
      <c r="J6044" s="263"/>
      <c r="K6044" s="263"/>
      <c r="L6044" s="263"/>
      <c r="M6044" s="263"/>
      <c r="N6044" s="263"/>
      <c r="O6044" s="263"/>
      <c r="P6044" s="263"/>
      <c r="Q6044" s="263"/>
      <c r="R6044" s="263"/>
      <c r="S6044" s="263"/>
      <c r="T6044" s="263"/>
      <c r="U6044" s="263"/>
      <c r="V6044" s="263"/>
      <c r="W6044" s="263"/>
      <c r="X6044" s="263"/>
      <c r="Y6044" s="263"/>
      <c r="Z6044" s="263"/>
      <c r="AB6044" s="263"/>
      <c r="AC6044" s="263"/>
      <c r="AD6044" s="263"/>
      <c r="AE6044" s="263"/>
    </row>
    <row r="6045" spans="5:31" ht="15" customHeight="1" x14ac:dyDescent="0.3">
      <c r="E6045" s="263"/>
      <c r="F6045" s="263"/>
      <c r="G6045" s="263"/>
      <c r="H6045" s="263"/>
      <c r="I6045" s="263"/>
      <c r="J6045" s="263"/>
      <c r="K6045" s="263"/>
      <c r="L6045" s="263"/>
      <c r="M6045" s="263"/>
      <c r="N6045" s="263"/>
      <c r="O6045" s="263"/>
      <c r="P6045" s="263"/>
      <c r="Q6045" s="263"/>
      <c r="R6045" s="263"/>
      <c r="S6045" s="263"/>
      <c r="T6045" s="263"/>
      <c r="U6045" s="263"/>
      <c r="V6045" s="263"/>
      <c r="W6045" s="263"/>
      <c r="X6045" s="263"/>
      <c r="Y6045" s="263"/>
      <c r="Z6045" s="263"/>
      <c r="AB6045" s="263"/>
      <c r="AC6045" s="263"/>
      <c r="AD6045" s="263"/>
      <c r="AE6045" s="263"/>
    </row>
    <row r="6046" spans="5:31" ht="15" customHeight="1" x14ac:dyDescent="0.3">
      <c r="E6046" s="263"/>
      <c r="F6046" s="263"/>
      <c r="G6046" s="263"/>
      <c r="H6046" s="263"/>
      <c r="I6046" s="263"/>
      <c r="J6046" s="263"/>
      <c r="K6046" s="263"/>
      <c r="L6046" s="263"/>
      <c r="M6046" s="263"/>
      <c r="N6046" s="263"/>
      <c r="O6046" s="263"/>
      <c r="P6046" s="263"/>
      <c r="Q6046" s="263"/>
      <c r="R6046" s="263"/>
      <c r="S6046" s="263"/>
      <c r="T6046" s="263"/>
      <c r="U6046" s="263"/>
      <c r="V6046" s="263"/>
      <c r="W6046" s="263"/>
      <c r="X6046" s="263"/>
      <c r="Y6046" s="263"/>
      <c r="Z6046" s="263"/>
      <c r="AB6046" s="263"/>
      <c r="AC6046" s="263"/>
      <c r="AD6046" s="263"/>
      <c r="AE6046" s="263"/>
    </row>
    <row r="6047" spans="5:31" ht="15" customHeight="1" x14ac:dyDescent="0.3">
      <c r="E6047" s="263"/>
      <c r="F6047" s="263"/>
      <c r="G6047" s="263"/>
      <c r="H6047" s="263"/>
      <c r="I6047" s="263"/>
      <c r="J6047" s="263"/>
      <c r="K6047" s="263"/>
      <c r="L6047" s="263"/>
      <c r="M6047" s="263"/>
      <c r="N6047" s="263"/>
      <c r="O6047" s="263"/>
      <c r="P6047" s="263"/>
      <c r="Q6047" s="263"/>
      <c r="R6047" s="263"/>
      <c r="S6047" s="263"/>
      <c r="T6047" s="263"/>
      <c r="U6047" s="263"/>
      <c r="V6047" s="263"/>
      <c r="W6047" s="263"/>
      <c r="X6047" s="263"/>
      <c r="Y6047" s="263"/>
      <c r="Z6047" s="263"/>
      <c r="AB6047" s="263"/>
      <c r="AC6047" s="263"/>
      <c r="AD6047" s="263"/>
      <c r="AE6047" s="263"/>
    </row>
    <row r="6048" spans="5:31" ht="15" customHeight="1" x14ac:dyDescent="0.3">
      <c r="E6048" s="263"/>
      <c r="F6048" s="263"/>
      <c r="G6048" s="263"/>
      <c r="H6048" s="263"/>
      <c r="I6048" s="263"/>
      <c r="J6048" s="263"/>
      <c r="K6048" s="263"/>
      <c r="L6048" s="263"/>
      <c r="M6048" s="263"/>
      <c r="N6048" s="263"/>
      <c r="O6048" s="263"/>
      <c r="P6048" s="263"/>
      <c r="Q6048" s="263"/>
      <c r="R6048" s="263"/>
      <c r="S6048" s="263"/>
      <c r="T6048" s="263"/>
      <c r="U6048" s="263"/>
      <c r="V6048" s="263"/>
      <c r="W6048" s="263"/>
      <c r="X6048" s="263"/>
      <c r="Y6048" s="263"/>
      <c r="Z6048" s="263"/>
      <c r="AB6048" s="263"/>
      <c r="AC6048" s="263"/>
      <c r="AD6048" s="263"/>
      <c r="AE6048" s="263"/>
    </row>
    <row r="6049" spans="5:31" ht="15" customHeight="1" x14ac:dyDescent="0.3">
      <c r="E6049" s="263"/>
      <c r="F6049" s="263"/>
      <c r="G6049" s="263"/>
      <c r="H6049" s="263"/>
      <c r="I6049" s="263"/>
      <c r="J6049" s="263"/>
      <c r="K6049" s="263"/>
      <c r="L6049" s="263"/>
      <c r="M6049" s="263"/>
      <c r="N6049" s="263"/>
      <c r="O6049" s="263"/>
      <c r="P6049" s="263"/>
      <c r="Q6049" s="263"/>
      <c r="R6049" s="263"/>
      <c r="S6049" s="263"/>
      <c r="T6049" s="263"/>
      <c r="U6049" s="263"/>
      <c r="V6049" s="263"/>
      <c r="W6049" s="263"/>
      <c r="X6049" s="263"/>
      <c r="Y6049" s="263"/>
      <c r="Z6049" s="263"/>
      <c r="AB6049" s="263"/>
      <c r="AC6049" s="263"/>
      <c r="AD6049" s="263"/>
      <c r="AE6049" s="263"/>
    </row>
    <row r="6050" spans="5:31" ht="15" customHeight="1" x14ac:dyDescent="0.3">
      <c r="E6050" s="263"/>
      <c r="F6050" s="263"/>
      <c r="G6050" s="263"/>
      <c r="H6050" s="263"/>
      <c r="I6050" s="263"/>
      <c r="J6050" s="263"/>
      <c r="K6050" s="263"/>
      <c r="L6050" s="263"/>
      <c r="M6050" s="263"/>
      <c r="N6050" s="263"/>
      <c r="O6050" s="263"/>
      <c r="P6050" s="263"/>
      <c r="Q6050" s="263"/>
      <c r="R6050" s="263"/>
      <c r="S6050" s="263"/>
      <c r="T6050" s="263"/>
      <c r="U6050" s="263"/>
      <c r="V6050" s="263"/>
      <c r="W6050" s="263"/>
      <c r="X6050" s="263"/>
      <c r="Y6050" s="263"/>
      <c r="Z6050" s="263"/>
      <c r="AB6050" s="263"/>
      <c r="AC6050" s="263"/>
      <c r="AD6050" s="263"/>
      <c r="AE6050" s="263"/>
    </row>
    <row r="6051" spans="5:31" ht="15" customHeight="1" x14ac:dyDescent="0.3">
      <c r="E6051" s="263"/>
      <c r="F6051" s="263"/>
      <c r="G6051" s="263"/>
      <c r="H6051" s="263"/>
      <c r="I6051" s="263"/>
      <c r="J6051" s="263"/>
      <c r="K6051" s="263"/>
      <c r="L6051" s="263"/>
      <c r="M6051" s="263"/>
      <c r="N6051" s="263"/>
      <c r="O6051" s="263"/>
      <c r="P6051" s="263"/>
      <c r="Q6051" s="263"/>
      <c r="R6051" s="263"/>
      <c r="S6051" s="263"/>
      <c r="T6051" s="263"/>
      <c r="U6051" s="263"/>
      <c r="V6051" s="263"/>
      <c r="W6051" s="263"/>
      <c r="X6051" s="263"/>
      <c r="Y6051" s="263"/>
      <c r="Z6051" s="263"/>
      <c r="AB6051" s="263"/>
      <c r="AC6051" s="263"/>
      <c r="AD6051" s="263"/>
      <c r="AE6051" s="263"/>
    </row>
    <row r="6052" spans="5:31" ht="15" customHeight="1" x14ac:dyDescent="0.3">
      <c r="E6052" s="263"/>
      <c r="F6052" s="263"/>
      <c r="G6052" s="263"/>
      <c r="H6052" s="263"/>
      <c r="I6052" s="263"/>
      <c r="J6052" s="263"/>
      <c r="K6052" s="263"/>
      <c r="L6052" s="263"/>
      <c r="M6052" s="263"/>
      <c r="N6052" s="263"/>
      <c r="O6052" s="263"/>
      <c r="P6052" s="263"/>
      <c r="Q6052" s="263"/>
      <c r="R6052" s="263"/>
      <c r="S6052" s="263"/>
      <c r="T6052" s="263"/>
      <c r="U6052" s="263"/>
      <c r="V6052" s="263"/>
      <c r="W6052" s="263"/>
      <c r="X6052" s="263"/>
      <c r="Y6052" s="263"/>
      <c r="Z6052" s="263"/>
      <c r="AB6052" s="263"/>
      <c r="AC6052" s="263"/>
      <c r="AD6052" s="263"/>
      <c r="AE6052" s="263"/>
    </row>
    <row r="6053" spans="5:31" ht="15" customHeight="1" x14ac:dyDescent="0.3">
      <c r="E6053" s="263"/>
      <c r="F6053" s="263"/>
      <c r="G6053" s="263"/>
      <c r="H6053" s="263"/>
      <c r="I6053" s="263"/>
      <c r="J6053" s="263"/>
      <c r="K6053" s="263"/>
      <c r="L6053" s="263"/>
      <c r="M6053" s="263"/>
      <c r="N6053" s="263"/>
      <c r="O6053" s="263"/>
      <c r="P6053" s="263"/>
      <c r="Q6053" s="263"/>
      <c r="R6053" s="263"/>
      <c r="S6053" s="263"/>
      <c r="T6053" s="263"/>
      <c r="U6053" s="263"/>
      <c r="V6053" s="263"/>
      <c r="W6053" s="263"/>
      <c r="X6053" s="263"/>
      <c r="Y6053" s="263"/>
      <c r="Z6053" s="263"/>
      <c r="AB6053" s="263"/>
      <c r="AC6053" s="263"/>
      <c r="AD6053" s="263"/>
      <c r="AE6053" s="263"/>
    </row>
    <row r="6054" spans="5:31" ht="15" customHeight="1" x14ac:dyDescent="0.3">
      <c r="E6054" s="263"/>
      <c r="F6054" s="263"/>
      <c r="G6054" s="263"/>
      <c r="H6054" s="263"/>
      <c r="I6054" s="263"/>
      <c r="J6054" s="263"/>
      <c r="K6054" s="263"/>
      <c r="L6054" s="263"/>
      <c r="M6054" s="263"/>
      <c r="N6054" s="263"/>
      <c r="O6054" s="263"/>
      <c r="P6054" s="263"/>
      <c r="Q6054" s="263"/>
      <c r="R6054" s="263"/>
      <c r="S6054" s="263"/>
      <c r="T6054" s="263"/>
      <c r="U6054" s="263"/>
      <c r="V6054" s="263"/>
      <c r="W6054" s="263"/>
      <c r="X6054" s="263"/>
      <c r="Y6054" s="263"/>
      <c r="Z6054" s="263"/>
      <c r="AB6054" s="263"/>
      <c r="AC6054" s="263"/>
      <c r="AD6054" s="263"/>
      <c r="AE6054" s="263"/>
    </row>
    <row r="6055" spans="5:31" ht="15" customHeight="1" x14ac:dyDescent="0.3">
      <c r="E6055" s="263"/>
      <c r="F6055" s="263"/>
      <c r="G6055" s="263"/>
      <c r="H6055" s="263"/>
      <c r="I6055" s="263"/>
      <c r="J6055" s="263"/>
      <c r="K6055" s="263"/>
      <c r="L6055" s="263"/>
      <c r="M6055" s="263"/>
      <c r="N6055" s="263"/>
      <c r="O6055" s="263"/>
      <c r="P6055" s="263"/>
      <c r="Q6055" s="263"/>
      <c r="R6055" s="263"/>
      <c r="S6055" s="263"/>
      <c r="T6055" s="263"/>
      <c r="U6055" s="263"/>
      <c r="V6055" s="263"/>
      <c r="W6055" s="263"/>
      <c r="X6055" s="263"/>
      <c r="Y6055" s="263"/>
      <c r="Z6055" s="263"/>
      <c r="AB6055" s="263"/>
      <c r="AC6055" s="263"/>
      <c r="AD6055" s="263"/>
      <c r="AE6055" s="263"/>
    </row>
    <row r="6056" spans="5:31" ht="15" customHeight="1" x14ac:dyDescent="0.3">
      <c r="E6056" s="263"/>
      <c r="F6056" s="263"/>
      <c r="G6056" s="263"/>
      <c r="H6056" s="263"/>
      <c r="I6056" s="263"/>
      <c r="J6056" s="263"/>
      <c r="K6056" s="263"/>
      <c r="L6056" s="263"/>
      <c r="M6056" s="263"/>
      <c r="N6056" s="263"/>
      <c r="O6056" s="263"/>
      <c r="P6056" s="263"/>
      <c r="Q6056" s="263"/>
      <c r="R6056" s="263"/>
      <c r="S6056" s="263"/>
      <c r="T6056" s="263"/>
      <c r="U6056" s="263"/>
      <c r="V6056" s="263"/>
      <c r="W6056" s="263"/>
      <c r="X6056" s="263"/>
      <c r="Y6056" s="263"/>
      <c r="Z6056" s="263"/>
      <c r="AB6056" s="263"/>
      <c r="AC6056" s="263"/>
      <c r="AD6056" s="263"/>
      <c r="AE6056" s="263"/>
    </row>
    <row r="6057" spans="5:31" ht="15" customHeight="1" x14ac:dyDescent="0.3">
      <c r="E6057" s="263"/>
      <c r="F6057" s="263"/>
      <c r="G6057" s="263"/>
      <c r="H6057" s="263"/>
      <c r="I6057" s="263"/>
      <c r="J6057" s="263"/>
      <c r="K6057" s="263"/>
      <c r="L6057" s="263"/>
      <c r="M6057" s="263"/>
      <c r="N6057" s="263"/>
      <c r="O6057" s="263"/>
      <c r="P6057" s="263"/>
      <c r="Q6057" s="263"/>
      <c r="R6057" s="263"/>
      <c r="S6057" s="263"/>
      <c r="T6057" s="263"/>
      <c r="U6057" s="263"/>
      <c r="V6057" s="263"/>
      <c r="W6057" s="263"/>
      <c r="X6057" s="263"/>
      <c r="Y6057" s="263"/>
      <c r="Z6057" s="263"/>
      <c r="AB6057" s="263"/>
      <c r="AC6057" s="263"/>
      <c r="AD6057" s="263"/>
      <c r="AE6057" s="263"/>
    </row>
    <row r="6058" spans="5:31" ht="15" customHeight="1" x14ac:dyDescent="0.3">
      <c r="E6058" s="263"/>
      <c r="F6058" s="263"/>
      <c r="G6058" s="263"/>
      <c r="H6058" s="263"/>
      <c r="I6058" s="263"/>
      <c r="J6058" s="263"/>
      <c r="K6058" s="263"/>
      <c r="L6058" s="263"/>
      <c r="M6058" s="263"/>
      <c r="N6058" s="263"/>
      <c r="O6058" s="263"/>
      <c r="P6058" s="263"/>
      <c r="Q6058" s="263"/>
      <c r="R6058" s="263"/>
      <c r="S6058" s="263"/>
      <c r="T6058" s="263"/>
      <c r="U6058" s="263"/>
      <c r="V6058" s="263"/>
      <c r="W6058" s="263"/>
      <c r="X6058" s="263"/>
      <c r="Y6058" s="263"/>
      <c r="Z6058" s="263"/>
      <c r="AB6058" s="263"/>
      <c r="AC6058" s="263"/>
      <c r="AD6058" s="263"/>
      <c r="AE6058" s="263"/>
    </row>
    <row r="6059" spans="5:31" ht="15" customHeight="1" x14ac:dyDescent="0.3">
      <c r="E6059" s="263"/>
      <c r="F6059" s="263"/>
      <c r="G6059" s="263"/>
      <c r="H6059" s="263"/>
      <c r="I6059" s="263"/>
      <c r="J6059" s="263"/>
      <c r="K6059" s="263"/>
      <c r="L6059" s="263"/>
      <c r="M6059" s="263"/>
      <c r="N6059" s="263"/>
      <c r="O6059" s="263"/>
      <c r="P6059" s="263"/>
      <c r="Q6059" s="263"/>
      <c r="R6059" s="263"/>
      <c r="S6059" s="263"/>
      <c r="T6059" s="263"/>
      <c r="U6059" s="263"/>
      <c r="V6059" s="263"/>
      <c r="W6059" s="263"/>
      <c r="X6059" s="263"/>
      <c r="Y6059" s="263"/>
      <c r="Z6059" s="263"/>
      <c r="AB6059" s="263"/>
      <c r="AC6059" s="263"/>
      <c r="AD6059" s="263"/>
      <c r="AE6059" s="263"/>
    </row>
    <row r="6060" spans="5:31" ht="15" customHeight="1" x14ac:dyDescent="0.3">
      <c r="E6060" s="263"/>
      <c r="F6060" s="263"/>
      <c r="G6060" s="263"/>
      <c r="H6060" s="263"/>
      <c r="I6060" s="263"/>
      <c r="J6060" s="263"/>
      <c r="K6060" s="263"/>
      <c r="L6060" s="263"/>
      <c r="M6060" s="263"/>
      <c r="N6060" s="263"/>
      <c r="O6060" s="263"/>
      <c r="P6060" s="263"/>
      <c r="Q6060" s="263"/>
      <c r="R6060" s="263"/>
      <c r="S6060" s="263"/>
      <c r="T6060" s="263"/>
      <c r="U6060" s="263"/>
      <c r="V6060" s="263"/>
      <c r="W6060" s="263"/>
      <c r="X6060" s="263"/>
      <c r="Y6060" s="263"/>
      <c r="Z6060" s="263"/>
      <c r="AB6060" s="263"/>
      <c r="AC6060" s="263"/>
      <c r="AD6060" s="263"/>
      <c r="AE6060" s="263"/>
    </row>
    <row r="6061" spans="5:31" ht="15" customHeight="1" x14ac:dyDescent="0.3">
      <c r="E6061" s="263"/>
      <c r="F6061" s="263"/>
      <c r="G6061" s="263"/>
      <c r="H6061" s="263"/>
      <c r="I6061" s="263"/>
      <c r="J6061" s="263"/>
      <c r="K6061" s="263"/>
      <c r="L6061" s="263"/>
      <c r="M6061" s="263"/>
      <c r="N6061" s="263"/>
      <c r="O6061" s="263"/>
      <c r="P6061" s="263"/>
      <c r="Q6061" s="263"/>
      <c r="R6061" s="263"/>
      <c r="S6061" s="263"/>
      <c r="T6061" s="263"/>
      <c r="U6061" s="263"/>
      <c r="V6061" s="263"/>
      <c r="W6061" s="263"/>
      <c r="X6061" s="263"/>
      <c r="Y6061" s="263"/>
      <c r="Z6061" s="263"/>
      <c r="AB6061" s="263"/>
      <c r="AC6061" s="263"/>
      <c r="AD6061" s="263"/>
      <c r="AE6061" s="263"/>
    </row>
    <row r="6062" spans="5:31" ht="15" customHeight="1" x14ac:dyDescent="0.3">
      <c r="E6062" s="263"/>
      <c r="F6062" s="263"/>
      <c r="G6062" s="263"/>
      <c r="H6062" s="263"/>
      <c r="I6062" s="263"/>
      <c r="J6062" s="263"/>
      <c r="K6062" s="263"/>
      <c r="L6062" s="263"/>
      <c r="M6062" s="263"/>
      <c r="N6062" s="263"/>
      <c r="O6062" s="263"/>
      <c r="P6062" s="263"/>
      <c r="Q6062" s="263"/>
      <c r="R6062" s="263"/>
      <c r="S6062" s="263"/>
      <c r="T6062" s="263"/>
      <c r="U6062" s="263"/>
      <c r="V6062" s="263"/>
      <c r="W6062" s="263"/>
      <c r="X6062" s="263"/>
      <c r="Y6062" s="263"/>
      <c r="Z6062" s="263"/>
      <c r="AB6062" s="263"/>
      <c r="AC6062" s="263"/>
      <c r="AD6062" s="263"/>
      <c r="AE6062" s="263"/>
    </row>
    <row r="6063" spans="5:31" ht="15" customHeight="1" x14ac:dyDescent="0.3">
      <c r="E6063" s="263"/>
      <c r="F6063" s="263"/>
      <c r="G6063" s="263"/>
      <c r="H6063" s="263"/>
      <c r="I6063" s="263"/>
      <c r="J6063" s="263"/>
      <c r="K6063" s="263"/>
      <c r="L6063" s="263"/>
      <c r="M6063" s="263"/>
      <c r="N6063" s="263"/>
      <c r="O6063" s="263"/>
      <c r="P6063" s="263"/>
      <c r="Q6063" s="263"/>
      <c r="R6063" s="263"/>
      <c r="S6063" s="263"/>
      <c r="T6063" s="263"/>
      <c r="U6063" s="263"/>
      <c r="V6063" s="263"/>
      <c r="W6063" s="263"/>
      <c r="X6063" s="263"/>
      <c r="Y6063" s="263"/>
      <c r="Z6063" s="263"/>
      <c r="AB6063" s="263"/>
      <c r="AC6063" s="263"/>
      <c r="AD6063" s="263"/>
      <c r="AE6063" s="263"/>
    </row>
    <row r="6064" spans="5:31" ht="15" customHeight="1" x14ac:dyDescent="0.3">
      <c r="E6064" s="263"/>
      <c r="F6064" s="263"/>
      <c r="G6064" s="263"/>
      <c r="H6064" s="263"/>
      <c r="I6064" s="263"/>
      <c r="J6064" s="263"/>
      <c r="K6064" s="263"/>
      <c r="L6064" s="263"/>
      <c r="M6064" s="263"/>
      <c r="N6064" s="263"/>
      <c r="O6064" s="263"/>
      <c r="P6064" s="263"/>
      <c r="Q6064" s="263"/>
      <c r="R6064" s="263"/>
      <c r="S6064" s="263"/>
      <c r="T6064" s="263"/>
      <c r="U6064" s="263"/>
      <c r="V6064" s="263"/>
      <c r="W6064" s="263"/>
      <c r="X6064" s="263"/>
      <c r="Y6064" s="263"/>
      <c r="Z6064" s="263"/>
      <c r="AB6064" s="263"/>
      <c r="AC6064" s="263"/>
      <c r="AD6064" s="263"/>
      <c r="AE6064" s="263"/>
    </row>
    <row r="6065" spans="5:31" ht="15" customHeight="1" x14ac:dyDescent="0.3">
      <c r="E6065" s="263"/>
      <c r="F6065" s="263"/>
      <c r="G6065" s="263"/>
      <c r="H6065" s="263"/>
      <c r="I6065" s="263"/>
      <c r="J6065" s="263"/>
      <c r="K6065" s="263"/>
      <c r="L6065" s="263"/>
      <c r="M6065" s="263"/>
      <c r="N6065" s="263"/>
      <c r="O6065" s="263"/>
      <c r="P6065" s="263"/>
      <c r="Q6065" s="263"/>
      <c r="R6065" s="263"/>
      <c r="S6065" s="263"/>
      <c r="T6065" s="263"/>
      <c r="U6065" s="263"/>
      <c r="V6065" s="263"/>
      <c r="W6065" s="263"/>
      <c r="X6065" s="263"/>
      <c r="Y6065" s="263"/>
      <c r="Z6065" s="263"/>
      <c r="AB6065" s="263"/>
      <c r="AC6065" s="263"/>
      <c r="AD6065" s="263"/>
      <c r="AE6065" s="263"/>
    </row>
    <row r="6066" spans="5:31" ht="15" customHeight="1" x14ac:dyDescent="0.3">
      <c r="E6066" s="263"/>
      <c r="F6066" s="263"/>
      <c r="G6066" s="263"/>
      <c r="H6066" s="263"/>
      <c r="I6066" s="263"/>
      <c r="J6066" s="263"/>
      <c r="K6066" s="263"/>
      <c r="L6066" s="263"/>
      <c r="M6066" s="263"/>
      <c r="N6066" s="263"/>
      <c r="O6066" s="263"/>
      <c r="P6066" s="263"/>
      <c r="Q6066" s="263"/>
      <c r="R6066" s="263"/>
      <c r="S6066" s="263"/>
      <c r="T6066" s="263"/>
      <c r="U6066" s="263"/>
      <c r="V6066" s="263"/>
      <c r="W6066" s="263"/>
      <c r="X6066" s="263"/>
      <c r="Y6066" s="263"/>
      <c r="Z6066" s="263"/>
      <c r="AB6066" s="263"/>
      <c r="AC6066" s="263"/>
      <c r="AD6066" s="263"/>
      <c r="AE6066" s="263"/>
    </row>
    <row r="6067" spans="5:31" ht="15" customHeight="1" x14ac:dyDescent="0.3">
      <c r="E6067" s="263"/>
      <c r="F6067" s="263"/>
      <c r="G6067" s="263"/>
      <c r="H6067" s="263"/>
      <c r="I6067" s="263"/>
      <c r="J6067" s="263"/>
      <c r="K6067" s="263"/>
      <c r="L6067" s="263"/>
      <c r="M6067" s="263"/>
      <c r="N6067" s="263"/>
      <c r="O6067" s="263"/>
      <c r="P6067" s="263"/>
      <c r="Q6067" s="263"/>
      <c r="R6067" s="263"/>
      <c r="S6067" s="263"/>
      <c r="T6067" s="263"/>
      <c r="U6067" s="263"/>
      <c r="V6067" s="263"/>
      <c r="W6067" s="263"/>
      <c r="X6067" s="263"/>
      <c r="Y6067" s="263"/>
      <c r="Z6067" s="263"/>
      <c r="AB6067" s="263"/>
      <c r="AC6067" s="263"/>
      <c r="AD6067" s="263"/>
      <c r="AE6067" s="263"/>
    </row>
    <row r="6068" spans="5:31" ht="15" customHeight="1" x14ac:dyDescent="0.3">
      <c r="E6068" s="263"/>
      <c r="F6068" s="263"/>
      <c r="G6068" s="263"/>
      <c r="H6068" s="263"/>
      <c r="I6068" s="263"/>
      <c r="J6068" s="263"/>
      <c r="K6068" s="263"/>
      <c r="L6068" s="263"/>
      <c r="M6068" s="263"/>
      <c r="N6068" s="263"/>
      <c r="O6068" s="263"/>
      <c r="P6068" s="263"/>
      <c r="Q6068" s="263"/>
      <c r="R6068" s="263"/>
      <c r="S6068" s="263"/>
      <c r="T6068" s="263"/>
      <c r="U6068" s="263"/>
      <c r="V6068" s="263"/>
      <c r="W6068" s="263"/>
      <c r="X6068" s="263"/>
      <c r="Y6068" s="263"/>
      <c r="Z6068" s="263"/>
      <c r="AB6068" s="263"/>
      <c r="AC6068" s="263"/>
      <c r="AD6068" s="263"/>
      <c r="AE6068" s="263"/>
    </row>
    <row r="6069" spans="5:31" ht="15" customHeight="1" x14ac:dyDescent="0.3">
      <c r="E6069" s="263"/>
      <c r="F6069" s="263"/>
      <c r="G6069" s="263"/>
      <c r="H6069" s="263"/>
      <c r="I6069" s="263"/>
      <c r="J6069" s="263"/>
      <c r="K6069" s="263"/>
      <c r="L6069" s="263"/>
      <c r="M6069" s="263"/>
      <c r="N6069" s="263"/>
      <c r="O6069" s="263"/>
      <c r="P6069" s="263"/>
      <c r="Q6069" s="263"/>
      <c r="R6069" s="263"/>
      <c r="S6069" s="263"/>
      <c r="T6069" s="263"/>
      <c r="U6069" s="263"/>
      <c r="V6069" s="263"/>
      <c r="W6069" s="263"/>
      <c r="X6069" s="263"/>
      <c r="Y6069" s="263"/>
      <c r="Z6069" s="263"/>
      <c r="AB6069" s="263"/>
      <c r="AC6069" s="263"/>
      <c r="AD6069" s="263"/>
      <c r="AE6069" s="263"/>
    </row>
    <row r="6070" spans="5:31" ht="15" customHeight="1" x14ac:dyDescent="0.3">
      <c r="E6070" s="263"/>
      <c r="F6070" s="263"/>
      <c r="G6070" s="263"/>
      <c r="H6070" s="263"/>
      <c r="I6070" s="263"/>
      <c r="J6070" s="263"/>
      <c r="K6070" s="263"/>
      <c r="L6070" s="263"/>
      <c r="M6070" s="263"/>
      <c r="N6070" s="263"/>
      <c r="O6070" s="263"/>
      <c r="P6070" s="263"/>
      <c r="Q6070" s="263"/>
      <c r="R6070" s="263"/>
      <c r="S6070" s="263"/>
      <c r="T6070" s="263"/>
      <c r="U6070" s="263"/>
      <c r="V6070" s="263"/>
      <c r="W6070" s="263"/>
      <c r="X6070" s="263"/>
      <c r="Y6070" s="263"/>
      <c r="Z6070" s="263"/>
      <c r="AB6070" s="263"/>
      <c r="AC6070" s="263"/>
      <c r="AD6070" s="263"/>
      <c r="AE6070" s="263"/>
    </row>
    <row r="6071" spans="5:31" ht="15" customHeight="1" x14ac:dyDescent="0.3">
      <c r="E6071" s="263"/>
      <c r="F6071" s="263"/>
      <c r="G6071" s="263"/>
      <c r="H6071" s="263"/>
      <c r="I6071" s="263"/>
      <c r="J6071" s="263"/>
      <c r="K6071" s="263"/>
      <c r="L6071" s="263"/>
      <c r="M6071" s="263"/>
      <c r="N6071" s="263"/>
      <c r="O6071" s="263"/>
      <c r="P6071" s="263"/>
      <c r="Q6071" s="263"/>
      <c r="R6071" s="263"/>
      <c r="S6071" s="263"/>
      <c r="T6071" s="263"/>
      <c r="U6071" s="263"/>
      <c r="V6071" s="263"/>
      <c r="W6071" s="263"/>
      <c r="X6071" s="263"/>
      <c r="Y6071" s="263"/>
      <c r="Z6071" s="263"/>
      <c r="AB6071" s="263"/>
      <c r="AC6071" s="263"/>
      <c r="AD6071" s="263"/>
      <c r="AE6071" s="263"/>
    </row>
    <row r="6072" spans="5:31" ht="15" customHeight="1" x14ac:dyDescent="0.3">
      <c r="E6072" s="263"/>
      <c r="F6072" s="263"/>
      <c r="G6072" s="263"/>
      <c r="H6072" s="263"/>
      <c r="I6072" s="263"/>
      <c r="J6072" s="263"/>
      <c r="K6072" s="263"/>
      <c r="L6072" s="263"/>
      <c r="M6072" s="263"/>
      <c r="N6072" s="263"/>
      <c r="O6072" s="263"/>
      <c r="P6072" s="263"/>
      <c r="Q6072" s="263"/>
      <c r="R6072" s="263"/>
      <c r="S6072" s="263"/>
      <c r="T6072" s="263"/>
      <c r="U6072" s="263"/>
      <c r="V6072" s="263"/>
      <c r="W6072" s="263"/>
      <c r="X6072" s="263"/>
      <c r="Y6072" s="263"/>
      <c r="Z6072" s="263"/>
      <c r="AB6072" s="263"/>
      <c r="AC6072" s="263"/>
      <c r="AD6072" s="263"/>
      <c r="AE6072" s="263"/>
    </row>
    <row r="6073" spans="5:31" ht="15" customHeight="1" x14ac:dyDescent="0.3">
      <c r="E6073" s="263"/>
      <c r="F6073" s="263"/>
      <c r="G6073" s="263"/>
      <c r="H6073" s="263"/>
      <c r="I6073" s="263"/>
      <c r="J6073" s="263"/>
      <c r="K6073" s="263"/>
      <c r="L6073" s="263"/>
      <c r="M6073" s="263"/>
      <c r="N6073" s="263"/>
      <c r="O6073" s="263"/>
      <c r="P6073" s="263"/>
      <c r="Q6073" s="263"/>
      <c r="R6073" s="263"/>
      <c r="S6073" s="263"/>
      <c r="T6073" s="263"/>
      <c r="U6073" s="263"/>
      <c r="V6073" s="263"/>
      <c r="W6073" s="263"/>
      <c r="X6073" s="263"/>
      <c r="Y6073" s="263"/>
      <c r="Z6073" s="263"/>
      <c r="AB6073" s="263"/>
      <c r="AC6073" s="263"/>
      <c r="AD6073" s="263"/>
      <c r="AE6073" s="263"/>
    </row>
    <row r="6074" spans="5:31" ht="15" customHeight="1" x14ac:dyDescent="0.3">
      <c r="E6074" s="263"/>
      <c r="F6074" s="263"/>
      <c r="G6074" s="263"/>
      <c r="H6074" s="263"/>
      <c r="I6074" s="263"/>
      <c r="J6074" s="263"/>
      <c r="K6074" s="263"/>
      <c r="L6074" s="263"/>
      <c r="M6074" s="263"/>
      <c r="N6074" s="263"/>
      <c r="O6074" s="263"/>
      <c r="P6074" s="263"/>
      <c r="Q6074" s="263"/>
      <c r="R6074" s="263"/>
      <c r="S6074" s="263"/>
      <c r="T6074" s="263"/>
      <c r="U6074" s="263"/>
      <c r="V6074" s="263"/>
      <c r="W6074" s="263"/>
      <c r="X6074" s="263"/>
      <c r="Y6074" s="263"/>
      <c r="Z6074" s="263"/>
      <c r="AB6074" s="263"/>
      <c r="AC6074" s="263"/>
      <c r="AD6074" s="263"/>
      <c r="AE6074" s="263"/>
    </row>
    <row r="6075" spans="5:31" ht="15" customHeight="1" x14ac:dyDescent="0.3">
      <c r="E6075" s="263"/>
      <c r="F6075" s="263"/>
      <c r="G6075" s="263"/>
      <c r="H6075" s="263"/>
      <c r="I6075" s="263"/>
      <c r="J6075" s="263"/>
      <c r="K6075" s="263"/>
      <c r="L6075" s="263"/>
      <c r="M6075" s="263"/>
      <c r="N6075" s="263"/>
      <c r="O6075" s="263"/>
      <c r="P6075" s="263"/>
      <c r="Q6075" s="263"/>
      <c r="R6075" s="263"/>
      <c r="S6075" s="263"/>
      <c r="T6075" s="263"/>
      <c r="U6075" s="263"/>
      <c r="V6075" s="263"/>
      <c r="W6075" s="263"/>
      <c r="X6075" s="263"/>
      <c r="Y6075" s="263"/>
      <c r="Z6075" s="263"/>
      <c r="AB6075" s="263"/>
      <c r="AC6075" s="263"/>
      <c r="AD6075" s="263"/>
      <c r="AE6075" s="263"/>
    </row>
    <row r="6076" spans="5:31" ht="15" customHeight="1" x14ac:dyDescent="0.3">
      <c r="E6076" s="263"/>
      <c r="F6076" s="263"/>
      <c r="G6076" s="263"/>
      <c r="H6076" s="263"/>
      <c r="I6076" s="263"/>
      <c r="J6076" s="263"/>
      <c r="K6076" s="263"/>
      <c r="L6076" s="263"/>
      <c r="M6076" s="263"/>
      <c r="N6076" s="263"/>
      <c r="O6076" s="263"/>
      <c r="P6076" s="263"/>
      <c r="Q6076" s="263"/>
      <c r="R6076" s="263"/>
      <c r="S6076" s="263"/>
      <c r="T6076" s="263"/>
      <c r="U6076" s="263"/>
      <c r="V6076" s="263"/>
      <c r="W6076" s="263"/>
      <c r="X6076" s="263"/>
      <c r="Y6076" s="263"/>
      <c r="Z6076" s="263"/>
      <c r="AB6076" s="263"/>
      <c r="AC6076" s="263"/>
      <c r="AD6076" s="263"/>
      <c r="AE6076" s="263"/>
    </row>
    <row r="6077" spans="5:31" ht="15" customHeight="1" x14ac:dyDescent="0.3">
      <c r="E6077" s="263"/>
      <c r="F6077" s="263"/>
      <c r="G6077" s="263"/>
      <c r="H6077" s="263"/>
      <c r="I6077" s="263"/>
      <c r="J6077" s="263"/>
      <c r="K6077" s="263"/>
      <c r="L6077" s="263"/>
      <c r="M6077" s="263"/>
      <c r="N6077" s="263"/>
      <c r="O6077" s="263"/>
      <c r="P6077" s="263"/>
      <c r="Q6077" s="263"/>
      <c r="R6077" s="263"/>
      <c r="S6077" s="263"/>
      <c r="T6077" s="263"/>
      <c r="U6077" s="263"/>
      <c r="V6077" s="263"/>
      <c r="W6077" s="263"/>
      <c r="X6077" s="263"/>
      <c r="Y6077" s="263"/>
      <c r="Z6077" s="263"/>
      <c r="AB6077" s="263"/>
      <c r="AC6077" s="263"/>
      <c r="AD6077" s="263"/>
      <c r="AE6077" s="263"/>
    </row>
    <row r="6078" spans="5:31" ht="15" customHeight="1" x14ac:dyDescent="0.3">
      <c r="E6078" s="263"/>
      <c r="F6078" s="263"/>
      <c r="G6078" s="263"/>
      <c r="H6078" s="263"/>
      <c r="I6078" s="263"/>
      <c r="J6078" s="263"/>
      <c r="K6078" s="263"/>
      <c r="L6078" s="263"/>
      <c r="M6078" s="263"/>
      <c r="N6078" s="263"/>
      <c r="O6078" s="263"/>
      <c r="P6078" s="263"/>
      <c r="Q6078" s="263"/>
      <c r="R6078" s="263"/>
      <c r="S6078" s="263"/>
      <c r="T6078" s="263"/>
      <c r="U6078" s="263"/>
      <c r="V6078" s="263"/>
      <c r="W6078" s="263"/>
      <c r="X6078" s="263"/>
      <c r="Y6078" s="263"/>
      <c r="Z6078" s="263"/>
      <c r="AB6078" s="263"/>
      <c r="AC6078" s="263"/>
      <c r="AD6078" s="263"/>
      <c r="AE6078" s="263"/>
    </row>
    <row r="6079" spans="5:31" ht="15" customHeight="1" x14ac:dyDescent="0.3">
      <c r="E6079" s="263"/>
      <c r="F6079" s="263"/>
      <c r="G6079" s="263"/>
      <c r="H6079" s="263"/>
      <c r="I6079" s="263"/>
      <c r="J6079" s="263"/>
      <c r="K6079" s="263"/>
      <c r="L6079" s="263"/>
      <c r="M6079" s="263"/>
      <c r="N6079" s="263"/>
      <c r="O6079" s="263"/>
      <c r="P6079" s="263"/>
      <c r="Q6079" s="263"/>
      <c r="R6079" s="263"/>
      <c r="S6079" s="263"/>
      <c r="T6079" s="263"/>
      <c r="U6079" s="263"/>
      <c r="V6079" s="263"/>
      <c r="W6079" s="263"/>
      <c r="X6079" s="263"/>
      <c r="Y6079" s="263"/>
      <c r="Z6079" s="263"/>
      <c r="AB6079" s="263"/>
      <c r="AC6079" s="263"/>
      <c r="AD6079" s="263"/>
      <c r="AE6079" s="263"/>
    </row>
    <row r="6080" spans="5:31" ht="15" customHeight="1" x14ac:dyDescent="0.3">
      <c r="E6080" s="263"/>
      <c r="F6080" s="263"/>
      <c r="G6080" s="263"/>
      <c r="H6080" s="263"/>
      <c r="I6080" s="263"/>
      <c r="J6080" s="263"/>
      <c r="K6080" s="263"/>
      <c r="L6080" s="263"/>
      <c r="M6080" s="263"/>
      <c r="N6080" s="263"/>
      <c r="O6080" s="263"/>
      <c r="P6080" s="263"/>
      <c r="Q6080" s="263"/>
      <c r="R6080" s="263"/>
      <c r="S6080" s="263"/>
      <c r="T6080" s="263"/>
      <c r="U6080" s="263"/>
      <c r="V6080" s="263"/>
      <c r="W6080" s="263"/>
      <c r="X6080" s="263"/>
      <c r="Y6080" s="263"/>
      <c r="Z6080" s="263"/>
      <c r="AB6080" s="263"/>
      <c r="AC6080" s="263"/>
      <c r="AD6080" s="263"/>
      <c r="AE6080" s="263"/>
    </row>
    <row r="6081" spans="6:8" ht="15" customHeight="1" x14ac:dyDescent="0.3">
      <c r="F6081" s="271"/>
      <c r="G6081" s="271"/>
      <c r="H6081" s="271"/>
    </row>
    <row r="6082" spans="6:8" ht="15" customHeight="1" x14ac:dyDescent="0.3">
      <c r="F6082" s="271"/>
      <c r="G6082" s="271"/>
      <c r="H6082" s="271"/>
    </row>
    <row r="6083" spans="6:8" ht="15" customHeight="1" x14ac:dyDescent="0.3">
      <c r="F6083" s="271"/>
      <c r="G6083" s="271"/>
      <c r="H6083" s="271"/>
    </row>
    <row r="6084" spans="6:8" ht="15" customHeight="1" x14ac:dyDescent="0.3">
      <c r="F6084" s="272"/>
      <c r="G6084" s="272"/>
      <c r="H6084" s="272"/>
    </row>
    <row r="6085" spans="6:8" ht="15" customHeight="1" x14ac:dyDescent="0.3">
      <c r="F6085" s="272"/>
      <c r="G6085" s="272"/>
      <c r="H6085" s="272"/>
    </row>
    <row r="6086" spans="6:8" ht="15" customHeight="1" x14ac:dyDescent="0.3">
      <c r="F6086" s="271"/>
      <c r="G6086" s="271"/>
      <c r="H6086" s="271"/>
    </row>
    <row r="6087" spans="6:8" ht="15" customHeight="1" x14ac:dyDescent="0.3">
      <c r="F6087" s="271"/>
      <c r="G6087" s="271"/>
      <c r="H6087" s="271"/>
    </row>
    <row r="6088" spans="6:8" ht="15" customHeight="1" x14ac:dyDescent="0.3">
      <c r="F6088" s="272"/>
      <c r="G6088" s="272"/>
      <c r="H6088" s="272"/>
    </row>
    <row r="6089" spans="6:8" ht="15" customHeight="1" x14ac:dyDescent="0.3">
      <c r="F6089" s="271"/>
      <c r="G6089" s="271"/>
      <c r="H6089" s="271"/>
    </row>
    <row r="6090" spans="6:8" ht="15" customHeight="1" x14ac:dyDescent="0.3">
      <c r="F6090" s="272"/>
      <c r="G6090" s="272"/>
      <c r="H6090" s="272"/>
    </row>
    <row r="6091" spans="6:8" ht="15" customHeight="1" x14ac:dyDescent="0.3">
      <c r="F6091" s="272"/>
      <c r="G6091" s="272"/>
      <c r="H6091" s="272"/>
    </row>
    <row r="6092" spans="6:8" ht="15" customHeight="1" x14ac:dyDescent="0.3">
      <c r="F6092" s="271"/>
      <c r="G6092" s="271"/>
      <c r="H6092" s="271"/>
    </row>
    <row r="6093" spans="6:8" ht="15" customHeight="1" x14ac:dyDescent="0.3">
      <c r="F6093" s="271"/>
      <c r="G6093" s="271"/>
      <c r="H6093" s="271"/>
    </row>
    <row r="6094" spans="6:8" ht="15" customHeight="1" x14ac:dyDescent="0.3">
      <c r="F6094" s="272"/>
      <c r="G6094" s="272"/>
      <c r="H6094" s="272"/>
    </row>
    <row r="6095" spans="6:8" ht="15" customHeight="1" x14ac:dyDescent="0.3">
      <c r="F6095" s="271"/>
      <c r="G6095" s="271"/>
      <c r="H6095" s="271"/>
    </row>
    <row r="6096" spans="6:8" ht="15" customHeight="1" x14ac:dyDescent="0.3">
      <c r="F6096" s="271"/>
      <c r="G6096" s="271"/>
      <c r="H6096" s="271"/>
    </row>
    <row r="6097" spans="6:8" ht="15" customHeight="1" x14ac:dyDescent="0.3">
      <c r="F6097" s="271"/>
      <c r="G6097" s="271"/>
      <c r="H6097" s="271"/>
    </row>
    <row r="6098" spans="6:8" ht="15" customHeight="1" x14ac:dyDescent="0.3">
      <c r="F6098" s="271"/>
      <c r="G6098" s="271"/>
      <c r="H6098" s="271"/>
    </row>
    <row r="6099" spans="6:8" ht="15" customHeight="1" x14ac:dyDescent="0.3">
      <c r="F6099" s="272"/>
      <c r="G6099" s="272"/>
      <c r="H6099" s="272"/>
    </row>
    <row r="6100" spans="6:8" ht="15" customHeight="1" x14ac:dyDescent="0.3">
      <c r="F6100" s="272"/>
      <c r="G6100" s="272"/>
      <c r="H6100" s="272"/>
    </row>
    <row r="6101" spans="6:8" ht="15" customHeight="1" x14ac:dyDescent="0.3">
      <c r="F6101" s="271"/>
      <c r="G6101" s="271"/>
      <c r="H6101" s="271"/>
    </row>
    <row r="6102" spans="6:8" ht="15" customHeight="1" x14ac:dyDescent="0.3">
      <c r="F6102" s="271"/>
      <c r="G6102" s="271"/>
      <c r="H6102" s="271"/>
    </row>
    <row r="6103" spans="6:8" ht="15" customHeight="1" x14ac:dyDescent="0.3">
      <c r="F6103" s="271"/>
      <c r="G6103" s="271"/>
      <c r="H6103" s="271"/>
    </row>
    <row r="6104" spans="6:8" ht="15" customHeight="1" x14ac:dyDescent="0.3">
      <c r="F6104" s="271"/>
      <c r="G6104" s="271"/>
      <c r="H6104" s="271"/>
    </row>
    <row r="6105" spans="6:8" ht="15" customHeight="1" x14ac:dyDescent="0.3">
      <c r="F6105" s="271"/>
      <c r="G6105" s="271"/>
      <c r="H6105" s="271"/>
    </row>
    <row r="6106" spans="6:8" ht="15" customHeight="1" x14ac:dyDescent="0.3">
      <c r="F6106" s="271"/>
      <c r="G6106" s="271"/>
      <c r="H6106" s="271"/>
    </row>
    <row r="6107" spans="6:8" ht="15" customHeight="1" x14ac:dyDescent="0.3">
      <c r="F6107" s="271"/>
      <c r="G6107" s="271"/>
      <c r="H6107" s="271"/>
    </row>
    <row r="6108" spans="6:8" ht="15" customHeight="1" x14ac:dyDescent="0.3">
      <c r="F6108" s="272"/>
      <c r="G6108" s="272"/>
      <c r="H6108" s="272"/>
    </row>
    <row r="6109" spans="6:8" ht="15" customHeight="1" x14ac:dyDescent="0.3">
      <c r="F6109" s="272"/>
      <c r="G6109" s="272"/>
      <c r="H6109" s="272"/>
    </row>
    <row r="6110" spans="6:8" ht="15" customHeight="1" x14ac:dyDescent="0.3">
      <c r="F6110" s="271"/>
      <c r="G6110" s="271"/>
      <c r="H6110" s="271"/>
    </row>
    <row r="6111" spans="6:8" ht="15" customHeight="1" x14ac:dyDescent="0.3">
      <c r="F6111" s="272"/>
      <c r="G6111" s="272"/>
      <c r="H6111" s="272"/>
    </row>
    <row r="6112" spans="6:8" ht="15" customHeight="1" x14ac:dyDescent="0.3">
      <c r="F6112" s="271"/>
      <c r="G6112" s="271"/>
      <c r="H6112" s="271"/>
    </row>
    <row r="6113" spans="5:8" ht="15" customHeight="1" x14ac:dyDescent="0.3">
      <c r="F6113" s="273"/>
      <c r="G6113" s="273"/>
      <c r="H6113" s="274"/>
    </row>
    <row r="6114" spans="5:8" ht="15" customHeight="1" x14ac:dyDescent="0.3">
      <c r="F6114" s="271"/>
      <c r="G6114" s="271"/>
      <c r="H6114" s="271"/>
    </row>
    <row r="6115" spans="5:8" ht="15" customHeight="1" x14ac:dyDescent="0.3">
      <c r="F6115" s="272"/>
      <c r="G6115" s="272"/>
      <c r="H6115" s="272"/>
    </row>
    <row r="6116" spans="5:8" ht="15" customHeight="1" x14ac:dyDescent="0.3">
      <c r="F6116" s="272"/>
      <c r="G6116" s="272"/>
      <c r="H6116" s="272"/>
    </row>
    <row r="6117" spans="5:8" ht="15" customHeight="1" x14ac:dyDescent="0.3">
      <c r="F6117" s="273"/>
      <c r="G6117" s="273"/>
      <c r="H6117" s="274"/>
    </row>
    <row r="6118" spans="5:8" ht="15" customHeight="1" x14ac:dyDescent="0.3">
      <c r="F6118" s="271"/>
      <c r="G6118" s="271"/>
      <c r="H6118" s="271"/>
    </row>
    <row r="6119" spans="5:8" ht="15" customHeight="1" x14ac:dyDescent="0.3">
      <c r="F6119" s="271"/>
      <c r="G6119" s="271"/>
      <c r="H6119" s="271"/>
    </row>
    <row r="6120" spans="5:8" ht="15" customHeight="1" x14ac:dyDescent="0.3">
      <c r="F6120" s="271"/>
      <c r="G6120" s="271"/>
      <c r="H6120" s="271"/>
    </row>
    <row r="6121" spans="5:8" ht="15" customHeight="1" x14ac:dyDescent="0.3">
      <c r="F6121" s="271"/>
      <c r="G6121" s="271"/>
      <c r="H6121" s="271"/>
    </row>
    <row r="6122" spans="5:8" ht="15" customHeight="1" x14ac:dyDescent="0.3">
      <c r="E6122" s="271"/>
      <c r="F6122" s="271"/>
      <c r="G6122" s="271"/>
      <c r="H6122" s="271"/>
    </row>
    <row r="6123" spans="5:8" ht="15" customHeight="1" x14ac:dyDescent="0.3">
      <c r="F6123" s="271"/>
      <c r="G6123" s="271"/>
      <c r="H6123" s="271"/>
    </row>
    <row r="6124" spans="5:8" ht="15" customHeight="1" x14ac:dyDescent="0.3">
      <c r="F6124" s="271"/>
      <c r="G6124" s="271"/>
      <c r="H6124" s="271"/>
    </row>
    <row r="6125" spans="5:8" ht="15" customHeight="1" x14ac:dyDescent="0.3">
      <c r="F6125" s="272"/>
      <c r="G6125" s="272"/>
      <c r="H6125" s="272"/>
    </row>
    <row r="6126" spans="5:8" ht="15" customHeight="1" x14ac:dyDescent="0.3">
      <c r="F6126" s="271"/>
      <c r="G6126" s="271"/>
      <c r="H6126" s="271"/>
    </row>
    <row r="6127" spans="5:8" ht="15" customHeight="1" x14ac:dyDescent="0.3">
      <c r="F6127" s="272"/>
      <c r="G6127" s="272"/>
      <c r="H6127" s="272"/>
    </row>
    <row r="6128" spans="5:8" ht="15" customHeight="1" x14ac:dyDescent="0.3">
      <c r="F6128" s="271"/>
      <c r="G6128" s="271"/>
      <c r="H6128" s="271"/>
    </row>
    <row r="6129" spans="6:8" ht="15" customHeight="1" x14ac:dyDescent="0.3">
      <c r="F6129" s="272"/>
      <c r="G6129" s="272"/>
      <c r="H6129" s="272"/>
    </row>
    <row r="6130" spans="6:8" ht="15" customHeight="1" x14ac:dyDescent="0.3">
      <c r="F6130" s="271"/>
      <c r="G6130" s="271"/>
      <c r="H6130" s="271"/>
    </row>
    <row r="6131" spans="6:8" ht="15" customHeight="1" x14ac:dyDescent="0.3">
      <c r="F6131" s="272"/>
      <c r="G6131" s="272"/>
      <c r="H6131" s="272"/>
    </row>
    <row r="6132" spans="6:8" ht="15" customHeight="1" x14ac:dyDescent="0.3">
      <c r="F6132" s="271"/>
      <c r="G6132" s="271"/>
      <c r="H6132" s="271"/>
    </row>
    <row r="6133" spans="6:8" ht="15" customHeight="1" x14ac:dyDescent="0.3">
      <c r="F6133" s="272"/>
      <c r="G6133" s="272"/>
      <c r="H6133" s="272"/>
    </row>
    <row r="6134" spans="6:8" ht="15" customHeight="1" x14ac:dyDescent="0.3">
      <c r="F6134" s="272"/>
      <c r="G6134" s="272"/>
      <c r="H6134" s="272"/>
    </row>
    <row r="6135" spans="6:8" ht="15" customHeight="1" x14ac:dyDescent="0.3">
      <c r="F6135" s="271"/>
      <c r="G6135" s="271"/>
      <c r="H6135" s="271"/>
    </row>
    <row r="6136" spans="6:8" ht="15" customHeight="1" x14ac:dyDescent="0.3">
      <c r="F6136" s="272"/>
      <c r="G6136" s="272"/>
      <c r="H6136" s="272"/>
    </row>
    <row r="6137" spans="6:8" ht="15" customHeight="1" x14ac:dyDescent="0.3">
      <c r="F6137" s="271"/>
      <c r="G6137" s="271"/>
      <c r="H6137" s="271"/>
    </row>
    <row r="6138" spans="6:8" ht="15" customHeight="1" x14ac:dyDescent="0.3">
      <c r="F6138" s="272"/>
      <c r="G6138" s="272"/>
      <c r="H6138" s="272"/>
    </row>
    <row r="6139" spans="6:8" ht="15" customHeight="1" x14ac:dyDescent="0.3">
      <c r="F6139" s="271"/>
      <c r="G6139" s="271"/>
      <c r="H6139" s="271"/>
    </row>
    <row r="6140" spans="6:8" ht="15" customHeight="1" x14ac:dyDescent="0.3">
      <c r="F6140" s="271"/>
      <c r="G6140" s="271"/>
      <c r="H6140" s="271"/>
    </row>
    <row r="6141" spans="6:8" ht="15" customHeight="1" x14ac:dyDescent="0.3">
      <c r="F6141" s="271"/>
      <c r="G6141" s="271"/>
      <c r="H6141" s="271"/>
    </row>
    <row r="6142" spans="6:8" ht="15" customHeight="1" x14ac:dyDescent="0.3">
      <c r="F6142" s="272"/>
      <c r="G6142" s="272"/>
      <c r="H6142" s="272"/>
    </row>
    <row r="6143" spans="6:8" ht="15" customHeight="1" x14ac:dyDescent="0.3">
      <c r="F6143" s="271"/>
      <c r="G6143" s="271"/>
      <c r="H6143" s="271"/>
    </row>
    <row r="6144" spans="6:8" ht="15" customHeight="1" x14ac:dyDescent="0.3">
      <c r="F6144" s="272"/>
      <c r="G6144" s="272"/>
      <c r="H6144" s="272"/>
    </row>
    <row r="6145" spans="5:8" ht="15" customHeight="1" x14ac:dyDescent="0.3">
      <c r="F6145" s="271"/>
      <c r="G6145" s="271"/>
      <c r="H6145" s="271"/>
    </row>
    <row r="6146" spans="5:8" ht="15" customHeight="1" x14ac:dyDescent="0.3">
      <c r="E6146" s="271"/>
      <c r="F6146" s="271"/>
      <c r="G6146" s="271"/>
      <c r="H6146" s="271"/>
    </row>
    <row r="6147" spans="5:8" ht="15" customHeight="1" x14ac:dyDescent="0.3">
      <c r="F6147" s="272"/>
      <c r="G6147" s="272"/>
      <c r="H6147" s="272"/>
    </row>
    <row r="6148" spans="5:8" ht="15" customHeight="1" x14ac:dyDescent="0.3">
      <c r="F6148" s="271"/>
      <c r="G6148" s="271"/>
      <c r="H6148" s="271"/>
    </row>
    <row r="6149" spans="5:8" ht="15" customHeight="1" x14ac:dyDescent="0.3">
      <c r="F6149" s="271"/>
      <c r="G6149" s="271"/>
      <c r="H6149" s="271"/>
    </row>
    <row r="6150" spans="5:8" ht="15" customHeight="1" x14ac:dyDescent="0.3">
      <c r="F6150" s="271"/>
      <c r="G6150" s="271"/>
      <c r="H6150" s="271"/>
    </row>
    <row r="6151" spans="5:8" ht="15" customHeight="1" x14ac:dyDescent="0.3">
      <c r="F6151" s="271"/>
      <c r="G6151" s="271"/>
      <c r="H6151" s="271"/>
    </row>
    <row r="6152" spans="5:8" ht="15" customHeight="1" x14ac:dyDescent="0.3">
      <c r="F6152" s="272"/>
      <c r="G6152" s="272"/>
      <c r="H6152" s="272"/>
    </row>
    <row r="6153" spans="5:8" ht="15" customHeight="1" x14ac:dyDescent="0.3">
      <c r="F6153" s="271"/>
      <c r="G6153" s="271"/>
      <c r="H6153" s="271"/>
    </row>
    <row r="6154" spans="5:8" ht="15" customHeight="1" x14ac:dyDescent="0.3">
      <c r="F6154" s="272"/>
      <c r="G6154" s="272"/>
      <c r="H6154" s="272"/>
    </row>
    <row r="6155" spans="5:8" ht="15" customHeight="1" x14ac:dyDescent="0.3">
      <c r="F6155" s="272"/>
      <c r="G6155" s="272"/>
      <c r="H6155" s="272"/>
    </row>
    <row r="6156" spans="5:8" ht="15" customHeight="1" x14ac:dyDescent="0.3">
      <c r="F6156" s="271"/>
      <c r="G6156" s="271"/>
      <c r="H6156" s="271"/>
    </row>
    <row r="6157" spans="5:8" ht="15" customHeight="1" x14ac:dyDescent="0.3">
      <c r="F6157" s="271"/>
      <c r="G6157" s="271"/>
      <c r="H6157" s="271"/>
    </row>
    <row r="6158" spans="5:8" ht="15" customHeight="1" x14ac:dyDescent="0.3">
      <c r="E6158" s="271"/>
      <c r="F6158" s="271"/>
      <c r="G6158" s="271"/>
      <c r="H6158" s="271"/>
    </row>
    <row r="6159" spans="5:8" ht="15" customHeight="1" x14ac:dyDescent="0.3">
      <c r="F6159" s="271"/>
      <c r="G6159" s="271"/>
      <c r="H6159" s="271"/>
    </row>
    <row r="6160" spans="5:8" ht="15" customHeight="1" x14ac:dyDescent="0.3">
      <c r="F6160" s="272"/>
      <c r="G6160" s="272"/>
      <c r="H6160" s="272"/>
    </row>
    <row r="6161" spans="6:8" ht="15" customHeight="1" x14ac:dyDescent="0.3">
      <c r="F6161" s="271"/>
      <c r="G6161" s="271"/>
      <c r="H6161" s="271"/>
    </row>
    <row r="6162" spans="6:8" ht="15" customHeight="1" x14ac:dyDescent="0.3">
      <c r="F6162" s="271"/>
      <c r="G6162" s="271"/>
      <c r="H6162" s="271"/>
    </row>
    <row r="6163" spans="6:8" ht="15" customHeight="1" x14ac:dyDescent="0.3">
      <c r="F6163" s="272"/>
      <c r="G6163" s="272"/>
      <c r="H6163" s="272"/>
    </row>
    <row r="6164" spans="6:8" ht="15" customHeight="1" x14ac:dyDescent="0.3">
      <c r="F6164" s="271"/>
      <c r="G6164" s="271"/>
      <c r="H6164" s="271"/>
    </row>
    <row r="6165" spans="6:8" ht="15" customHeight="1" x14ac:dyDescent="0.3">
      <c r="F6165" s="271"/>
      <c r="G6165" s="271"/>
      <c r="H6165" s="271"/>
    </row>
    <row r="6166" spans="6:8" ht="15" customHeight="1" x14ac:dyDescent="0.3">
      <c r="F6166" s="272"/>
      <c r="G6166" s="272"/>
      <c r="H6166" s="272"/>
    </row>
    <row r="6167" spans="6:8" ht="15" customHeight="1" x14ac:dyDescent="0.3">
      <c r="F6167" s="273"/>
      <c r="G6167" s="273"/>
      <c r="H6167" s="274"/>
    </row>
    <row r="6168" spans="6:8" ht="15" customHeight="1" x14ac:dyDescent="0.3">
      <c r="F6168" s="271"/>
      <c r="G6168" s="271"/>
      <c r="H6168" s="271"/>
    </row>
    <row r="6169" spans="6:8" ht="15" customHeight="1" x14ac:dyDescent="0.3">
      <c r="F6169" s="272"/>
      <c r="G6169" s="272"/>
      <c r="H6169" s="272"/>
    </row>
    <row r="6170" spans="6:8" ht="15" customHeight="1" x14ac:dyDescent="0.3">
      <c r="F6170" s="272"/>
      <c r="G6170" s="272"/>
      <c r="H6170" s="272"/>
    </row>
    <row r="6171" spans="6:8" ht="15" customHeight="1" x14ac:dyDescent="0.3">
      <c r="F6171" s="275"/>
      <c r="G6171" s="275"/>
      <c r="H6171" s="274"/>
    </row>
    <row r="6172" spans="6:8" ht="15" customHeight="1" x14ac:dyDescent="0.3">
      <c r="F6172" s="271"/>
      <c r="G6172" s="271"/>
      <c r="H6172" s="271"/>
    </row>
    <row r="6173" spans="6:8" ht="15" customHeight="1" x14ac:dyDescent="0.3">
      <c r="F6173" s="271"/>
      <c r="G6173" s="271"/>
      <c r="H6173" s="271"/>
    </row>
    <row r="6174" spans="6:8" ht="15" customHeight="1" x14ac:dyDescent="0.3">
      <c r="F6174" s="272"/>
      <c r="G6174" s="272"/>
      <c r="H6174" s="272"/>
    </row>
    <row r="6175" spans="6:8" ht="15" customHeight="1" x14ac:dyDescent="0.3">
      <c r="F6175" s="275"/>
      <c r="G6175" s="275"/>
      <c r="H6175" s="274"/>
    </row>
    <row r="6176" spans="6:8" ht="15" customHeight="1" x14ac:dyDescent="0.3">
      <c r="F6176" s="271"/>
      <c r="G6176" s="271"/>
      <c r="H6176" s="271"/>
    </row>
    <row r="6177" spans="6:8" ht="15" customHeight="1" x14ac:dyDescent="0.3">
      <c r="F6177" s="272"/>
      <c r="G6177" s="272"/>
      <c r="H6177" s="272"/>
    </row>
    <row r="6178" spans="6:8" ht="15" customHeight="1" x14ac:dyDescent="0.3">
      <c r="F6178" s="271"/>
      <c r="G6178" s="271"/>
      <c r="H6178" s="271"/>
    </row>
    <row r="6179" spans="6:8" ht="15" customHeight="1" x14ac:dyDescent="0.3">
      <c r="F6179" s="273"/>
      <c r="G6179" s="273"/>
      <c r="H6179" s="274"/>
    </row>
    <row r="6180" spans="6:8" ht="15" customHeight="1" x14ac:dyDescent="0.3">
      <c r="F6180" s="271"/>
      <c r="G6180" s="271"/>
      <c r="H6180" s="271"/>
    </row>
    <row r="6181" spans="6:8" ht="15" customHeight="1" x14ac:dyDescent="0.3">
      <c r="F6181" s="271"/>
      <c r="G6181" s="271"/>
      <c r="H6181" s="271"/>
    </row>
    <row r="6182" spans="6:8" ht="15" customHeight="1" x14ac:dyDescent="0.3">
      <c r="F6182" s="271"/>
      <c r="G6182" s="271"/>
      <c r="H6182" s="271"/>
    </row>
    <row r="6183" spans="6:8" ht="15" customHeight="1" x14ac:dyDescent="0.3">
      <c r="F6183" s="271"/>
      <c r="G6183" s="271"/>
      <c r="H6183" s="271"/>
    </row>
    <row r="6184" spans="6:8" ht="15" customHeight="1" x14ac:dyDescent="0.3">
      <c r="F6184" s="271"/>
      <c r="G6184" s="271"/>
      <c r="H6184" s="271"/>
    </row>
    <row r="6185" spans="6:8" ht="15" customHeight="1" x14ac:dyDescent="0.3">
      <c r="F6185" s="271"/>
      <c r="G6185" s="271"/>
      <c r="H6185" s="271"/>
    </row>
    <row r="6186" spans="6:8" ht="15" customHeight="1" x14ac:dyDescent="0.3">
      <c r="F6186" s="271"/>
      <c r="G6186" s="271"/>
      <c r="H6186" s="271"/>
    </row>
    <row r="6187" spans="6:8" ht="15" customHeight="1" x14ac:dyDescent="0.3">
      <c r="F6187" s="271"/>
      <c r="G6187" s="271"/>
      <c r="H6187" s="271"/>
    </row>
    <row r="6188" spans="6:8" ht="15" customHeight="1" x14ac:dyDescent="0.3">
      <c r="F6188" s="275"/>
      <c r="G6188" s="274"/>
      <c r="H6188" s="274"/>
    </row>
    <row r="6189" spans="6:8" ht="15" customHeight="1" x14ac:dyDescent="0.3">
      <c r="F6189" s="271"/>
      <c r="G6189" s="271"/>
      <c r="H6189" s="271"/>
    </row>
    <row r="6190" spans="6:8" ht="15" customHeight="1" x14ac:dyDescent="0.3">
      <c r="F6190" s="271"/>
      <c r="G6190" s="271"/>
      <c r="H6190" s="271"/>
    </row>
    <row r="6191" spans="6:8" ht="15" customHeight="1" x14ac:dyDescent="0.3">
      <c r="F6191" s="271"/>
      <c r="G6191" s="271"/>
      <c r="H6191" s="271"/>
    </row>
    <row r="6192" spans="6:8" ht="15" customHeight="1" x14ac:dyDescent="0.3">
      <c r="F6192" s="271"/>
      <c r="G6192" s="271"/>
      <c r="H6192" s="271"/>
    </row>
    <row r="6193" spans="5:8" ht="15" customHeight="1" x14ac:dyDescent="0.3">
      <c r="F6193" s="272"/>
      <c r="G6193" s="272"/>
      <c r="H6193" s="272"/>
    </row>
    <row r="6194" spans="5:8" ht="15" customHeight="1" x14ac:dyDescent="0.3">
      <c r="F6194" s="274"/>
      <c r="G6194" s="274"/>
      <c r="H6194" s="274"/>
    </row>
    <row r="6195" spans="5:8" ht="15" customHeight="1" x14ac:dyDescent="0.3">
      <c r="F6195" s="271"/>
      <c r="G6195" s="271"/>
      <c r="H6195" s="271"/>
    </row>
    <row r="6196" spans="5:8" ht="15" customHeight="1" x14ac:dyDescent="0.3">
      <c r="E6196" s="271"/>
      <c r="F6196" s="271"/>
      <c r="G6196" s="271"/>
      <c r="H6196" s="271"/>
    </row>
    <row r="6197" spans="5:8" ht="15" customHeight="1" x14ac:dyDescent="0.3">
      <c r="F6197" s="272"/>
      <c r="G6197" s="272"/>
      <c r="H6197" s="272"/>
    </row>
    <row r="6198" spans="5:8" ht="15" customHeight="1" x14ac:dyDescent="0.3">
      <c r="F6198" s="271"/>
      <c r="G6198" s="271"/>
      <c r="H6198" s="271"/>
    </row>
    <row r="6199" spans="5:8" ht="15" customHeight="1" x14ac:dyDescent="0.3">
      <c r="F6199" s="271"/>
      <c r="G6199" s="271"/>
      <c r="H6199" s="271"/>
    </row>
    <row r="6200" spans="5:8" ht="15" customHeight="1" x14ac:dyDescent="0.3">
      <c r="F6200" s="271"/>
      <c r="G6200" s="271"/>
      <c r="H6200" s="271"/>
    </row>
    <row r="6201" spans="5:8" ht="15" customHeight="1" x14ac:dyDescent="0.3">
      <c r="F6201" s="272"/>
      <c r="G6201" s="272"/>
      <c r="H6201" s="272"/>
    </row>
    <row r="6202" spans="5:8" ht="15" customHeight="1" x14ac:dyDescent="0.3">
      <c r="F6202" s="271"/>
      <c r="G6202" s="271"/>
      <c r="H6202" s="271"/>
    </row>
    <row r="6203" spans="5:8" ht="15" customHeight="1" x14ac:dyDescent="0.3">
      <c r="F6203" s="273"/>
      <c r="G6203" s="273"/>
      <c r="H6203" s="274"/>
    </row>
    <row r="6204" spans="5:8" ht="15" customHeight="1" x14ac:dyDescent="0.3">
      <c r="F6204" s="271"/>
      <c r="G6204" s="271"/>
      <c r="H6204" s="271"/>
    </row>
    <row r="6205" spans="5:8" ht="15" customHeight="1" x14ac:dyDescent="0.3">
      <c r="E6205" s="271"/>
      <c r="F6205" s="271"/>
      <c r="G6205" s="271"/>
      <c r="H6205" s="271"/>
    </row>
    <row r="6206" spans="5:8" ht="15" customHeight="1" x14ac:dyDescent="0.3">
      <c r="F6206" s="272"/>
      <c r="G6206" s="272"/>
      <c r="H6206" s="272"/>
    </row>
    <row r="6207" spans="5:8" ht="15" customHeight="1" x14ac:dyDescent="0.3">
      <c r="F6207" s="273"/>
      <c r="G6207" s="273"/>
      <c r="H6207" s="274"/>
    </row>
    <row r="6208" spans="5:8" ht="15" customHeight="1" x14ac:dyDescent="0.3">
      <c r="F6208" s="271"/>
      <c r="G6208" s="271"/>
      <c r="H6208" s="271"/>
    </row>
    <row r="6209" spans="6:8" ht="15" customHeight="1" x14ac:dyDescent="0.3">
      <c r="F6209" s="271"/>
      <c r="G6209" s="271"/>
      <c r="H6209" s="271"/>
    </row>
    <row r="6210" spans="6:8" ht="15" customHeight="1" x14ac:dyDescent="0.3">
      <c r="F6210" s="271"/>
      <c r="G6210" s="271"/>
      <c r="H6210" s="271"/>
    </row>
    <row r="6211" spans="6:8" ht="15" customHeight="1" x14ac:dyDescent="0.3">
      <c r="F6211" s="272"/>
      <c r="G6211" s="272"/>
      <c r="H6211" s="272"/>
    </row>
    <row r="6212" spans="6:8" ht="15" customHeight="1" x14ac:dyDescent="0.3">
      <c r="F6212" s="273"/>
      <c r="G6212" s="273"/>
      <c r="H6212" s="274"/>
    </row>
    <row r="6213" spans="6:8" ht="15" customHeight="1" x14ac:dyDescent="0.3">
      <c r="F6213" s="273"/>
      <c r="G6213" s="273"/>
      <c r="H6213" s="274"/>
    </row>
    <row r="6214" spans="6:8" ht="15" customHeight="1" x14ac:dyDescent="0.3">
      <c r="F6214" s="273"/>
      <c r="G6214" s="273"/>
      <c r="H6214" s="274"/>
    </row>
    <row r="6215" spans="6:8" ht="15" customHeight="1" x14ac:dyDescent="0.3">
      <c r="F6215" s="271"/>
      <c r="G6215" s="271"/>
      <c r="H6215" s="271"/>
    </row>
    <row r="6216" spans="6:8" ht="15" customHeight="1" x14ac:dyDescent="0.3">
      <c r="F6216" s="271"/>
      <c r="G6216" s="271"/>
      <c r="H6216" s="271"/>
    </row>
    <row r="6217" spans="6:8" ht="15" customHeight="1" x14ac:dyDescent="0.3">
      <c r="F6217" s="273"/>
      <c r="G6217" s="273"/>
      <c r="H6217" s="274"/>
    </row>
    <row r="6218" spans="6:8" ht="15" customHeight="1" x14ac:dyDescent="0.3">
      <c r="F6218" s="273"/>
      <c r="G6218" s="273"/>
      <c r="H6218" s="274"/>
    </row>
    <row r="6219" spans="6:8" ht="15" customHeight="1" x14ac:dyDescent="0.3">
      <c r="F6219" s="271"/>
      <c r="G6219" s="271"/>
      <c r="H6219" s="271"/>
    </row>
    <row r="6220" spans="6:8" ht="15" customHeight="1" x14ac:dyDescent="0.3">
      <c r="F6220" s="271"/>
      <c r="G6220" s="271"/>
      <c r="H6220" s="271"/>
    </row>
    <row r="6221" spans="6:8" ht="15" customHeight="1" x14ac:dyDescent="0.3">
      <c r="F6221" s="273"/>
      <c r="G6221" s="273"/>
      <c r="H6221" s="274"/>
    </row>
    <row r="6222" spans="6:8" ht="15" customHeight="1" x14ac:dyDescent="0.3">
      <c r="F6222" s="271"/>
      <c r="G6222" s="271"/>
      <c r="H6222" s="271"/>
    </row>
    <row r="6223" spans="6:8" ht="15" customHeight="1" x14ac:dyDescent="0.3">
      <c r="F6223" s="271"/>
      <c r="G6223" s="271"/>
      <c r="H6223" s="271"/>
    </row>
    <row r="6224" spans="6:8" ht="15" customHeight="1" x14ac:dyDescent="0.3">
      <c r="F6224" s="271"/>
      <c r="G6224" s="271"/>
      <c r="H6224" s="271"/>
    </row>
    <row r="6225" spans="6:8" ht="15" customHeight="1" x14ac:dyDescent="0.3">
      <c r="F6225" s="272"/>
      <c r="G6225" s="272"/>
      <c r="H6225" s="272"/>
    </row>
    <row r="6226" spans="6:8" ht="15" customHeight="1" x14ac:dyDescent="0.3">
      <c r="F6226" s="271"/>
      <c r="G6226" s="271"/>
      <c r="H6226" s="271"/>
    </row>
    <row r="6227" spans="6:8" ht="15" customHeight="1" x14ac:dyDescent="0.3">
      <c r="F6227" s="271"/>
      <c r="G6227" s="271"/>
      <c r="H6227" s="271"/>
    </row>
    <row r="6228" spans="6:8" ht="15" customHeight="1" x14ac:dyDescent="0.3">
      <c r="F6228" s="271"/>
      <c r="G6228" s="271"/>
      <c r="H6228" s="271"/>
    </row>
    <row r="6229" spans="6:8" ht="15" customHeight="1" x14ac:dyDescent="0.3">
      <c r="F6229" s="271"/>
      <c r="G6229" s="271"/>
      <c r="H6229" s="271"/>
    </row>
    <row r="6230" spans="6:8" ht="15" customHeight="1" x14ac:dyDescent="0.3">
      <c r="F6230" s="271"/>
      <c r="G6230" s="271"/>
      <c r="H6230" s="271"/>
    </row>
    <row r="6231" spans="6:8" ht="15" customHeight="1" x14ac:dyDescent="0.3">
      <c r="F6231" s="272"/>
      <c r="G6231" s="272"/>
      <c r="H6231" s="272"/>
    </row>
    <row r="6232" spans="6:8" ht="15" customHeight="1" x14ac:dyDescent="0.3">
      <c r="F6232" s="271"/>
      <c r="G6232" s="271"/>
      <c r="H6232" s="271"/>
    </row>
    <row r="6233" spans="6:8" ht="15" customHeight="1" x14ac:dyDescent="0.3">
      <c r="F6233" s="271"/>
      <c r="G6233" s="271"/>
      <c r="H6233" s="271"/>
    </row>
    <row r="6234" spans="6:8" ht="15" customHeight="1" x14ac:dyDescent="0.3">
      <c r="F6234" s="271"/>
      <c r="G6234" s="271"/>
      <c r="H6234" s="271"/>
    </row>
    <row r="6235" spans="6:8" ht="15" customHeight="1" x14ac:dyDescent="0.3">
      <c r="F6235" s="271"/>
      <c r="G6235" s="271"/>
      <c r="H6235" s="271"/>
    </row>
    <row r="6236" spans="6:8" ht="15" customHeight="1" x14ac:dyDescent="0.3">
      <c r="F6236" s="271"/>
      <c r="G6236" s="271"/>
      <c r="H6236" s="271"/>
    </row>
    <row r="6237" spans="6:8" ht="15" customHeight="1" x14ac:dyDescent="0.3">
      <c r="F6237" s="271"/>
      <c r="G6237" s="271"/>
      <c r="H6237" s="271"/>
    </row>
    <row r="6238" spans="6:8" ht="15" customHeight="1" x14ac:dyDescent="0.3">
      <c r="F6238" s="272"/>
      <c r="G6238" s="272"/>
      <c r="H6238" s="272"/>
    </row>
    <row r="6239" spans="6:8" ht="15" customHeight="1" x14ac:dyDescent="0.3">
      <c r="F6239" s="271"/>
      <c r="G6239" s="271"/>
      <c r="H6239" s="271"/>
    </row>
    <row r="6240" spans="6:8" ht="15" customHeight="1" x14ac:dyDescent="0.3">
      <c r="F6240" s="271"/>
      <c r="G6240" s="271"/>
      <c r="H6240" s="271"/>
    </row>
    <row r="6241" spans="5:8" ht="15" customHeight="1" x14ac:dyDescent="0.3">
      <c r="F6241" s="271"/>
      <c r="G6241" s="271"/>
      <c r="H6241" s="271"/>
    </row>
    <row r="6242" spans="5:8" ht="15" customHeight="1" x14ac:dyDescent="0.3">
      <c r="F6242" s="271"/>
      <c r="G6242" s="271"/>
      <c r="H6242" s="271"/>
    </row>
    <row r="6243" spans="5:8" ht="15" customHeight="1" x14ac:dyDescent="0.3">
      <c r="F6243" s="271"/>
      <c r="G6243" s="271"/>
      <c r="H6243" s="271"/>
    </row>
    <row r="6244" spans="5:8" ht="15" customHeight="1" x14ac:dyDescent="0.3">
      <c r="F6244" s="271"/>
      <c r="G6244" s="271"/>
      <c r="H6244" s="271"/>
    </row>
    <row r="6245" spans="5:8" ht="15" customHeight="1" x14ac:dyDescent="0.3">
      <c r="F6245" s="271"/>
      <c r="G6245" s="271"/>
      <c r="H6245" s="271"/>
    </row>
    <row r="6246" spans="5:8" ht="15" customHeight="1" x14ac:dyDescent="0.3">
      <c r="F6246" s="272"/>
      <c r="G6246" s="272"/>
      <c r="H6246" s="272"/>
    </row>
    <row r="6247" spans="5:8" ht="15" customHeight="1" x14ac:dyDescent="0.3">
      <c r="F6247" s="271"/>
      <c r="G6247" s="271"/>
      <c r="H6247" s="271"/>
    </row>
    <row r="6248" spans="5:8" ht="15" customHeight="1" x14ac:dyDescent="0.3">
      <c r="F6248" s="271"/>
      <c r="G6248" s="271"/>
      <c r="H6248" s="271"/>
    </row>
    <row r="6249" spans="5:8" ht="15" customHeight="1" x14ac:dyDescent="0.3">
      <c r="F6249" s="271"/>
      <c r="G6249" s="271"/>
      <c r="H6249" s="271"/>
    </row>
    <row r="6250" spans="5:8" ht="15" customHeight="1" x14ac:dyDescent="0.3">
      <c r="F6250" s="271"/>
      <c r="G6250" s="271"/>
      <c r="H6250" s="271"/>
    </row>
    <row r="6251" spans="5:8" ht="15" customHeight="1" x14ac:dyDescent="0.3">
      <c r="F6251" s="272"/>
      <c r="G6251" s="272"/>
      <c r="H6251" s="272"/>
    </row>
    <row r="6252" spans="5:8" ht="15" customHeight="1" x14ac:dyDescent="0.3">
      <c r="F6252" s="272"/>
      <c r="G6252" s="272"/>
      <c r="H6252" s="272"/>
    </row>
    <row r="6253" spans="5:8" ht="15" customHeight="1" x14ac:dyDescent="0.3">
      <c r="F6253" s="272"/>
      <c r="G6253" s="272"/>
      <c r="H6253" s="272"/>
    </row>
    <row r="6254" spans="5:8" ht="15" customHeight="1" x14ac:dyDescent="0.3">
      <c r="F6254" s="271"/>
      <c r="G6254" s="271"/>
      <c r="H6254" s="271"/>
    </row>
    <row r="6255" spans="5:8" ht="15" customHeight="1" x14ac:dyDescent="0.3">
      <c r="F6255" s="271"/>
      <c r="G6255" s="271"/>
      <c r="H6255" s="271"/>
    </row>
    <row r="6256" spans="5:8" ht="15" customHeight="1" x14ac:dyDescent="0.3">
      <c r="E6256" s="271"/>
      <c r="F6256" s="271"/>
      <c r="G6256" s="271"/>
      <c r="H6256" s="271"/>
    </row>
    <row r="6257" spans="6:8" ht="15" customHeight="1" x14ac:dyDescent="0.3">
      <c r="F6257" s="271"/>
      <c r="G6257" s="271"/>
      <c r="H6257" s="271"/>
    </row>
    <row r="6258" spans="6:8" ht="15" customHeight="1" x14ac:dyDescent="0.3">
      <c r="F6258" s="271"/>
      <c r="G6258" s="271"/>
      <c r="H6258" s="271"/>
    </row>
    <row r="6259" spans="6:8" ht="15" customHeight="1" x14ac:dyDescent="0.3">
      <c r="F6259" s="271"/>
      <c r="G6259" s="271"/>
      <c r="H6259" s="271"/>
    </row>
    <row r="6260" spans="6:8" ht="15" customHeight="1" x14ac:dyDescent="0.3">
      <c r="F6260" s="271"/>
      <c r="G6260" s="271"/>
      <c r="H6260" s="271"/>
    </row>
    <row r="6261" spans="6:8" ht="15" customHeight="1" x14ac:dyDescent="0.3">
      <c r="F6261" s="271"/>
      <c r="G6261" s="271"/>
      <c r="H6261" s="271"/>
    </row>
    <row r="6262" spans="6:8" ht="15" customHeight="1" x14ac:dyDescent="0.3">
      <c r="F6262" s="271"/>
      <c r="G6262" s="271"/>
      <c r="H6262" s="271"/>
    </row>
    <row r="6263" spans="6:8" ht="15" customHeight="1" x14ac:dyDescent="0.3">
      <c r="F6263" s="272"/>
      <c r="G6263" s="272"/>
      <c r="H6263" s="272"/>
    </row>
    <row r="6264" spans="6:8" ht="15" customHeight="1" x14ac:dyDescent="0.3">
      <c r="F6264" s="272"/>
      <c r="G6264" s="272"/>
      <c r="H6264" s="272"/>
    </row>
    <row r="6265" spans="6:8" ht="15" customHeight="1" x14ac:dyDescent="0.3">
      <c r="F6265" s="271"/>
      <c r="G6265" s="271"/>
      <c r="H6265" s="271"/>
    </row>
    <row r="6266" spans="6:8" ht="15" customHeight="1" x14ac:dyDescent="0.3">
      <c r="F6266" s="271"/>
      <c r="G6266" s="271"/>
      <c r="H6266" s="271"/>
    </row>
    <row r="6267" spans="6:8" ht="15" customHeight="1" x14ac:dyDescent="0.3">
      <c r="F6267" s="271"/>
      <c r="G6267" s="271"/>
      <c r="H6267" s="271"/>
    </row>
    <row r="6268" spans="6:8" ht="15" customHeight="1" x14ac:dyDescent="0.3">
      <c r="F6268" s="271"/>
      <c r="G6268" s="271"/>
      <c r="H6268" s="271"/>
    </row>
    <row r="6269" spans="6:8" ht="15" customHeight="1" x14ac:dyDescent="0.3">
      <c r="F6269" s="271"/>
      <c r="G6269" s="271"/>
      <c r="H6269" s="271"/>
    </row>
    <row r="6270" spans="6:8" ht="15" customHeight="1" x14ac:dyDescent="0.3">
      <c r="F6270" s="271"/>
      <c r="G6270" s="271"/>
      <c r="H6270" s="271"/>
    </row>
    <row r="6271" spans="6:8" ht="15" customHeight="1" x14ac:dyDescent="0.3">
      <c r="F6271" s="272"/>
      <c r="G6271" s="272"/>
      <c r="H6271" s="272"/>
    </row>
    <row r="6272" spans="6:8" ht="15" customHeight="1" x14ac:dyDescent="0.3">
      <c r="F6272" s="272"/>
      <c r="G6272" s="272"/>
      <c r="H6272" s="272"/>
    </row>
    <row r="6273" spans="6:8" ht="15" customHeight="1" x14ac:dyDescent="0.3">
      <c r="F6273" s="272"/>
      <c r="G6273" s="272"/>
      <c r="H6273" s="272"/>
    </row>
    <row r="6274" spans="6:8" ht="15" customHeight="1" x14ac:dyDescent="0.3">
      <c r="F6274" s="271"/>
      <c r="G6274" s="271"/>
      <c r="H6274" s="271"/>
    </row>
    <row r="6275" spans="6:8" ht="15" customHeight="1" x14ac:dyDescent="0.3">
      <c r="F6275" s="272"/>
      <c r="G6275" s="272"/>
      <c r="H6275" s="272"/>
    </row>
    <row r="6276" spans="6:8" ht="15" customHeight="1" x14ac:dyDescent="0.3">
      <c r="F6276" s="271"/>
      <c r="G6276" s="271"/>
      <c r="H6276" s="271"/>
    </row>
    <row r="6277" spans="6:8" ht="15" customHeight="1" x14ac:dyDescent="0.3">
      <c r="F6277" s="271"/>
      <c r="G6277" s="271"/>
      <c r="H6277" s="271"/>
    </row>
    <row r="6278" spans="6:8" ht="15" customHeight="1" x14ac:dyDescent="0.3">
      <c r="F6278" s="272"/>
      <c r="G6278" s="272"/>
      <c r="H6278" s="272"/>
    </row>
    <row r="6279" spans="6:8" ht="15" customHeight="1" x14ac:dyDescent="0.3">
      <c r="F6279" s="271"/>
      <c r="G6279" s="271"/>
      <c r="H6279" s="271"/>
    </row>
    <row r="6280" spans="6:8" ht="15" customHeight="1" x14ac:dyDescent="0.3">
      <c r="F6280" s="272"/>
      <c r="G6280" s="272"/>
      <c r="H6280" s="272"/>
    </row>
    <row r="6281" spans="6:8" ht="15" customHeight="1" x14ac:dyDescent="0.3">
      <c r="F6281" s="271"/>
      <c r="G6281" s="271"/>
      <c r="H6281" s="271"/>
    </row>
    <row r="6282" spans="6:8" ht="15" customHeight="1" x14ac:dyDescent="0.3">
      <c r="F6282" s="271"/>
      <c r="G6282" s="271"/>
      <c r="H6282" s="271"/>
    </row>
    <row r="6283" spans="6:8" ht="15" customHeight="1" x14ac:dyDescent="0.3">
      <c r="F6283" s="271"/>
      <c r="G6283" s="271"/>
      <c r="H6283" s="271"/>
    </row>
    <row r="6284" spans="6:8" ht="15" customHeight="1" x14ac:dyDescent="0.3">
      <c r="F6284" s="271"/>
      <c r="G6284" s="271"/>
      <c r="H6284" s="271"/>
    </row>
    <row r="6285" spans="6:8" ht="15" customHeight="1" x14ac:dyDescent="0.3">
      <c r="F6285" s="272"/>
      <c r="G6285" s="272"/>
      <c r="H6285" s="272"/>
    </row>
    <row r="6286" spans="6:8" ht="15" customHeight="1" x14ac:dyDescent="0.3">
      <c r="F6286" s="271"/>
      <c r="G6286" s="271"/>
      <c r="H6286" s="271"/>
    </row>
    <row r="6287" spans="6:8" ht="15" customHeight="1" x14ac:dyDescent="0.3">
      <c r="F6287" s="271"/>
      <c r="G6287" s="271"/>
      <c r="H6287" s="271"/>
    </row>
    <row r="6288" spans="6:8" ht="15" customHeight="1" x14ac:dyDescent="0.3">
      <c r="F6288" s="272"/>
      <c r="G6288" s="272"/>
      <c r="H6288" s="272"/>
    </row>
    <row r="6289" spans="6:8" ht="15" customHeight="1" x14ac:dyDescent="0.3">
      <c r="F6289" s="271"/>
      <c r="G6289" s="271"/>
      <c r="H6289" s="271"/>
    </row>
    <row r="6290" spans="6:8" ht="15" customHeight="1" x14ac:dyDescent="0.3">
      <c r="F6290" s="271"/>
      <c r="G6290" s="271"/>
      <c r="H6290" s="271"/>
    </row>
    <row r="6291" spans="6:8" ht="15" customHeight="1" x14ac:dyDescent="0.3">
      <c r="F6291" s="272"/>
      <c r="G6291" s="272"/>
      <c r="H6291" s="272"/>
    </row>
    <row r="6292" spans="6:8" ht="15" customHeight="1" x14ac:dyDescent="0.3">
      <c r="F6292" s="271"/>
      <c r="G6292" s="271"/>
      <c r="H6292" s="271"/>
    </row>
    <row r="6293" spans="6:8" ht="15" customHeight="1" x14ac:dyDescent="0.3">
      <c r="F6293" s="271"/>
      <c r="G6293" s="271"/>
      <c r="H6293" s="271"/>
    </row>
    <row r="6294" spans="6:8" ht="15" customHeight="1" x14ac:dyDescent="0.3">
      <c r="F6294" s="272"/>
      <c r="G6294" s="272"/>
      <c r="H6294" s="272"/>
    </row>
    <row r="6295" spans="6:8" ht="15" customHeight="1" x14ac:dyDescent="0.3">
      <c r="F6295" s="271"/>
      <c r="G6295" s="271"/>
      <c r="H6295" s="271"/>
    </row>
    <row r="6296" spans="6:8" ht="15" customHeight="1" x14ac:dyDescent="0.3">
      <c r="F6296" s="271"/>
      <c r="G6296" s="271"/>
      <c r="H6296" s="271"/>
    </row>
    <row r="6297" spans="6:8" ht="15" customHeight="1" x14ac:dyDescent="0.3">
      <c r="F6297" s="271"/>
      <c r="G6297" s="271"/>
      <c r="H6297" s="271"/>
    </row>
    <row r="6298" spans="6:8" ht="15" customHeight="1" x14ac:dyDescent="0.3">
      <c r="F6298" s="272"/>
      <c r="G6298" s="272"/>
      <c r="H6298" s="272"/>
    </row>
    <row r="6299" spans="6:8" ht="15" customHeight="1" x14ac:dyDescent="0.3">
      <c r="F6299" s="272"/>
      <c r="G6299" s="272"/>
      <c r="H6299" s="272"/>
    </row>
    <row r="6300" spans="6:8" ht="15" customHeight="1" x14ac:dyDescent="0.3">
      <c r="F6300" s="271"/>
      <c r="G6300" s="271"/>
      <c r="H6300" s="271"/>
    </row>
    <row r="6301" spans="6:8" ht="15" customHeight="1" x14ac:dyDescent="0.3">
      <c r="F6301" s="272"/>
      <c r="G6301" s="272"/>
      <c r="H6301" s="272"/>
    </row>
    <row r="6302" spans="6:8" ht="15" customHeight="1" x14ac:dyDescent="0.3">
      <c r="F6302" s="271"/>
      <c r="G6302" s="271"/>
      <c r="H6302" s="271"/>
    </row>
    <row r="6303" spans="6:8" ht="15" customHeight="1" x14ac:dyDescent="0.3">
      <c r="F6303" s="271"/>
      <c r="G6303" s="271"/>
      <c r="H6303" s="271"/>
    </row>
    <row r="6304" spans="6:8" ht="15" customHeight="1" x14ac:dyDescent="0.3">
      <c r="F6304" s="271"/>
      <c r="G6304" s="271"/>
      <c r="H6304" s="271"/>
    </row>
    <row r="6305" spans="5:8" ht="15" customHeight="1" x14ac:dyDescent="0.3">
      <c r="F6305" s="271"/>
      <c r="G6305" s="271"/>
      <c r="H6305" s="271"/>
    </row>
    <row r="6306" spans="5:8" ht="15" customHeight="1" x14ac:dyDescent="0.3">
      <c r="F6306" s="271"/>
      <c r="G6306" s="271"/>
      <c r="H6306" s="271"/>
    </row>
    <row r="6307" spans="5:8" ht="15" customHeight="1" x14ac:dyDescent="0.3">
      <c r="F6307" s="272"/>
      <c r="G6307" s="272"/>
      <c r="H6307" s="272"/>
    </row>
    <row r="6308" spans="5:8" ht="15" customHeight="1" x14ac:dyDescent="0.3">
      <c r="E6308" s="271"/>
      <c r="F6308" s="271"/>
      <c r="G6308" s="271"/>
      <c r="H6308" s="271"/>
    </row>
    <row r="6309" spans="5:8" ht="15" customHeight="1" x14ac:dyDescent="0.3">
      <c r="F6309" s="271"/>
      <c r="G6309" s="271"/>
      <c r="H6309" s="271"/>
    </row>
    <row r="6310" spans="5:8" ht="15" customHeight="1" x14ac:dyDescent="0.3">
      <c r="F6310" s="271"/>
      <c r="G6310" s="271"/>
      <c r="H6310" s="271"/>
    </row>
    <row r="6311" spans="5:8" ht="15" customHeight="1" x14ac:dyDescent="0.3">
      <c r="F6311" s="272"/>
      <c r="G6311" s="272"/>
      <c r="H6311" s="272"/>
    </row>
    <row r="6312" spans="5:8" ht="15" customHeight="1" x14ac:dyDescent="0.3">
      <c r="F6312" s="271"/>
      <c r="G6312" s="271"/>
      <c r="H6312" s="271"/>
    </row>
    <row r="6313" spans="5:8" ht="15" customHeight="1" x14ac:dyDescent="0.3">
      <c r="F6313" s="271"/>
      <c r="G6313" s="271"/>
      <c r="H6313" s="271"/>
    </row>
    <row r="6314" spans="5:8" ht="15" customHeight="1" x14ac:dyDescent="0.3">
      <c r="F6314" s="271"/>
      <c r="G6314" s="271"/>
      <c r="H6314" s="271"/>
    </row>
    <row r="6315" spans="5:8" ht="15" customHeight="1" x14ac:dyDescent="0.3">
      <c r="F6315" s="271"/>
      <c r="G6315" s="271"/>
      <c r="H6315" s="271"/>
    </row>
    <row r="6316" spans="5:8" ht="15" customHeight="1" x14ac:dyDescent="0.3">
      <c r="F6316" s="272"/>
      <c r="G6316" s="272"/>
      <c r="H6316" s="272"/>
    </row>
    <row r="6317" spans="5:8" ht="15" customHeight="1" x14ac:dyDescent="0.3">
      <c r="F6317" s="271"/>
      <c r="G6317" s="271"/>
      <c r="H6317" s="271"/>
    </row>
    <row r="6318" spans="5:8" ht="15" customHeight="1" x14ac:dyDescent="0.3">
      <c r="F6318" s="271"/>
      <c r="G6318" s="271"/>
      <c r="H6318" s="271"/>
    </row>
    <row r="6319" spans="5:8" ht="15" customHeight="1" x14ac:dyDescent="0.3">
      <c r="F6319" s="272"/>
      <c r="G6319" s="272"/>
      <c r="H6319" s="272"/>
    </row>
    <row r="6320" spans="5:8" ht="15" customHeight="1" x14ac:dyDescent="0.3">
      <c r="F6320" s="271"/>
      <c r="G6320" s="271"/>
      <c r="H6320" s="271"/>
    </row>
    <row r="6321" spans="5:8" ht="15" customHeight="1" x14ac:dyDescent="0.3">
      <c r="F6321" s="271"/>
      <c r="G6321" s="271"/>
      <c r="H6321" s="271"/>
    </row>
    <row r="6322" spans="5:8" ht="15" customHeight="1" x14ac:dyDescent="0.3">
      <c r="F6322" s="272"/>
      <c r="G6322" s="272"/>
      <c r="H6322" s="272"/>
    </row>
    <row r="6323" spans="5:8" ht="15" customHeight="1" x14ac:dyDescent="0.3">
      <c r="F6323" s="271"/>
      <c r="G6323" s="271"/>
      <c r="H6323" s="271"/>
    </row>
    <row r="6324" spans="5:8" ht="15" customHeight="1" x14ac:dyDescent="0.3">
      <c r="F6324" s="271"/>
      <c r="G6324" s="271"/>
      <c r="H6324" s="271"/>
    </row>
    <row r="6325" spans="5:8" ht="15" customHeight="1" x14ac:dyDescent="0.3">
      <c r="F6325" s="271"/>
      <c r="G6325" s="271"/>
      <c r="H6325" s="271"/>
    </row>
    <row r="6326" spans="5:8" ht="15" customHeight="1" x14ac:dyDescent="0.3">
      <c r="F6326" s="271"/>
      <c r="G6326" s="271"/>
      <c r="H6326" s="271"/>
    </row>
    <row r="6327" spans="5:8" ht="15" customHeight="1" x14ac:dyDescent="0.3">
      <c r="F6327" s="271"/>
      <c r="G6327" s="271"/>
      <c r="H6327" s="271"/>
    </row>
    <row r="6328" spans="5:8" ht="15" customHeight="1" x14ac:dyDescent="0.3">
      <c r="F6328" s="272"/>
      <c r="G6328" s="272"/>
      <c r="H6328" s="272"/>
    </row>
    <row r="6329" spans="5:8" ht="15" customHeight="1" x14ac:dyDescent="0.3">
      <c r="F6329" s="271"/>
      <c r="G6329" s="271"/>
      <c r="H6329" s="271"/>
    </row>
    <row r="6330" spans="5:8" ht="15" customHeight="1" x14ac:dyDescent="0.3">
      <c r="F6330" s="272"/>
      <c r="G6330" s="272"/>
      <c r="H6330" s="272"/>
    </row>
    <row r="6331" spans="5:8" ht="15" customHeight="1" x14ac:dyDescent="0.3">
      <c r="F6331" s="271"/>
      <c r="G6331" s="271"/>
      <c r="H6331" s="271"/>
    </row>
    <row r="6332" spans="5:8" ht="15" customHeight="1" x14ac:dyDescent="0.3">
      <c r="E6332" s="271"/>
      <c r="F6332" s="271"/>
      <c r="G6332" s="271"/>
      <c r="H6332" s="271"/>
    </row>
    <row r="6333" spans="5:8" ht="15" customHeight="1" x14ac:dyDescent="0.3">
      <c r="F6333" s="271"/>
      <c r="G6333" s="271"/>
      <c r="H6333" s="271"/>
    </row>
    <row r="6334" spans="5:8" ht="15" customHeight="1" x14ac:dyDescent="0.3">
      <c r="F6334" s="271"/>
      <c r="G6334" s="271"/>
      <c r="H6334" s="271"/>
    </row>
    <row r="6335" spans="5:8" ht="15" customHeight="1" x14ac:dyDescent="0.3">
      <c r="F6335" s="271"/>
      <c r="G6335" s="271"/>
      <c r="H6335" s="271"/>
    </row>
    <row r="6336" spans="5:8" ht="15" customHeight="1" x14ac:dyDescent="0.3">
      <c r="F6336" s="271"/>
      <c r="G6336" s="271"/>
      <c r="H6336" s="271"/>
    </row>
    <row r="6337" spans="6:8" ht="15" customHeight="1" x14ac:dyDescent="0.3">
      <c r="F6337" s="271"/>
      <c r="G6337" s="271"/>
      <c r="H6337" s="271"/>
    </row>
    <row r="6338" spans="6:8" ht="15" customHeight="1" x14ac:dyDescent="0.3">
      <c r="F6338" s="271"/>
      <c r="G6338" s="271"/>
      <c r="H6338" s="271"/>
    </row>
    <row r="6339" spans="6:8" ht="15" customHeight="1" x14ac:dyDescent="0.3">
      <c r="F6339" s="271"/>
      <c r="G6339" s="271"/>
      <c r="H6339" s="271"/>
    </row>
    <row r="6340" spans="6:8" ht="15" customHeight="1" x14ac:dyDescent="0.3">
      <c r="F6340" s="272"/>
      <c r="G6340" s="272"/>
      <c r="H6340" s="272"/>
    </row>
    <row r="6341" spans="6:8" ht="15" customHeight="1" x14ac:dyDescent="0.3">
      <c r="F6341" s="271"/>
      <c r="G6341" s="271"/>
      <c r="H6341" s="271"/>
    </row>
    <row r="6342" spans="6:8" ht="15" customHeight="1" x14ac:dyDescent="0.3">
      <c r="F6342" s="271"/>
      <c r="G6342" s="271"/>
      <c r="H6342" s="271"/>
    </row>
    <row r="6343" spans="6:8" ht="15" customHeight="1" x14ac:dyDescent="0.3">
      <c r="F6343" s="272"/>
      <c r="G6343" s="272"/>
      <c r="H6343" s="272"/>
    </row>
    <row r="6344" spans="6:8" ht="15" customHeight="1" x14ac:dyDescent="0.3">
      <c r="F6344" s="271"/>
      <c r="G6344" s="271"/>
      <c r="H6344" s="271"/>
    </row>
    <row r="6345" spans="6:8" ht="15" customHeight="1" x14ac:dyDescent="0.3">
      <c r="F6345" s="271"/>
      <c r="G6345" s="271"/>
      <c r="H6345" s="271"/>
    </row>
    <row r="6346" spans="6:8" ht="15" customHeight="1" x14ac:dyDescent="0.3">
      <c r="F6346" s="271"/>
      <c r="G6346" s="271"/>
      <c r="H6346" s="271"/>
    </row>
    <row r="6347" spans="6:8" ht="15" customHeight="1" x14ac:dyDescent="0.3">
      <c r="F6347" s="271"/>
      <c r="G6347" s="271"/>
      <c r="H6347" s="271"/>
    </row>
    <row r="6348" spans="6:8" ht="15" customHeight="1" x14ac:dyDescent="0.3">
      <c r="F6348" s="272"/>
      <c r="G6348" s="272"/>
      <c r="H6348" s="272"/>
    </row>
    <row r="6349" spans="6:8" ht="15" customHeight="1" x14ac:dyDescent="0.3">
      <c r="F6349" s="271"/>
      <c r="G6349" s="271"/>
      <c r="H6349" s="271"/>
    </row>
    <row r="6350" spans="6:8" ht="15" customHeight="1" x14ac:dyDescent="0.3">
      <c r="F6350" s="271"/>
      <c r="G6350" s="271"/>
      <c r="H6350" s="271"/>
    </row>
    <row r="6351" spans="6:8" ht="15" customHeight="1" x14ac:dyDescent="0.3">
      <c r="F6351" s="271"/>
      <c r="G6351" s="271"/>
      <c r="H6351" s="271"/>
    </row>
    <row r="6352" spans="6:8" ht="15" customHeight="1" x14ac:dyDescent="0.3">
      <c r="F6352" s="272"/>
      <c r="G6352" s="272"/>
      <c r="H6352" s="272"/>
    </row>
    <row r="6353" spans="5:31" ht="15" customHeight="1" x14ac:dyDescent="0.3">
      <c r="E6353" s="271"/>
      <c r="F6353" s="271"/>
      <c r="G6353" s="271"/>
      <c r="H6353" s="271"/>
    </row>
    <row r="6354" spans="5:31" ht="15" customHeight="1" x14ac:dyDescent="0.3">
      <c r="F6354" s="271"/>
      <c r="G6354" s="271"/>
      <c r="H6354" s="271"/>
    </row>
    <row r="6355" spans="5:31" ht="15" customHeight="1" x14ac:dyDescent="0.3">
      <c r="F6355" s="271"/>
      <c r="G6355" s="271"/>
      <c r="H6355" s="271"/>
    </row>
    <row r="6356" spans="5:31" ht="15" customHeight="1" x14ac:dyDescent="0.3">
      <c r="F6356" s="271"/>
      <c r="G6356" s="271"/>
      <c r="H6356" s="271"/>
    </row>
    <row r="6357" spans="5:31" ht="15" customHeight="1" x14ac:dyDescent="0.3">
      <c r="F6357" s="271"/>
      <c r="G6357" s="271"/>
      <c r="H6357" s="271"/>
    </row>
    <row r="6358" spans="5:31" ht="15" customHeight="1" x14ac:dyDescent="0.3">
      <c r="F6358" s="271"/>
      <c r="G6358" s="271"/>
      <c r="H6358" s="271"/>
    </row>
    <row r="6359" spans="5:31" ht="15" customHeight="1" x14ac:dyDescent="0.3">
      <c r="F6359" s="273"/>
      <c r="G6359" s="273"/>
      <c r="H6359" s="274"/>
    </row>
    <row r="6360" spans="5:31" ht="15" customHeight="1" x14ac:dyDescent="0.3">
      <c r="F6360" s="272"/>
      <c r="G6360" s="272"/>
      <c r="H6360" s="272"/>
    </row>
    <row r="6361" spans="5:31" ht="15" customHeight="1" x14ac:dyDescent="0.3">
      <c r="E6361" s="263"/>
      <c r="F6361" s="263"/>
      <c r="G6361" s="263"/>
      <c r="H6361" s="263"/>
      <c r="I6361" s="263"/>
      <c r="J6361" s="263"/>
      <c r="K6361" s="263"/>
      <c r="L6361" s="263"/>
      <c r="M6361" s="263"/>
      <c r="N6361" s="263"/>
      <c r="O6361" s="263"/>
      <c r="P6361" s="263"/>
      <c r="Q6361" s="263"/>
      <c r="R6361" s="263"/>
      <c r="S6361" s="263"/>
      <c r="T6361" s="263"/>
      <c r="U6361" s="263"/>
      <c r="V6361" s="263"/>
      <c r="W6361" s="263"/>
      <c r="X6361" s="263"/>
      <c r="Y6361" s="263"/>
      <c r="Z6361" s="263"/>
      <c r="AC6361" s="263"/>
      <c r="AD6361" s="263"/>
      <c r="AE6361" s="263"/>
    </row>
    <row r="6362" spans="5:31" ht="15" customHeight="1" x14ac:dyDescent="0.3">
      <c r="E6362" s="263"/>
      <c r="F6362" s="263"/>
      <c r="G6362" s="263"/>
      <c r="H6362" s="263"/>
      <c r="I6362" s="263"/>
      <c r="J6362" s="263"/>
      <c r="K6362" s="263"/>
      <c r="L6362" s="263"/>
      <c r="M6362" s="263"/>
      <c r="N6362" s="263"/>
      <c r="O6362" s="263"/>
      <c r="P6362" s="263"/>
      <c r="Q6362" s="263"/>
      <c r="R6362" s="263"/>
      <c r="S6362" s="263"/>
      <c r="T6362" s="263"/>
      <c r="U6362" s="263"/>
      <c r="V6362" s="263"/>
      <c r="W6362" s="263"/>
      <c r="X6362" s="263"/>
      <c r="Y6362" s="263"/>
      <c r="Z6362" s="263"/>
      <c r="AC6362" s="263"/>
      <c r="AD6362" s="263"/>
      <c r="AE6362" s="263"/>
    </row>
    <row r="6363" spans="5:31" ht="15" customHeight="1" x14ac:dyDescent="0.3">
      <c r="F6363" s="272"/>
      <c r="G6363" s="272"/>
      <c r="H6363" s="272"/>
    </row>
    <row r="6364" spans="5:31" ht="15" customHeight="1" x14ac:dyDescent="0.3">
      <c r="F6364" s="271"/>
      <c r="G6364" s="271"/>
      <c r="H6364" s="271"/>
    </row>
    <row r="6365" spans="5:31" ht="15" customHeight="1" x14ac:dyDescent="0.3">
      <c r="F6365" s="272"/>
      <c r="G6365" s="272"/>
      <c r="H6365" s="272"/>
    </row>
    <row r="6366" spans="5:31" ht="15" customHeight="1" x14ac:dyDescent="0.3">
      <c r="F6366" s="271"/>
      <c r="G6366" s="271"/>
      <c r="H6366" s="271"/>
    </row>
    <row r="6367" spans="5:31" ht="15" customHeight="1" x14ac:dyDescent="0.3">
      <c r="F6367" s="271"/>
      <c r="G6367" s="271"/>
      <c r="H6367" s="271"/>
    </row>
    <row r="6368" spans="5:31" ht="15" customHeight="1" x14ac:dyDescent="0.3">
      <c r="F6368" s="271"/>
      <c r="G6368" s="271"/>
      <c r="H6368" s="271"/>
    </row>
    <row r="6369" spans="5:31" ht="15" customHeight="1" x14ac:dyDescent="0.3">
      <c r="F6369" s="271"/>
      <c r="G6369" s="271"/>
      <c r="H6369" s="271"/>
    </row>
    <row r="6370" spans="5:31" ht="15" customHeight="1" x14ac:dyDescent="0.3">
      <c r="F6370" s="271"/>
      <c r="G6370" s="271"/>
      <c r="H6370" s="271"/>
    </row>
    <row r="6371" spans="5:31" ht="15" customHeight="1" x14ac:dyDescent="0.3">
      <c r="F6371" s="271"/>
      <c r="G6371" s="271"/>
      <c r="H6371" s="271"/>
    </row>
    <row r="6372" spans="5:31" ht="15" customHeight="1" x14ac:dyDescent="0.3">
      <c r="F6372" s="271"/>
      <c r="G6372" s="271"/>
      <c r="H6372" s="271"/>
    </row>
    <row r="6373" spans="5:31" ht="15" customHeight="1" x14ac:dyDescent="0.3">
      <c r="F6373" s="271"/>
      <c r="G6373" s="271"/>
      <c r="H6373" s="271"/>
    </row>
    <row r="6374" spans="5:31" ht="15" customHeight="1" x14ac:dyDescent="0.3">
      <c r="F6374" s="271"/>
      <c r="G6374" s="271"/>
      <c r="H6374" s="271"/>
    </row>
    <row r="6375" spans="5:31" ht="15" customHeight="1" x14ac:dyDescent="0.3">
      <c r="F6375" s="271"/>
      <c r="G6375" s="271"/>
      <c r="H6375" s="271"/>
    </row>
    <row r="6376" spans="5:31" ht="15" customHeight="1" x14ac:dyDescent="0.3">
      <c r="E6376" s="263"/>
      <c r="F6376" s="263"/>
      <c r="G6376" s="263"/>
      <c r="H6376" s="263"/>
      <c r="I6376" s="263"/>
      <c r="J6376" s="263"/>
      <c r="K6376" s="263"/>
      <c r="L6376" s="263"/>
      <c r="M6376" s="263"/>
      <c r="N6376" s="263"/>
      <c r="O6376" s="263"/>
      <c r="P6376" s="263"/>
      <c r="Q6376" s="263"/>
      <c r="R6376" s="263"/>
      <c r="S6376" s="263"/>
      <c r="T6376" s="263"/>
      <c r="U6376" s="263"/>
      <c r="V6376" s="263"/>
      <c r="W6376" s="263"/>
      <c r="X6376" s="263"/>
      <c r="Y6376" s="263"/>
      <c r="Z6376" s="263"/>
      <c r="AB6376" s="263"/>
      <c r="AC6376" s="263"/>
      <c r="AD6376" s="263"/>
      <c r="AE6376" s="263"/>
    </row>
    <row r="6377" spans="5:31" ht="15" customHeight="1" x14ac:dyDescent="0.3">
      <c r="F6377" s="271"/>
      <c r="G6377" s="271"/>
      <c r="H6377" s="271"/>
    </row>
    <row r="6378" spans="5:31" ht="15" customHeight="1" x14ac:dyDescent="0.3">
      <c r="F6378" s="272"/>
      <c r="G6378" s="272"/>
      <c r="H6378" s="272"/>
    </row>
    <row r="6379" spans="5:31" ht="15" customHeight="1" x14ac:dyDescent="0.3">
      <c r="F6379" s="271"/>
      <c r="G6379" s="271"/>
      <c r="H6379" s="271"/>
    </row>
    <row r="6380" spans="5:31" ht="15" customHeight="1" x14ac:dyDescent="0.3">
      <c r="F6380" s="271"/>
      <c r="G6380" s="271"/>
      <c r="H6380" s="271"/>
    </row>
    <row r="6381" spans="5:31" ht="15" customHeight="1" x14ac:dyDescent="0.3">
      <c r="F6381" s="271"/>
      <c r="G6381" s="271"/>
      <c r="H6381" s="271"/>
    </row>
    <row r="6382" spans="5:31" ht="15" customHeight="1" x14ac:dyDescent="0.3">
      <c r="F6382" s="271"/>
      <c r="G6382" s="271"/>
      <c r="H6382" s="271"/>
    </row>
    <row r="6383" spans="5:31" ht="15" customHeight="1" x14ac:dyDescent="0.3">
      <c r="F6383" s="273"/>
      <c r="G6383" s="273"/>
      <c r="H6383" s="274"/>
    </row>
    <row r="6384" spans="5:31" ht="15" customHeight="1" x14ac:dyDescent="0.3">
      <c r="F6384" s="271"/>
      <c r="G6384" s="271"/>
      <c r="H6384" s="271"/>
    </row>
    <row r="6385" spans="6:8" ht="15" customHeight="1" x14ac:dyDescent="0.3">
      <c r="F6385" s="271"/>
      <c r="G6385" s="271"/>
      <c r="H6385" s="271"/>
    </row>
    <row r="6386" spans="6:8" ht="15" customHeight="1" x14ac:dyDescent="0.3">
      <c r="F6386" s="272"/>
      <c r="G6386" s="272"/>
      <c r="H6386" s="272"/>
    </row>
    <row r="6387" spans="6:8" ht="15" customHeight="1" x14ac:dyDescent="0.3">
      <c r="F6387" s="271"/>
      <c r="G6387" s="271"/>
      <c r="H6387" s="271"/>
    </row>
    <row r="6388" spans="6:8" ht="15" customHeight="1" x14ac:dyDescent="0.3">
      <c r="F6388" s="271"/>
      <c r="G6388" s="271"/>
      <c r="H6388" s="271"/>
    </row>
    <row r="6389" spans="6:8" ht="15" customHeight="1" x14ac:dyDescent="0.3">
      <c r="F6389" s="273"/>
      <c r="G6389" s="273"/>
      <c r="H6389" s="274"/>
    </row>
    <row r="6390" spans="6:8" ht="15" customHeight="1" x14ac:dyDescent="0.3">
      <c r="F6390" s="272"/>
      <c r="G6390" s="272"/>
      <c r="H6390" s="272"/>
    </row>
    <row r="6391" spans="6:8" ht="15" customHeight="1" x14ac:dyDescent="0.3">
      <c r="F6391" s="271"/>
      <c r="G6391" s="271"/>
      <c r="H6391" s="271"/>
    </row>
    <row r="6392" spans="6:8" ht="15" customHeight="1" x14ac:dyDescent="0.3">
      <c r="F6392" s="271"/>
      <c r="G6392" s="271"/>
      <c r="H6392" s="271"/>
    </row>
    <row r="6393" spans="6:8" ht="15" customHeight="1" x14ac:dyDescent="0.3">
      <c r="F6393" s="271"/>
      <c r="G6393" s="271"/>
      <c r="H6393" s="271"/>
    </row>
    <row r="6394" spans="6:8" ht="15" customHeight="1" x14ac:dyDescent="0.3">
      <c r="F6394" s="271"/>
      <c r="G6394" s="271"/>
      <c r="H6394" s="271"/>
    </row>
    <row r="6395" spans="6:8" ht="15" customHeight="1" x14ac:dyDescent="0.3">
      <c r="F6395" s="271"/>
      <c r="G6395" s="271"/>
      <c r="H6395" s="271"/>
    </row>
    <row r="6396" spans="6:8" ht="15" customHeight="1" x14ac:dyDescent="0.3">
      <c r="F6396" s="271"/>
      <c r="G6396" s="271"/>
      <c r="H6396" s="271"/>
    </row>
    <row r="6397" spans="6:8" ht="15" customHeight="1" x14ac:dyDescent="0.3">
      <c r="F6397" s="271"/>
      <c r="G6397" s="271"/>
      <c r="H6397" s="271"/>
    </row>
    <row r="6398" spans="6:8" ht="15" customHeight="1" x14ac:dyDescent="0.3">
      <c r="F6398" s="272"/>
      <c r="G6398" s="272"/>
      <c r="H6398" s="272"/>
    </row>
    <row r="6399" spans="6:8" ht="15" customHeight="1" x14ac:dyDescent="0.3">
      <c r="F6399" s="271"/>
      <c r="G6399" s="271"/>
      <c r="H6399" s="271"/>
    </row>
    <row r="6400" spans="6:8" ht="15" customHeight="1" x14ac:dyDescent="0.3">
      <c r="F6400" s="271"/>
      <c r="G6400" s="271"/>
      <c r="H6400" s="271"/>
    </row>
    <row r="6401" spans="6:8" ht="15" customHeight="1" x14ac:dyDescent="0.3">
      <c r="F6401" s="272"/>
      <c r="G6401" s="272"/>
      <c r="H6401" s="272"/>
    </row>
    <row r="6402" spans="6:8" ht="15" customHeight="1" x14ac:dyDescent="0.3">
      <c r="F6402" s="271"/>
      <c r="G6402" s="271"/>
      <c r="H6402" s="271"/>
    </row>
    <row r="6403" spans="6:8" ht="15" customHeight="1" x14ac:dyDescent="0.3">
      <c r="F6403" s="271"/>
      <c r="G6403" s="271"/>
      <c r="H6403" s="271"/>
    </row>
    <row r="6404" spans="6:8" ht="15" customHeight="1" x14ac:dyDescent="0.3">
      <c r="F6404" s="272"/>
      <c r="G6404" s="272"/>
      <c r="H6404" s="272"/>
    </row>
    <row r="6405" spans="6:8" ht="15" customHeight="1" x14ac:dyDescent="0.3">
      <c r="F6405" s="272"/>
      <c r="G6405" s="272"/>
      <c r="H6405" s="272"/>
    </row>
    <row r="6406" spans="6:8" ht="15" customHeight="1" x14ac:dyDescent="0.3">
      <c r="F6406" s="272"/>
      <c r="G6406" s="272"/>
      <c r="H6406" s="272"/>
    </row>
    <row r="6407" spans="6:8" ht="15" customHeight="1" x14ac:dyDescent="0.3">
      <c r="F6407" s="271"/>
      <c r="G6407" s="271"/>
      <c r="H6407" s="271"/>
    </row>
    <row r="6408" spans="6:8" ht="15" customHeight="1" x14ac:dyDescent="0.3">
      <c r="F6408" s="271"/>
      <c r="G6408" s="271"/>
      <c r="H6408" s="271"/>
    </row>
    <row r="6409" spans="6:8" ht="15" customHeight="1" x14ac:dyDescent="0.3">
      <c r="F6409" s="271"/>
      <c r="G6409" s="271"/>
      <c r="H6409" s="271"/>
    </row>
    <row r="6410" spans="6:8" ht="15" customHeight="1" x14ac:dyDescent="0.3">
      <c r="F6410" s="271"/>
      <c r="G6410" s="271"/>
      <c r="H6410" s="271"/>
    </row>
    <row r="6411" spans="6:8" ht="15" customHeight="1" x14ac:dyDescent="0.3">
      <c r="F6411" s="272"/>
      <c r="G6411" s="272"/>
      <c r="H6411" s="272"/>
    </row>
    <row r="6412" spans="6:8" ht="15" customHeight="1" x14ac:dyDescent="0.3">
      <c r="F6412" s="272"/>
      <c r="G6412" s="272"/>
      <c r="H6412" s="272"/>
    </row>
    <row r="6413" spans="6:8" ht="15" customHeight="1" x14ac:dyDescent="0.3">
      <c r="F6413" s="272"/>
      <c r="G6413" s="272"/>
      <c r="H6413" s="272"/>
    </row>
    <row r="6414" spans="6:8" ht="15" customHeight="1" x14ac:dyDescent="0.3">
      <c r="F6414" s="272"/>
      <c r="G6414" s="272"/>
      <c r="H6414" s="272"/>
    </row>
    <row r="6415" spans="6:8" ht="15" customHeight="1" x14ac:dyDescent="0.3">
      <c r="F6415" s="271"/>
      <c r="G6415" s="271"/>
      <c r="H6415" s="271"/>
    </row>
    <row r="6416" spans="6:8" ht="15" customHeight="1" x14ac:dyDescent="0.3">
      <c r="F6416" s="271"/>
      <c r="G6416" s="271"/>
      <c r="H6416" s="271"/>
    </row>
    <row r="6417" spans="6:8" ht="15" customHeight="1" x14ac:dyDescent="0.3">
      <c r="F6417" s="271"/>
      <c r="G6417" s="271"/>
      <c r="H6417" s="271"/>
    </row>
    <row r="6418" spans="6:8" ht="15" customHeight="1" x14ac:dyDescent="0.3">
      <c r="F6418" s="273"/>
      <c r="G6418" s="273"/>
      <c r="H6418" s="274"/>
    </row>
    <row r="6419" spans="6:8" ht="15" customHeight="1" x14ac:dyDescent="0.3">
      <c r="F6419" s="272"/>
      <c r="G6419" s="272"/>
      <c r="H6419" s="272"/>
    </row>
    <row r="6420" spans="6:8" ht="15" customHeight="1" x14ac:dyDescent="0.3">
      <c r="F6420" s="271"/>
      <c r="G6420" s="271"/>
      <c r="H6420" s="271"/>
    </row>
    <row r="6421" spans="6:8" ht="15" customHeight="1" x14ac:dyDescent="0.3">
      <c r="F6421" s="272"/>
      <c r="G6421" s="272"/>
      <c r="H6421" s="272"/>
    </row>
    <row r="6422" spans="6:8" ht="15" customHeight="1" x14ac:dyDescent="0.3">
      <c r="F6422" s="273"/>
      <c r="G6422" s="273"/>
      <c r="H6422" s="274"/>
    </row>
    <row r="6423" spans="6:8" ht="15" customHeight="1" x14ac:dyDescent="0.3">
      <c r="F6423" s="271"/>
      <c r="G6423" s="271"/>
      <c r="H6423" s="271"/>
    </row>
    <row r="6424" spans="6:8" ht="15" customHeight="1" x14ac:dyDescent="0.3">
      <c r="F6424" s="271"/>
      <c r="G6424" s="271"/>
      <c r="H6424" s="271"/>
    </row>
    <row r="6425" spans="6:8" ht="15" customHeight="1" x14ac:dyDescent="0.3">
      <c r="F6425" s="271"/>
      <c r="G6425" s="271"/>
      <c r="H6425" s="271"/>
    </row>
    <row r="6426" spans="6:8" ht="15" customHeight="1" x14ac:dyDescent="0.3">
      <c r="F6426" s="273"/>
      <c r="G6426" s="273"/>
      <c r="H6426" s="274"/>
    </row>
    <row r="6427" spans="6:8" ht="15" customHeight="1" x14ac:dyDescent="0.3">
      <c r="F6427" s="271"/>
      <c r="G6427" s="271"/>
      <c r="H6427" s="271"/>
    </row>
    <row r="6428" spans="6:8" ht="15" customHeight="1" x14ac:dyDescent="0.3">
      <c r="F6428" s="271"/>
      <c r="G6428" s="271"/>
      <c r="H6428" s="271"/>
    </row>
    <row r="6429" spans="6:8" ht="15" customHeight="1" x14ac:dyDescent="0.3">
      <c r="F6429" s="271"/>
      <c r="G6429" s="271"/>
      <c r="H6429" s="271"/>
    </row>
    <row r="6430" spans="6:8" ht="15" customHeight="1" x14ac:dyDescent="0.3">
      <c r="F6430" s="271"/>
      <c r="G6430" s="271"/>
      <c r="H6430" s="271"/>
    </row>
    <row r="6431" spans="6:8" ht="15" customHeight="1" x14ac:dyDescent="0.3">
      <c r="F6431" s="271"/>
      <c r="G6431" s="271"/>
      <c r="H6431" s="271"/>
    </row>
    <row r="6432" spans="6:8" ht="15" customHeight="1" x14ac:dyDescent="0.3">
      <c r="F6432" s="272"/>
      <c r="G6432" s="272"/>
      <c r="H6432" s="272"/>
    </row>
    <row r="6433" spans="6:8" ht="15" customHeight="1" x14ac:dyDescent="0.3">
      <c r="F6433" s="272"/>
      <c r="G6433" s="272"/>
      <c r="H6433" s="272"/>
    </row>
    <row r="6434" spans="6:8" ht="15" customHeight="1" x14ac:dyDescent="0.3">
      <c r="F6434" s="271"/>
      <c r="G6434" s="271"/>
      <c r="H6434" s="271"/>
    </row>
    <row r="6435" spans="6:8" ht="15" customHeight="1" x14ac:dyDescent="0.3">
      <c r="F6435" s="275"/>
      <c r="G6435" s="275"/>
      <c r="H6435" s="274"/>
    </row>
    <row r="6436" spans="6:8" ht="15" customHeight="1" x14ac:dyDescent="0.3">
      <c r="F6436" s="272"/>
      <c r="G6436" s="272"/>
      <c r="H6436" s="272"/>
    </row>
    <row r="6437" spans="6:8" ht="15" customHeight="1" x14ac:dyDescent="0.3">
      <c r="F6437" s="271"/>
      <c r="G6437" s="271"/>
      <c r="H6437" s="271"/>
    </row>
    <row r="6438" spans="6:8" ht="15" customHeight="1" x14ac:dyDescent="0.3">
      <c r="F6438" s="271"/>
      <c r="G6438" s="271"/>
      <c r="H6438" s="271"/>
    </row>
    <row r="6439" spans="6:8" ht="15" customHeight="1" x14ac:dyDescent="0.3">
      <c r="F6439" s="271"/>
      <c r="G6439" s="271"/>
      <c r="H6439" s="271"/>
    </row>
    <row r="6440" spans="6:8" ht="15" customHeight="1" x14ac:dyDescent="0.3">
      <c r="F6440" s="273"/>
      <c r="G6440" s="273"/>
      <c r="H6440" s="274"/>
    </row>
    <row r="6441" spans="6:8" ht="15" customHeight="1" x14ac:dyDescent="0.3">
      <c r="F6441" s="271"/>
      <c r="G6441" s="271"/>
      <c r="H6441" s="271"/>
    </row>
    <row r="6442" spans="6:8" ht="15" customHeight="1" x14ac:dyDescent="0.3">
      <c r="F6442" s="273"/>
      <c r="G6442" s="273"/>
      <c r="H6442" s="274"/>
    </row>
    <row r="6443" spans="6:8" ht="15" customHeight="1" x14ac:dyDescent="0.3">
      <c r="F6443" s="271"/>
      <c r="G6443" s="271"/>
      <c r="H6443" s="271"/>
    </row>
    <row r="6444" spans="6:8" ht="15" customHeight="1" x14ac:dyDescent="0.3">
      <c r="F6444" s="272"/>
      <c r="G6444" s="272"/>
      <c r="H6444" s="272"/>
    </row>
    <row r="6445" spans="6:8" ht="15" customHeight="1" x14ac:dyDescent="0.3">
      <c r="F6445" s="273"/>
      <c r="G6445" s="273"/>
      <c r="H6445" s="274"/>
    </row>
    <row r="6446" spans="6:8" ht="15" customHeight="1" x14ac:dyDescent="0.3">
      <c r="F6446" s="275"/>
      <c r="G6446" s="275"/>
      <c r="H6446" s="274"/>
    </row>
    <row r="6447" spans="6:8" ht="15" customHeight="1" x14ac:dyDescent="0.3">
      <c r="F6447" s="272"/>
      <c r="G6447" s="272"/>
      <c r="H6447" s="272"/>
    </row>
    <row r="6448" spans="6:8" ht="15" customHeight="1" x14ac:dyDescent="0.3">
      <c r="F6448" s="271"/>
      <c r="G6448" s="271"/>
      <c r="H6448" s="271"/>
    </row>
    <row r="6449" spans="6:8" ht="15" customHeight="1" x14ac:dyDescent="0.3">
      <c r="F6449" s="271"/>
      <c r="G6449" s="271"/>
      <c r="H6449" s="271"/>
    </row>
    <row r="6450" spans="6:8" ht="15" customHeight="1" x14ac:dyDescent="0.3">
      <c r="F6450" s="272"/>
      <c r="G6450" s="272"/>
      <c r="H6450" s="272"/>
    </row>
    <row r="6451" spans="6:8" ht="15" customHeight="1" x14ac:dyDescent="0.3">
      <c r="F6451" s="272"/>
      <c r="G6451" s="272"/>
      <c r="H6451" s="272"/>
    </row>
    <row r="6452" spans="6:8" ht="15" customHeight="1" x14ac:dyDescent="0.3">
      <c r="F6452" s="271"/>
      <c r="G6452" s="271"/>
      <c r="H6452" s="271"/>
    </row>
    <row r="6453" spans="6:8" ht="15" customHeight="1" x14ac:dyDescent="0.3">
      <c r="F6453" s="271"/>
      <c r="G6453" s="271"/>
      <c r="H6453" s="271"/>
    </row>
    <row r="6454" spans="6:8" ht="15" customHeight="1" x14ac:dyDescent="0.3">
      <c r="F6454" s="273"/>
      <c r="G6454" s="273"/>
      <c r="H6454" s="274"/>
    </row>
    <row r="6455" spans="6:8" ht="15" customHeight="1" x14ac:dyDescent="0.3">
      <c r="F6455" s="272"/>
      <c r="G6455" s="272"/>
      <c r="H6455" s="272"/>
    </row>
    <row r="6456" spans="6:8" ht="15" customHeight="1" x14ac:dyDescent="0.3">
      <c r="F6456" s="271"/>
      <c r="G6456" s="271"/>
      <c r="H6456" s="271"/>
    </row>
    <row r="6457" spans="6:8" ht="15" customHeight="1" x14ac:dyDescent="0.3">
      <c r="F6457" s="272"/>
      <c r="G6457" s="272"/>
      <c r="H6457" s="272"/>
    </row>
    <row r="6458" spans="6:8" ht="15" customHeight="1" x14ac:dyDescent="0.3">
      <c r="F6458" s="272"/>
      <c r="G6458" s="272"/>
      <c r="H6458" s="272"/>
    </row>
    <row r="6459" spans="6:8" ht="15" customHeight="1" x14ac:dyDescent="0.3">
      <c r="F6459" s="271"/>
      <c r="G6459" s="271"/>
      <c r="H6459" s="271"/>
    </row>
    <row r="6460" spans="6:8" ht="15" customHeight="1" x14ac:dyDescent="0.3">
      <c r="F6460" s="273"/>
      <c r="G6460" s="273"/>
      <c r="H6460" s="274"/>
    </row>
    <row r="6461" spans="6:8" ht="15" customHeight="1" x14ac:dyDescent="0.3">
      <c r="F6461" s="272"/>
      <c r="G6461" s="272"/>
      <c r="H6461" s="272"/>
    </row>
    <row r="6462" spans="6:8" ht="15" customHeight="1" x14ac:dyDescent="0.3">
      <c r="F6462" s="272"/>
      <c r="G6462" s="272"/>
      <c r="H6462" s="272"/>
    </row>
    <row r="6463" spans="6:8" ht="15" customHeight="1" x14ac:dyDescent="0.3">
      <c r="F6463" s="271"/>
      <c r="G6463" s="271"/>
      <c r="H6463" s="271"/>
    </row>
    <row r="6464" spans="6:8" ht="15" customHeight="1" x14ac:dyDescent="0.3">
      <c r="F6464" s="271"/>
      <c r="G6464" s="271"/>
      <c r="H6464" s="271"/>
    </row>
    <row r="6465" spans="6:8" ht="15" customHeight="1" x14ac:dyDescent="0.3">
      <c r="F6465" s="271"/>
      <c r="G6465" s="271"/>
      <c r="H6465" s="271"/>
    </row>
    <row r="6466" spans="6:8" ht="15" customHeight="1" x14ac:dyDescent="0.3">
      <c r="F6466" s="271"/>
      <c r="G6466" s="271"/>
      <c r="H6466" s="271"/>
    </row>
    <row r="6467" spans="6:8" ht="15" customHeight="1" x14ac:dyDescent="0.3">
      <c r="F6467" s="271"/>
      <c r="G6467" s="271"/>
      <c r="H6467" s="271"/>
    </row>
    <row r="6468" spans="6:8" ht="15" customHeight="1" x14ac:dyDescent="0.3">
      <c r="F6468" s="272"/>
      <c r="G6468" s="272"/>
      <c r="H6468" s="272"/>
    </row>
    <row r="6469" spans="6:8" ht="15" customHeight="1" x14ac:dyDescent="0.3">
      <c r="F6469" s="271"/>
      <c r="G6469" s="271"/>
      <c r="H6469" s="271"/>
    </row>
    <row r="6470" spans="6:8" ht="15" customHeight="1" x14ac:dyDescent="0.3">
      <c r="F6470" s="272"/>
      <c r="G6470" s="272"/>
      <c r="H6470" s="272"/>
    </row>
    <row r="6471" spans="6:8" ht="15" customHeight="1" x14ac:dyDescent="0.3">
      <c r="F6471" s="271"/>
      <c r="G6471" s="271"/>
      <c r="H6471" s="271"/>
    </row>
    <row r="6472" spans="6:8" ht="15" customHeight="1" x14ac:dyDescent="0.3">
      <c r="F6472" s="271"/>
      <c r="G6472" s="271"/>
      <c r="H6472" s="271"/>
    </row>
    <row r="6473" spans="6:8" ht="15" customHeight="1" x14ac:dyDescent="0.3">
      <c r="F6473" s="271"/>
      <c r="G6473" s="271"/>
      <c r="H6473" s="271"/>
    </row>
    <row r="6474" spans="6:8" ht="15" customHeight="1" x14ac:dyDescent="0.3">
      <c r="F6474" s="271"/>
      <c r="G6474" s="271"/>
      <c r="H6474" s="271"/>
    </row>
    <row r="6475" spans="6:8" ht="15" customHeight="1" x14ac:dyDescent="0.3">
      <c r="F6475" s="271"/>
      <c r="G6475" s="271"/>
      <c r="H6475" s="271"/>
    </row>
    <row r="6476" spans="6:8" ht="15" customHeight="1" x14ac:dyDescent="0.3">
      <c r="F6476" s="273"/>
      <c r="G6476" s="273"/>
      <c r="H6476" s="274"/>
    </row>
    <row r="6477" spans="6:8" ht="15" customHeight="1" x14ac:dyDescent="0.3">
      <c r="F6477" s="271"/>
      <c r="G6477" s="271"/>
      <c r="H6477" s="271"/>
    </row>
    <row r="6478" spans="6:8" ht="15" customHeight="1" x14ac:dyDescent="0.3">
      <c r="F6478" s="274"/>
      <c r="G6478" s="274"/>
      <c r="H6478" s="274"/>
    </row>
    <row r="6479" spans="6:8" ht="15" customHeight="1" x14ac:dyDescent="0.3">
      <c r="F6479" s="272"/>
      <c r="G6479" s="272"/>
      <c r="H6479" s="272"/>
    </row>
    <row r="6480" spans="6:8" ht="15" customHeight="1" x14ac:dyDescent="0.3">
      <c r="F6480" s="272"/>
      <c r="G6480" s="272"/>
      <c r="H6480" s="272"/>
    </row>
    <row r="6481" spans="5:8" ht="15" customHeight="1" x14ac:dyDescent="0.3">
      <c r="F6481" s="271"/>
      <c r="G6481" s="271"/>
      <c r="H6481" s="271"/>
    </row>
    <row r="6482" spans="5:8" ht="15" customHeight="1" x14ac:dyDescent="0.3">
      <c r="F6482" s="275"/>
      <c r="G6482" s="275"/>
      <c r="H6482" s="274"/>
    </row>
    <row r="6483" spans="5:8" ht="15" customHeight="1" x14ac:dyDescent="0.3">
      <c r="F6483" s="272"/>
      <c r="G6483" s="272"/>
      <c r="H6483" s="272"/>
    </row>
    <row r="6484" spans="5:8" ht="15" customHeight="1" x14ac:dyDescent="0.3">
      <c r="F6484" s="271"/>
      <c r="G6484" s="271"/>
      <c r="H6484" s="271"/>
    </row>
    <row r="6485" spans="5:8" ht="15" customHeight="1" x14ac:dyDescent="0.3">
      <c r="F6485" s="272"/>
      <c r="G6485" s="272"/>
      <c r="H6485" s="272"/>
    </row>
    <row r="6486" spans="5:8" ht="15" customHeight="1" x14ac:dyDescent="0.3">
      <c r="E6486" s="271"/>
      <c r="F6486" s="271"/>
      <c r="G6486" s="271"/>
      <c r="H6486" s="271"/>
    </row>
    <row r="6487" spans="5:8" ht="15" customHeight="1" x14ac:dyDescent="0.3">
      <c r="F6487" s="274"/>
      <c r="G6487" s="274"/>
      <c r="H6487" s="274"/>
    </row>
    <row r="6488" spans="5:8" ht="15" customHeight="1" x14ac:dyDescent="0.3">
      <c r="F6488" s="271"/>
      <c r="G6488" s="271"/>
      <c r="H6488" s="271"/>
    </row>
    <row r="6489" spans="5:8" ht="15" customHeight="1" x14ac:dyDescent="0.3">
      <c r="F6489" s="271"/>
      <c r="G6489" s="271"/>
      <c r="H6489" s="271"/>
    </row>
    <row r="6490" spans="5:8" ht="15" customHeight="1" x14ac:dyDescent="0.3">
      <c r="F6490" s="272"/>
      <c r="G6490" s="272"/>
      <c r="H6490" s="272"/>
    </row>
    <row r="6491" spans="5:8" ht="15" customHeight="1" x14ac:dyDescent="0.3">
      <c r="F6491" s="271"/>
      <c r="G6491" s="271"/>
      <c r="H6491" s="271"/>
    </row>
    <row r="6492" spans="5:8" ht="15" customHeight="1" x14ac:dyDescent="0.3">
      <c r="F6492" s="271"/>
      <c r="G6492" s="271"/>
      <c r="H6492" s="271"/>
    </row>
    <row r="6493" spans="5:8" ht="15" customHeight="1" x14ac:dyDescent="0.3">
      <c r="F6493" s="271"/>
      <c r="G6493" s="271"/>
      <c r="H6493" s="271"/>
    </row>
    <row r="6494" spans="5:8" ht="15" customHeight="1" x14ac:dyDescent="0.3">
      <c r="F6494" s="273"/>
      <c r="G6494" s="273"/>
      <c r="H6494" s="274"/>
    </row>
    <row r="6495" spans="5:8" ht="15" customHeight="1" x14ac:dyDescent="0.3">
      <c r="F6495" s="272"/>
      <c r="G6495" s="272"/>
      <c r="H6495" s="272"/>
    </row>
    <row r="6496" spans="5:8" ht="15" customHeight="1" x14ac:dyDescent="0.3">
      <c r="F6496" s="272"/>
      <c r="G6496" s="272"/>
      <c r="H6496" s="272"/>
    </row>
    <row r="6497" spans="5:8" ht="15" customHeight="1" x14ac:dyDescent="0.3">
      <c r="E6497" s="271"/>
      <c r="F6497" s="271"/>
      <c r="G6497" s="271"/>
      <c r="H6497" s="271"/>
    </row>
    <row r="6498" spans="5:8" ht="15" customHeight="1" x14ac:dyDescent="0.3">
      <c r="F6498" s="271"/>
      <c r="G6498" s="271"/>
      <c r="H6498" s="271"/>
    </row>
    <row r="6499" spans="5:8" ht="15" customHeight="1" x14ac:dyDescent="0.3">
      <c r="F6499" s="272"/>
      <c r="G6499" s="272"/>
      <c r="H6499" s="272"/>
    </row>
    <row r="6500" spans="5:8" ht="15" customHeight="1" x14ac:dyDescent="0.3">
      <c r="F6500" s="272"/>
      <c r="G6500" s="272"/>
      <c r="H6500" s="272"/>
    </row>
    <row r="6501" spans="5:8" ht="15" customHeight="1" x14ac:dyDescent="0.3">
      <c r="F6501" s="273"/>
      <c r="G6501" s="273"/>
      <c r="H6501" s="274"/>
    </row>
    <row r="6502" spans="5:8" ht="15" customHeight="1" x14ac:dyDescent="0.3">
      <c r="F6502" s="273"/>
      <c r="G6502" s="273"/>
      <c r="H6502" s="274"/>
    </row>
    <row r="6503" spans="5:8" ht="15" customHeight="1" x14ac:dyDescent="0.3">
      <c r="F6503" s="272"/>
      <c r="G6503" s="272"/>
      <c r="H6503" s="272"/>
    </row>
    <row r="6504" spans="5:8" ht="15" customHeight="1" x14ac:dyDescent="0.3">
      <c r="F6504" s="273"/>
      <c r="G6504" s="273"/>
      <c r="H6504" s="274"/>
    </row>
    <row r="6505" spans="5:8" ht="15" customHeight="1" x14ac:dyDescent="0.3">
      <c r="F6505" s="271"/>
      <c r="G6505" s="271"/>
      <c r="H6505" s="271"/>
    </row>
    <row r="6506" spans="5:8" ht="15" customHeight="1" x14ac:dyDescent="0.3">
      <c r="F6506" s="273"/>
      <c r="G6506" s="273"/>
      <c r="H6506" s="274"/>
    </row>
    <row r="6507" spans="5:8" ht="15" customHeight="1" x14ac:dyDescent="0.3">
      <c r="F6507" s="273"/>
      <c r="G6507" s="273"/>
      <c r="H6507" s="274"/>
    </row>
    <row r="6508" spans="5:8" ht="15" customHeight="1" x14ac:dyDescent="0.3">
      <c r="F6508" s="272"/>
      <c r="G6508" s="272"/>
      <c r="H6508" s="272"/>
    </row>
    <row r="6509" spans="5:8" ht="15" customHeight="1" x14ac:dyDescent="0.3">
      <c r="F6509" s="271"/>
      <c r="G6509" s="271"/>
      <c r="H6509" s="271"/>
    </row>
    <row r="6510" spans="5:8" ht="15" customHeight="1" x14ac:dyDescent="0.3">
      <c r="F6510" s="271"/>
      <c r="G6510" s="271"/>
      <c r="H6510" s="271"/>
    </row>
    <row r="6511" spans="5:8" ht="15" customHeight="1" x14ac:dyDescent="0.3">
      <c r="F6511" s="271"/>
      <c r="G6511" s="271"/>
      <c r="H6511" s="271"/>
    </row>
    <row r="6512" spans="5:8" ht="15" customHeight="1" x14ac:dyDescent="0.3">
      <c r="F6512" s="271"/>
      <c r="G6512" s="271"/>
      <c r="H6512" s="271"/>
    </row>
    <row r="6513" spans="6:8" ht="15" customHeight="1" x14ac:dyDescent="0.3">
      <c r="F6513" s="271"/>
      <c r="G6513" s="271"/>
      <c r="H6513" s="271"/>
    </row>
    <row r="6514" spans="6:8" ht="15" customHeight="1" x14ac:dyDescent="0.3">
      <c r="F6514" s="272"/>
      <c r="G6514" s="272"/>
      <c r="H6514" s="272"/>
    </row>
    <row r="6515" spans="6:8" ht="15" customHeight="1" x14ac:dyDescent="0.3">
      <c r="F6515" s="271"/>
      <c r="G6515" s="271"/>
      <c r="H6515" s="271"/>
    </row>
    <row r="6516" spans="6:8" ht="15" customHeight="1" x14ac:dyDescent="0.3">
      <c r="F6516" s="271"/>
      <c r="G6516" s="271"/>
      <c r="H6516" s="271"/>
    </row>
    <row r="6517" spans="6:8" ht="15" customHeight="1" x14ac:dyDescent="0.3">
      <c r="F6517" s="271"/>
      <c r="G6517" s="271"/>
      <c r="H6517" s="271"/>
    </row>
    <row r="6518" spans="6:8" ht="15" customHeight="1" x14ac:dyDescent="0.3">
      <c r="F6518" s="271"/>
      <c r="G6518" s="271"/>
      <c r="H6518" s="271"/>
    </row>
    <row r="6519" spans="6:8" ht="15" customHeight="1" x14ac:dyDescent="0.3">
      <c r="F6519" s="271"/>
      <c r="G6519" s="271"/>
      <c r="H6519" s="271"/>
    </row>
    <row r="6520" spans="6:8" ht="15" customHeight="1" x14ac:dyDescent="0.3">
      <c r="F6520" s="271"/>
      <c r="G6520" s="271"/>
      <c r="H6520" s="271"/>
    </row>
    <row r="6521" spans="6:8" ht="15" customHeight="1" x14ac:dyDescent="0.3">
      <c r="F6521" s="272"/>
      <c r="G6521" s="272"/>
      <c r="H6521" s="272"/>
    </row>
    <row r="6522" spans="6:8" ht="15" customHeight="1" x14ac:dyDescent="0.3">
      <c r="F6522" s="271"/>
      <c r="G6522" s="271"/>
      <c r="H6522" s="271"/>
    </row>
    <row r="6523" spans="6:8" ht="15" customHeight="1" x14ac:dyDescent="0.3">
      <c r="F6523" s="271"/>
      <c r="G6523" s="271"/>
      <c r="H6523" s="271"/>
    </row>
    <row r="6524" spans="6:8" ht="15" customHeight="1" x14ac:dyDescent="0.3">
      <c r="F6524" s="272"/>
      <c r="G6524" s="272"/>
      <c r="H6524" s="272"/>
    </row>
    <row r="6525" spans="6:8" ht="15" customHeight="1" x14ac:dyDescent="0.3">
      <c r="F6525" s="271"/>
      <c r="G6525" s="271"/>
      <c r="H6525" s="271"/>
    </row>
    <row r="6526" spans="6:8" ht="15" customHeight="1" x14ac:dyDescent="0.3">
      <c r="F6526" s="272"/>
      <c r="G6526" s="272"/>
      <c r="H6526" s="272"/>
    </row>
    <row r="6527" spans="6:8" ht="15" customHeight="1" x14ac:dyDescent="0.3">
      <c r="F6527" s="273"/>
      <c r="G6527" s="273"/>
      <c r="H6527" s="274"/>
    </row>
    <row r="6528" spans="6:8" ht="15" customHeight="1" x14ac:dyDescent="0.3">
      <c r="F6528" s="272"/>
      <c r="G6528" s="272"/>
      <c r="H6528" s="272"/>
    </row>
    <row r="6529" spans="5:31" ht="15" customHeight="1" x14ac:dyDescent="0.3">
      <c r="F6529" s="271"/>
      <c r="G6529" s="271"/>
      <c r="H6529" s="271"/>
    </row>
    <row r="6530" spans="5:31" ht="15" customHeight="1" x14ac:dyDescent="0.3"/>
    <row r="6531" spans="5:31" ht="15" customHeight="1" x14ac:dyDescent="0.3">
      <c r="F6531" s="272"/>
      <c r="G6531" s="272"/>
      <c r="H6531" s="272"/>
    </row>
    <row r="6532" spans="5:31" ht="15" customHeight="1" x14ac:dyDescent="0.3">
      <c r="F6532" s="271"/>
      <c r="G6532" s="271"/>
      <c r="H6532" s="271"/>
    </row>
    <row r="6533" spans="5:31" ht="15" customHeight="1" x14ac:dyDescent="0.3">
      <c r="F6533" s="271"/>
      <c r="G6533" s="271"/>
      <c r="H6533" s="271"/>
    </row>
    <row r="6534" spans="5:31" ht="15" customHeight="1" x14ac:dyDescent="0.3">
      <c r="E6534" s="271"/>
      <c r="F6534" s="271"/>
      <c r="G6534" s="271"/>
      <c r="H6534" s="271"/>
    </row>
    <row r="6535" spans="5:31" ht="15" customHeight="1" x14ac:dyDescent="0.3">
      <c r="F6535" s="271"/>
      <c r="G6535" s="271"/>
      <c r="H6535" s="271"/>
    </row>
    <row r="6536" spans="5:31" ht="15" customHeight="1" x14ac:dyDescent="0.3">
      <c r="F6536" s="272"/>
      <c r="G6536" s="272"/>
      <c r="H6536" s="272"/>
    </row>
    <row r="6537" spans="5:31" ht="15" customHeight="1" x14ac:dyDescent="0.3">
      <c r="F6537" s="272"/>
      <c r="G6537" s="272"/>
      <c r="H6537" s="272"/>
    </row>
    <row r="6538" spans="5:31" ht="15" customHeight="1" x14ac:dyDescent="0.3">
      <c r="E6538" s="263"/>
      <c r="F6538" s="263"/>
      <c r="G6538" s="263"/>
      <c r="H6538" s="263"/>
      <c r="I6538" s="263"/>
      <c r="J6538" s="263"/>
      <c r="K6538" s="263"/>
      <c r="L6538" s="263"/>
      <c r="M6538" s="263"/>
      <c r="N6538" s="263"/>
      <c r="O6538" s="263"/>
      <c r="P6538" s="263"/>
      <c r="Q6538" s="263"/>
      <c r="R6538" s="263"/>
      <c r="S6538" s="263"/>
      <c r="T6538" s="263"/>
      <c r="V6538" s="263"/>
      <c r="W6538" s="263"/>
      <c r="X6538" s="263"/>
      <c r="Y6538" s="263"/>
      <c r="Z6538" s="263"/>
      <c r="AB6538" s="263"/>
      <c r="AC6538" s="263"/>
      <c r="AD6538" s="263"/>
      <c r="AE6538" s="263"/>
    </row>
    <row r="6539" spans="5:31" ht="15" customHeight="1" x14ac:dyDescent="0.3">
      <c r="F6539" s="271"/>
      <c r="G6539" s="271"/>
      <c r="H6539" s="271"/>
      <c r="AD6539" s="277"/>
      <c r="AE6539" s="270"/>
    </row>
    <row r="6540" spans="5:31" ht="15" customHeight="1" x14ac:dyDescent="0.3">
      <c r="F6540" s="272"/>
      <c r="G6540" s="272"/>
      <c r="H6540" s="272"/>
      <c r="AD6540" s="277"/>
      <c r="AE6540" s="270"/>
    </row>
    <row r="6541" spans="5:31" ht="15" customHeight="1" x14ac:dyDescent="0.3">
      <c r="F6541" s="271"/>
      <c r="G6541" s="271"/>
      <c r="H6541" s="271"/>
    </row>
    <row r="6542" spans="5:31" ht="15" customHeight="1" x14ac:dyDescent="0.3">
      <c r="F6542" s="271"/>
      <c r="G6542" s="271"/>
      <c r="H6542" s="271"/>
    </row>
    <row r="6543" spans="5:31" ht="15" customHeight="1" x14ac:dyDescent="0.3">
      <c r="F6543" s="271"/>
      <c r="G6543" s="271"/>
      <c r="H6543" s="271"/>
    </row>
    <row r="6544" spans="5:31" ht="15" customHeight="1" x14ac:dyDescent="0.3">
      <c r="E6544" s="271"/>
      <c r="F6544" s="271"/>
      <c r="G6544" s="271"/>
      <c r="H6544" s="271"/>
    </row>
    <row r="6545" spans="6:8" ht="15" customHeight="1" x14ac:dyDescent="0.3">
      <c r="F6545" s="271"/>
      <c r="G6545" s="271"/>
      <c r="H6545" s="271"/>
    </row>
    <row r="6546" spans="6:8" ht="15" customHeight="1" x14ac:dyDescent="0.3">
      <c r="F6546" s="272"/>
      <c r="G6546" s="272"/>
      <c r="H6546" s="272"/>
    </row>
    <row r="6547" spans="6:8" ht="15" customHeight="1" x14ac:dyDescent="0.3">
      <c r="F6547" s="272"/>
      <c r="G6547" s="272"/>
      <c r="H6547" s="272"/>
    </row>
    <row r="6548" spans="6:8" ht="15" customHeight="1" x14ac:dyDescent="0.3">
      <c r="F6548" s="272"/>
      <c r="G6548" s="272"/>
      <c r="H6548" s="272"/>
    </row>
    <row r="6549" spans="6:8" ht="15" customHeight="1" x14ac:dyDescent="0.3">
      <c r="F6549" s="271"/>
      <c r="G6549" s="271"/>
      <c r="H6549" s="271"/>
    </row>
    <row r="6550" spans="6:8" ht="15" customHeight="1" x14ac:dyDescent="0.3">
      <c r="F6550" s="272"/>
      <c r="G6550" s="272"/>
      <c r="H6550" s="272"/>
    </row>
    <row r="6551" spans="6:8" ht="15" customHeight="1" x14ac:dyDescent="0.3">
      <c r="F6551" s="271"/>
      <c r="G6551" s="271"/>
      <c r="H6551" s="271"/>
    </row>
    <row r="6552" spans="6:8" ht="15" customHeight="1" x14ac:dyDescent="0.3">
      <c r="F6552" s="271"/>
      <c r="G6552" s="271"/>
      <c r="H6552" s="271"/>
    </row>
    <row r="6553" spans="6:8" ht="15" customHeight="1" x14ac:dyDescent="0.3">
      <c r="F6553" s="272"/>
      <c r="G6553" s="272"/>
      <c r="H6553" s="272"/>
    </row>
    <row r="6554" spans="6:8" ht="15" customHeight="1" x14ac:dyDescent="0.3">
      <c r="F6554" s="271"/>
      <c r="G6554" s="271"/>
      <c r="H6554" s="271"/>
    </row>
    <row r="6555" spans="6:8" ht="15" customHeight="1" x14ac:dyDescent="0.3">
      <c r="F6555" s="271"/>
      <c r="G6555" s="271"/>
      <c r="H6555" s="271"/>
    </row>
    <row r="6556" spans="6:8" ht="15" customHeight="1" x14ac:dyDescent="0.3">
      <c r="F6556" s="272"/>
      <c r="G6556" s="272"/>
      <c r="H6556" s="272"/>
    </row>
    <row r="6557" spans="6:8" ht="15" customHeight="1" x14ac:dyDescent="0.3">
      <c r="F6557" s="272"/>
      <c r="G6557" s="272"/>
      <c r="H6557" s="272"/>
    </row>
    <row r="6558" spans="6:8" ht="15" customHeight="1" x14ac:dyDescent="0.3">
      <c r="F6558" s="271"/>
      <c r="G6558" s="271"/>
      <c r="H6558" s="271"/>
    </row>
    <row r="6559" spans="6:8" ht="15" customHeight="1" x14ac:dyDescent="0.3">
      <c r="F6559" s="272"/>
      <c r="G6559" s="272"/>
      <c r="H6559" s="272"/>
    </row>
    <row r="6560" spans="6:8" ht="15" customHeight="1" x14ac:dyDescent="0.3">
      <c r="F6560" s="271"/>
      <c r="G6560" s="271"/>
      <c r="H6560" s="271"/>
    </row>
    <row r="6561" spans="6:8" ht="15" customHeight="1" x14ac:dyDescent="0.3">
      <c r="F6561" s="271"/>
      <c r="G6561" s="271"/>
      <c r="H6561" s="271"/>
    </row>
    <row r="6562" spans="6:8" ht="15" customHeight="1" x14ac:dyDescent="0.3">
      <c r="F6562" s="272"/>
      <c r="G6562" s="272"/>
      <c r="H6562" s="272"/>
    </row>
    <row r="6563" spans="6:8" ht="15" customHeight="1" x14ac:dyDescent="0.3">
      <c r="F6563" s="272"/>
      <c r="G6563" s="272"/>
      <c r="H6563" s="272"/>
    </row>
    <row r="6564" spans="6:8" ht="15" customHeight="1" x14ac:dyDescent="0.3">
      <c r="F6564" s="271"/>
      <c r="G6564" s="271"/>
      <c r="H6564" s="271"/>
    </row>
    <row r="6565" spans="6:8" ht="15" customHeight="1" x14ac:dyDescent="0.3">
      <c r="F6565" s="271"/>
      <c r="G6565" s="271"/>
      <c r="H6565" s="271"/>
    </row>
    <row r="6566" spans="6:8" ht="15" customHeight="1" x14ac:dyDescent="0.3">
      <c r="F6566" s="271"/>
      <c r="G6566" s="271"/>
      <c r="H6566" s="271"/>
    </row>
    <row r="6567" spans="6:8" ht="15" customHeight="1" x14ac:dyDescent="0.3">
      <c r="F6567" s="273"/>
      <c r="G6567" s="273"/>
      <c r="H6567" s="274"/>
    </row>
    <row r="6568" spans="6:8" ht="15" customHeight="1" x14ac:dyDescent="0.3">
      <c r="F6568" s="273"/>
      <c r="G6568" s="273"/>
      <c r="H6568" s="274"/>
    </row>
    <row r="6569" spans="6:8" ht="15" customHeight="1" x14ac:dyDescent="0.3">
      <c r="F6569" s="271"/>
      <c r="G6569" s="271"/>
      <c r="H6569" s="271"/>
    </row>
    <row r="6570" spans="6:8" ht="15" customHeight="1" x14ac:dyDescent="0.3">
      <c r="F6570" s="271"/>
      <c r="G6570" s="271"/>
      <c r="H6570" s="271"/>
    </row>
    <row r="6571" spans="6:8" ht="15" customHeight="1" x14ac:dyDescent="0.3">
      <c r="F6571" s="272"/>
      <c r="G6571" s="272"/>
      <c r="H6571" s="272"/>
    </row>
    <row r="6572" spans="6:8" ht="15" customHeight="1" x14ac:dyDescent="0.3">
      <c r="F6572" s="271"/>
      <c r="G6572" s="271"/>
      <c r="H6572" s="271"/>
    </row>
    <row r="6573" spans="6:8" ht="15" customHeight="1" x14ac:dyDescent="0.3">
      <c r="F6573" s="271"/>
      <c r="G6573" s="271"/>
      <c r="H6573" s="271"/>
    </row>
    <row r="6574" spans="6:8" ht="15" customHeight="1" x14ac:dyDescent="0.3">
      <c r="F6574" s="271"/>
      <c r="G6574" s="271"/>
      <c r="H6574" s="271"/>
    </row>
    <row r="6575" spans="6:8" ht="15" customHeight="1" x14ac:dyDescent="0.3">
      <c r="F6575" s="271"/>
      <c r="G6575" s="271"/>
      <c r="H6575" s="271"/>
    </row>
    <row r="6576" spans="6:8" ht="15" customHeight="1" x14ac:dyDescent="0.3">
      <c r="F6576" s="271"/>
      <c r="G6576" s="271"/>
      <c r="H6576" s="271"/>
    </row>
    <row r="6577" spans="5:8" ht="15" customHeight="1" x14ac:dyDescent="0.3">
      <c r="F6577" s="271"/>
      <c r="G6577" s="271"/>
      <c r="H6577" s="271"/>
    </row>
    <row r="6578" spans="5:8" ht="15" customHeight="1" x14ac:dyDescent="0.3">
      <c r="F6578" s="275"/>
      <c r="G6578" s="275"/>
      <c r="H6578" s="274"/>
    </row>
    <row r="6579" spans="5:8" ht="15" customHeight="1" x14ac:dyDescent="0.3">
      <c r="F6579" s="272"/>
      <c r="G6579" s="272"/>
      <c r="H6579" s="272"/>
    </row>
    <row r="6580" spans="5:8" ht="15" customHeight="1" x14ac:dyDescent="0.3">
      <c r="F6580" s="271"/>
      <c r="G6580" s="271"/>
      <c r="H6580" s="271"/>
    </row>
    <row r="6581" spans="5:8" ht="15" customHeight="1" x14ac:dyDescent="0.3">
      <c r="F6581" s="274"/>
      <c r="G6581" s="274"/>
      <c r="H6581" s="274"/>
    </row>
    <row r="6582" spans="5:8" ht="15" customHeight="1" x14ac:dyDescent="0.3">
      <c r="F6582" s="271"/>
      <c r="G6582" s="271"/>
      <c r="H6582" s="271"/>
    </row>
    <row r="6583" spans="5:8" ht="15" customHeight="1" x14ac:dyDescent="0.3">
      <c r="F6583" s="271"/>
      <c r="G6583" s="271"/>
      <c r="H6583" s="271"/>
    </row>
    <row r="6584" spans="5:8" ht="15" customHeight="1" x14ac:dyDescent="0.3">
      <c r="F6584" s="271"/>
      <c r="G6584" s="271"/>
      <c r="H6584" s="271"/>
    </row>
    <row r="6585" spans="5:8" ht="15" customHeight="1" x14ac:dyDescent="0.3">
      <c r="F6585" s="274"/>
      <c r="G6585" s="274"/>
      <c r="H6585" s="274"/>
    </row>
    <row r="6586" spans="5:8" ht="15" customHeight="1" x14ac:dyDescent="0.3">
      <c r="F6586" s="272"/>
      <c r="G6586" s="272"/>
      <c r="H6586" s="272"/>
    </row>
    <row r="6587" spans="5:8" ht="15" customHeight="1" x14ac:dyDescent="0.3">
      <c r="E6587" s="271"/>
      <c r="F6587" s="271"/>
      <c r="G6587" s="271"/>
      <c r="H6587" s="271"/>
    </row>
    <row r="6588" spans="5:8" ht="15" customHeight="1" x14ac:dyDescent="0.3">
      <c r="F6588" s="271"/>
      <c r="G6588" s="271"/>
      <c r="H6588" s="271"/>
    </row>
    <row r="6589" spans="5:8" ht="15" customHeight="1" x14ac:dyDescent="0.3">
      <c r="F6589" s="271"/>
      <c r="G6589" s="271"/>
      <c r="H6589" s="271"/>
    </row>
    <row r="6590" spans="5:8" ht="15" customHeight="1" x14ac:dyDescent="0.3">
      <c r="F6590" s="273"/>
      <c r="G6590" s="273"/>
      <c r="H6590" s="274"/>
    </row>
    <row r="6591" spans="5:8" ht="15" customHeight="1" x14ac:dyDescent="0.3">
      <c r="F6591" s="271"/>
      <c r="G6591" s="271"/>
      <c r="H6591" s="271"/>
    </row>
    <row r="6592" spans="5:8" ht="15" customHeight="1" x14ac:dyDescent="0.3">
      <c r="F6592" s="271"/>
      <c r="G6592" s="271"/>
      <c r="H6592" s="271"/>
    </row>
    <row r="6593" spans="6:8" ht="15" customHeight="1" x14ac:dyDescent="0.3">
      <c r="F6593" s="271"/>
      <c r="G6593" s="271"/>
      <c r="H6593" s="271"/>
    </row>
    <row r="6594" spans="6:8" ht="15" customHeight="1" x14ac:dyDescent="0.3">
      <c r="F6594" s="271"/>
      <c r="G6594" s="271"/>
      <c r="H6594" s="271"/>
    </row>
    <row r="6595" spans="6:8" ht="15" customHeight="1" x14ac:dyDescent="0.3">
      <c r="F6595" s="271"/>
      <c r="G6595" s="271"/>
      <c r="H6595" s="271"/>
    </row>
    <row r="6596" spans="6:8" ht="15" customHeight="1" x14ac:dyDescent="0.3">
      <c r="F6596" s="275"/>
      <c r="G6596" s="275"/>
      <c r="H6596" s="274"/>
    </row>
    <row r="6597" spans="6:8" ht="15" customHeight="1" x14ac:dyDescent="0.3">
      <c r="F6597" s="271"/>
      <c r="G6597" s="271"/>
      <c r="H6597" s="271"/>
    </row>
    <row r="6598" spans="6:8" ht="15" customHeight="1" x14ac:dyDescent="0.3">
      <c r="F6598" s="271"/>
      <c r="G6598" s="271"/>
      <c r="H6598" s="271"/>
    </row>
    <row r="6599" spans="6:8" ht="15" customHeight="1" x14ac:dyDescent="0.3">
      <c r="F6599" s="271"/>
      <c r="G6599" s="271"/>
      <c r="H6599" s="271"/>
    </row>
    <row r="6600" spans="6:8" ht="15" customHeight="1" x14ac:dyDescent="0.3">
      <c r="F6600" s="272"/>
      <c r="G6600" s="272"/>
      <c r="H6600" s="272"/>
    </row>
    <row r="6601" spans="6:8" ht="15" customHeight="1" x14ac:dyDescent="0.3">
      <c r="F6601" s="271"/>
      <c r="G6601" s="271"/>
      <c r="H6601" s="271"/>
    </row>
    <row r="6602" spans="6:8" ht="15" customHeight="1" x14ac:dyDescent="0.3">
      <c r="F6602" s="271"/>
      <c r="G6602" s="271"/>
      <c r="H6602" s="271"/>
    </row>
    <row r="6603" spans="6:8" ht="15" customHeight="1" x14ac:dyDescent="0.3">
      <c r="F6603" s="272"/>
      <c r="G6603" s="272"/>
      <c r="H6603" s="272"/>
    </row>
    <row r="6604" spans="6:8" ht="15" customHeight="1" x14ac:dyDescent="0.3">
      <c r="F6604" s="272"/>
      <c r="G6604" s="272"/>
      <c r="H6604" s="272"/>
    </row>
    <row r="6605" spans="6:8" ht="15" customHeight="1" x14ac:dyDescent="0.3">
      <c r="F6605" s="272"/>
      <c r="G6605" s="272"/>
      <c r="H6605" s="272"/>
    </row>
    <row r="6606" spans="6:8" ht="15" customHeight="1" x14ac:dyDescent="0.3">
      <c r="F6606" s="271"/>
      <c r="G6606" s="271"/>
      <c r="H6606" s="271"/>
    </row>
    <row r="6607" spans="6:8" ht="15" customHeight="1" x14ac:dyDescent="0.3">
      <c r="F6607" s="271"/>
      <c r="G6607" s="271"/>
      <c r="H6607" s="271"/>
    </row>
    <row r="6608" spans="6:8" ht="15" customHeight="1" x14ac:dyDescent="0.3">
      <c r="F6608" s="271"/>
      <c r="G6608" s="271"/>
      <c r="H6608" s="271"/>
    </row>
    <row r="6609" spans="6:8" ht="15" customHeight="1" x14ac:dyDescent="0.3">
      <c r="F6609" s="271"/>
      <c r="G6609" s="271"/>
      <c r="H6609" s="271"/>
    </row>
    <row r="6610" spans="6:8" ht="15" customHeight="1" x14ac:dyDescent="0.3">
      <c r="F6610" s="275"/>
      <c r="G6610" s="275"/>
      <c r="H6610" s="274"/>
    </row>
    <row r="6611" spans="6:8" ht="15" customHeight="1" x14ac:dyDescent="0.3">
      <c r="F6611" s="271"/>
      <c r="G6611" s="271"/>
      <c r="H6611" s="271"/>
    </row>
    <row r="6612" spans="6:8" ht="15" customHeight="1" x14ac:dyDescent="0.3">
      <c r="F6612" s="273"/>
      <c r="G6612" s="273"/>
      <c r="H6612" s="274"/>
    </row>
    <row r="6613" spans="6:8" ht="15" customHeight="1" x14ac:dyDescent="0.3"/>
    <row r="6614" spans="6:8" ht="15" customHeight="1" x14ac:dyDescent="0.3">
      <c r="F6614" s="275"/>
      <c r="G6614" s="275"/>
      <c r="H6614" s="274"/>
    </row>
    <row r="6615" spans="6:8" ht="15" customHeight="1" x14ac:dyDescent="0.3">
      <c r="F6615" s="271"/>
      <c r="G6615" s="271"/>
      <c r="H6615" s="271"/>
    </row>
    <row r="6616" spans="6:8" ht="15" customHeight="1" x14ac:dyDescent="0.3">
      <c r="F6616" s="271"/>
      <c r="G6616" s="271"/>
      <c r="H6616" s="271"/>
    </row>
    <row r="6617" spans="6:8" ht="15" customHeight="1" x14ac:dyDescent="0.3">
      <c r="F6617" s="271"/>
      <c r="G6617" s="271"/>
      <c r="H6617" s="271"/>
    </row>
    <row r="6618" spans="6:8" ht="15" customHeight="1" x14ac:dyDescent="0.3">
      <c r="F6618" s="272"/>
      <c r="G6618" s="272"/>
      <c r="H6618" s="272"/>
    </row>
    <row r="6619" spans="6:8" ht="15" customHeight="1" x14ac:dyDescent="0.3">
      <c r="F6619" s="272"/>
      <c r="G6619" s="272"/>
      <c r="H6619" s="272"/>
    </row>
    <row r="6620" spans="6:8" ht="15" customHeight="1" x14ac:dyDescent="0.3">
      <c r="F6620" s="275"/>
      <c r="G6620" s="275"/>
      <c r="H6620" s="274"/>
    </row>
    <row r="6621" spans="6:8" ht="15" customHeight="1" x14ac:dyDescent="0.3">
      <c r="F6621" s="272"/>
      <c r="G6621" s="272"/>
      <c r="H6621" s="272"/>
    </row>
    <row r="6622" spans="6:8" ht="15" customHeight="1" x14ac:dyDescent="0.3">
      <c r="F6622" s="271"/>
      <c r="G6622" s="271"/>
      <c r="H6622" s="271"/>
    </row>
    <row r="6623" spans="6:8" ht="15" customHeight="1" x14ac:dyDescent="0.3">
      <c r="F6623" s="272"/>
      <c r="G6623" s="272"/>
      <c r="H6623" s="272"/>
    </row>
    <row r="6624" spans="6:8" ht="15" customHeight="1" x14ac:dyDescent="0.3">
      <c r="F6624" s="271"/>
      <c r="G6624" s="271"/>
      <c r="H6624" s="271"/>
    </row>
    <row r="6625" spans="6:8" ht="15" customHeight="1" x14ac:dyDescent="0.3">
      <c r="F6625" s="271"/>
      <c r="G6625" s="271"/>
      <c r="H6625" s="271"/>
    </row>
    <row r="6626" spans="6:8" ht="15" customHeight="1" x14ac:dyDescent="0.3">
      <c r="F6626" s="272"/>
      <c r="G6626" s="272"/>
      <c r="H6626" s="272"/>
    </row>
    <row r="6627" spans="6:8" ht="15" customHeight="1" x14ac:dyDescent="0.3">
      <c r="F6627" s="271"/>
      <c r="G6627" s="271"/>
      <c r="H6627" s="271"/>
    </row>
    <row r="6628" spans="6:8" ht="15" customHeight="1" x14ac:dyDescent="0.3">
      <c r="F6628" s="272"/>
      <c r="G6628" s="272"/>
      <c r="H6628" s="272"/>
    </row>
    <row r="6629" spans="6:8" ht="15" customHeight="1" x14ac:dyDescent="0.3">
      <c r="F6629" s="272"/>
      <c r="G6629" s="272"/>
      <c r="H6629" s="272"/>
    </row>
    <row r="6630" spans="6:8" ht="15" customHeight="1" x14ac:dyDescent="0.3">
      <c r="F6630" s="271"/>
      <c r="G6630" s="271"/>
      <c r="H6630" s="271"/>
    </row>
    <row r="6631" spans="6:8" ht="15" customHeight="1" x14ac:dyDescent="0.3">
      <c r="F6631" s="272"/>
      <c r="G6631" s="272"/>
      <c r="H6631" s="272"/>
    </row>
    <row r="6632" spans="6:8" ht="15" customHeight="1" x14ac:dyDescent="0.3">
      <c r="F6632" s="271"/>
      <c r="G6632" s="271"/>
      <c r="H6632" s="271"/>
    </row>
    <row r="6633" spans="6:8" ht="15" customHeight="1" x14ac:dyDescent="0.3">
      <c r="F6633" s="271"/>
      <c r="G6633" s="271"/>
      <c r="H6633" s="271"/>
    </row>
    <row r="6634" spans="6:8" ht="15" customHeight="1" x14ac:dyDescent="0.3">
      <c r="F6634" s="275"/>
      <c r="G6634" s="275"/>
      <c r="H6634" s="274"/>
    </row>
    <row r="6635" spans="6:8" ht="15" customHeight="1" x14ac:dyDescent="0.3">
      <c r="F6635" s="271"/>
      <c r="G6635" s="271"/>
      <c r="H6635" s="271"/>
    </row>
    <row r="6636" spans="6:8" ht="15" customHeight="1" x14ac:dyDescent="0.3">
      <c r="F6636" s="271"/>
      <c r="G6636" s="271"/>
      <c r="H6636" s="271"/>
    </row>
    <row r="6637" spans="6:8" ht="15" customHeight="1" x14ac:dyDescent="0.3">
      <c r="F6637" s="271"/>
      <c r="G6637" s="271"/>
      <c r="H6637" s="271"/>
    </row>
    <row r="6638" spans="6:8" ht="15" customHeight="1" x14ac:dyDescent="0.3">
      <c r="F6638" s="275"/>
      <c r="G6638" s="275"/>
      <c r="H6638" s="274"/>
    </row>
    <row r="6639" spans="6:8" ht="15" customHeight="1" x14ac:dyDescent="0.3">
      <c r="F6639" s="272"/>
      <c r="G6639" s="272"/>
      <c r="H6639" s="272"/>
    </row>
    <row r="6640" spans="6:8" ht="15" customHeight="1" x14ac:dyDescent="0.3">
      <c r="F6640" s="275"/>
      <c r="G6640" s="275"/>
      <c r="H6640" s="274"/>
    </row>
    <row r="6641" spans="5:8" ht="15" customHeight="1" x14ac:dyDescent="0.3">
      <c r="F6641" s="273"/>
      <c r="G6641" s="273"/>
      <c r="H6641" s="274"/>
    </row>
    <row r="6642" spans="5:8" ht="15" customHeight="1" x14ac:dyDescent="0.3">
      <c r="F6642" s="271"/>
      <c r="G6642" s="271"/>
      <c r="H6642" s="271"/>
    </row>
    <row r="6643" spans="5:8" ht="15" customHeight="1" x14ac:dyDescent="0.3">
      <c r="F6643" s="272"/>
      <c r="G6643" s="272"/>
      <c r="H6643" s="272"/>
    </row>
    <row r="6644" spans="5:8" ht="15" customHeight="1" x14ac:dyDescent="0.3">
      <c r="F6644" s="271"/>
      <c r="G6644" s="271"/>
      <c r="H6644" s="271"/>
    </row>
    <row r="6645" spans="5:8" ht="15" customHeight="1" x14ac:dyDescent="0.3">
      <c r="F6645" s="275"/>
      <c r="G6645" s="275"/>
      <c r="H6645" s="274"/>
    </row>
    <row r="6646" spans="5:8" ht="15" customHeight="1" x14ac:dyDescent="0.3">
      <c r="F6646" s="271"/>
      <c r="G6646" s="271"/>
      <c r="H6646" s="271"/>
    </row>
    <row r="6647" spans="5:8" ht="15" customHeight="1" x14ac:dyDescent="0.3">
      <c r="F6647" s="272"/>
      <c r="G6647" s="272"/>
      <c r="H6647" s="272"/>
    </row>
    <row r="6648" spans="5:8" ht="15" customHeight="1" x14ac:dyDescent="0.3">
      <c r="F6648" s="274"/>
      <c r="G6648" s="274"/>
      <c r="H6648" s="274"/>
    </row>
    <row r="6649" spans="5:8" ht="15" customHeight="1" x14ac:dyDescent="0.3">
      <c r="F6649" s="271"/>
      <c r="G6649" s="271"/>
      <c r="H6649" s="271"/>
    </row>
    <row r="6650" spans="5:8" ht="15" customHeight="1" x14ac:dyDescent="0.3">
      <c r="F6650" s="271"/>
      <c r="G6650" s="271"/>
      <c r="H6650" s="271"/>
    </row>
    <row r="6651" spans="5:8" ht="15" customHeight="1" x14ac:dyDescent="0.3">
      <c r="F6651" s="273"/>
      <c r="G6651" s="273"/>
      <c r="H6651" s="274"/>
    </row>
    <row r="6652" spans="5:8" ht="15" customHeight="1" x14ac:dyDescent="0.3">
      <c r="F6652" s="272"/>
      <c r="G6652" s="272"/>
      <c r="H6652" s="272"/>
    </row>
    <row r="6653" spans="5:8" ht="15" customHeight="1" x14ac:dyDescent="0.3">
      <c r="F6653" s="271"/>
      <c r="G6653" s="271"/>
      <c r="H6653" s="271"/>
    </row>
    <row r="6654" spans="5:8" ht="15" customHeight="1" x14ac:dyDescent="0.3">
      <c r="F6654" s="271"/>
      <c r="G6654" s="271"/>
      <c r="H6654" s="271"/>
    </row>
    <row r="6655" spans="5:8" ht="15" customHeight="1" x14ac:dyDescent="0.3">
      <c r="F6655" s="272"/>
      <c r="G6655" s="272"/>
      <c r="H6655" s="272"/>
    </row>
    <row r="6656" spans="5:8" ht="15" customHeight="1" x14ac:dyDescent="0.3">
      <c r="E6656" s="271"/>
      <c r="F6656" s="271"/>
      <c r="G6656" s="271"/>
      <c r="H6656" s="271"/>
    </row>
    <row r="6657" spans="5:8" ht="15" customHeight="1" x14ac:dyDescent="0.3">
      <c r="F6657" s="271"/>
      <c r="G6657" s="271"/>
      <c r="H6657" s="271"/>
    </row>
    <row r="6658" spans="5:8" ht="15" customHeight="1" x14ac:dyDescent="0.3">
      <c r="F6658" s="271"/>
      <c r="G6658" s="271"/>
      <c r="H6658" s="271"/>
    </row>
    <row r="6659" spans="5:8" ht="15" customHeight="1" x14ac:dyDescent="0.3">
      <c r="F6659" s="272"/>
      <c r="G6659" s="272"/>
      <c r="H6659" s="272"/>
    </row>
    <row r="6660" spans="5:8" ht="15" customHeight="1" x14ac:dyDescent="0.3">
      <c r="F6660" s="274"/>
      <c r="G6660" s="274"/>
      <c r="H6660" s="274"/>
    </row>
    <row r="6661" spans="5:8" ht="15" customHeight="1" x14ac:dyDescent="0.3">
      <c r="F6661" s="271"/>
      <c r="G6661" s="271"/>
      <c r="H6661" s="271"/>
    </row>
    <row r="6662" spans="5:8" ht="15" customHeight="1" x14ac:dyDescent="0.3">
      <c r="F6662" s="271"/>
      <c r="G6662" s="271"/>
      <c r="H6662" s="271"/>
    </row>
    <row r="6663" spans="5:8" ht="15" customHeight="1" x14ac:dyDescent="0.3">
      <c r="F6663" s="272"/>
      <c r="G6663" s="272"/>
      <c r="H6663" s="272"/>
    </row>
    <row r="6664" spans="5:8" ht="15" customHeight="1" x14ac:dyDescent="0.3">
      <c r="F6664" s="271"/>
      <c r="G6664" s="271"/>
      <c r="H6664" s="271"/>
    </row>
    <row r="6665" spans="5:8" ht="15" customHeight="1" x14ac:dyDescent="0.3">
      <c r="F6665" s="272"/>
      <c r="G6665" s="272"/>
      <c r="H6665" s="272"/>
    </row>
    <row r="6666" spans="5:8" ht="15" customHeight="1" x14ac:dyDescent="0.3">
      <c r="F6666" s="271"/>
      <c r="G6666" s="271"/>
      <c r="H6666" s="271"/>
    </row>
    <row r="6667" spans="5:8" ht="15" customHeight="1" x14ac:dyDescent="0.3">
      <c r="F6667" s="272"/>
      <c r="G6667" s="272"/>
      <c r="H6667" s="272"/>
    </row>
    <row r="6668" spans="5:8" ht="15" customHeight="1" x14ac:dyDescent="0.3">
      <c r="F6668" s="273"/>
      <c r="G6668" s="273"/>
      <c r="H6668" s="274"/>
    </row>
    <row r="6669" spans="5:8" ht="15" customHeight="1" x14ac:dyDescent="0.3">
      <c r="F6669" s="271"/>
      <c r="G6669" s="271"/>
      <c r="H6669" s="271"/>
    </row>
    <row r="6670" spans="5:8" ht="15" customHeight="1" x14ac:dyDescent="0.3">
      <c r="E6670" s="271"/>
      <c r="F6670" s="271"/>
      <c r="G6670" s="271"/>
      <c r="H6670" s="271"/>
    </row>
    <row r="6671" spans="5:8" ht="15" customHeight="1" x14ac:dyDescent="0.3">
      <c r="F6671" s="271"/>
      <c r="G6671" s="271"/>
      <c r="H6671" s="271"/>
    </row>
    <row r="6672" spans="5:8" ht="15" customHeight="1" x14ac:dyDescent="0.3">
      <c r="F6672" s="271"/>
      <c r="G6672" s="271"/>
      <c r="H6672" s="271"/>
    </row>
    <row r="6673" spans="5:8" ht="15" customHeight="1" x14ac:dyDescent="0.3">
      <c r="F6673" s="271"/>
      <c r="G6673" s="271"/>
      <c r="H6673" s="271"/>
    </row>
    <row r="6674" spans="5:8" ht="15" customHeight="1" x14ac:dyDescent="0.3">
      <c r="F6674" s="272"/>
      <c r="G6674" s="272"/>
      <c r="H6674" s="272"/>
    </row>
    <row r="6675" spans="5:8" ht="15" customHeight="1" x14ac:dyDescent="0.3">
      <c r="F6675" s="274"/>
      <c r="G6675" s="274"/>
      <c r="H6675" s="274"/>
    </row>
    <row r="6676" spans="5:8" ht="15" customHeight="1" x14ac:dyDescent="0.3">
      <c r="F6676" s="271"/>
      <c r="G6676" s="271"/>
      <c r="H6676" s="271"/>
    </row>
    <row r="6677" spans="5:8" ht="15" customHeight="1" x14ac:dyDescent="0.3">
      <c r="F6677" s="274"/>
      <c r="G6677" s="274"/>
      <c r="H6677" s="274"/>
    </row>
    <row r="6678" spans="5:8" ht="15" customHeight="1" x14ac:dyDescent="0.3">
      <c r="E6678" s="271"/>
      <c r="F6678" s="271"/>
      <c r="G6678" s="271"/>
      <c r="H6678" s="271"/>
    </row>
    <row r="6679" spans="5:8" ht="15" customHeight="1" x14ac:dyDescent="0.3">
      <c r="F6679" s="271"/>
      <c r="G6679" s="271"/>
      <c r="H6679" s="271"/>
    </row>
    <row r="6680" spans="5:8" ht="15" customHeight="1" x14ac:dyDescent="0.3">
      <c r="F6680" s="272"/>
      <c r="G6680" s="272"/>
      <c r="H6680" s="272"/>
    </row>
    <row r="6681" spans="5:8" ht="15" customHeight="1" x14ac:dyDescent="0.3">
      <c r="F6681" s="271"/>
      <c r="G6681" s="271"/>
      <c r="H6681" s="271"/>
    </row>
    <row r="6682" spans="5:8" ht="15" customHeight="1" x14ac:dyDescent="0.3">
      <c r="F6682" s="274"/>
      <c r="G6682" s="274"/>
      <c r="H6682" s="274"/>
    </row>
    <row r="6683" spans="5:8" ht="15" customHeight="1" x14ac:dyDescent="0.3">
      <c r="F6683" s="271"/>
      <c r="G6683" s="271"/>
      <c r="H6683" s="271"/>
    </row>
    <row r="6684" spans="5:8" ht="15" customHeight="1" x14ac:dyDescent="0.3">
      <c r="F6684" s="272"/>
      <c r="G6684" s="272"/>
      <c r="H6684" s="272"/>
    </row>
    <row r="6685" spans="5:8" ht="15" customHeight="1" x14ac:dyDescent="0.3">
      <c r="F6685" s="272"/>
      <c r="G6685" s="272"/>
      <c r="H6685" s="272"/>
    </row>
    <row r="6686" spans="5:8" ht="15" customHeight="1" x14ac:dyDescent="0.3">
      <c r="F6686" s="272"/>
      <c r="G6686" s="272"/>
      <c r="H6686" s="272"/>
    </row>
    <row r="6687" spans="5:8" ht="15" customHeight="1" x14ac:dyDescent="0.3">
      <c r="F6687" s="271"/>
      <c r="G6687" s="271"/>
      <c r="H6687" s="271"/>
    </row>
    <row r="6688" spans="5:8" ht="15" customHeight="1" x14ac:dyDescent="0.3">
      <c r="F6688" s="271"/>
      <c r="G6688" s="271"/>
      <c r="H6688" s="271"/>
    </row>
    <row r="6689" spans="6:8" ht="15" customHeight="1" x14ac:dyDescent="0.3">
      <c r="F6689" s="271"/>
      <c r="G6689" s="271"/>
      <c r="H6689" s="271"/>
    </row>
    <row r="6690" spans="6:8" ht="15" customHeight="1" x14ac:dyDescent="0.3">
      <c r="F6690" s="271"/>
      <c r="G6690" s="271"/>
      <c r="H6690" s="271"/>
    </row>
    <row r="6691" spans="6:8" ht="15" customHeight="1" x14ac:dyDescent="0.3">
      <c r="F6691" s="271"/>
      <c r="G6691" s="271"/>
      <c r="H6691" s="271"/>
    </row>
    <row r="6692" spans="6:8" ht="15" customHeight="1" x14ac:dyDescent="0.3">
      <c r="F6692" s="272"/>
      <c r="G6692" s="272"/>
      <c r="H6692" s="272"/>
    </row>
    <row r="6693" spans="6:8" ht="15" customHeight="1" x14ac:dyDescent="0.3">
      <c r="F6693" s="271"/>
      <c r="G6693" s="271"/>
      <c r="H6693" s="271"/>
    </row>
    <row r="6694" spans="6:8" ht="15" customHeight="1" x14ac:dyDescent="0.3">
      <c r="F6694" s="271"/>
      <c r="G6694" s="271"/>
      <c r="H6694" s="271"/>
    </row>
    <row r="6695" spans="6:8" ht="15" customHeight="1" x14ac:dyDescent="0.3">
      <c r="F6695" s="271"/>
      <c r="G6695" s="271"/>
      <c r="H6695" s="271"/>
    </row>
    <row r="6696" spans="6:8" ht="15" customHeight="1" x14ac:dyDescent="0.3">
      <c r="F6696" s="271"/>
      <c r="G6696" s="271"/>
      <c r="H6696" s="271"/>
    </row>
    <row r="6697" spans="6:8" ht="15" customHeight="1" x14ac:dyDescent="0.3">
      <c r="F6697" s="275"/>
      <c r="G6697" s="275"/>
      <c r="H6697" s="274"/>
    </row>
    <row r="6698" spans="6:8" ht="15" customHeight="1" x14ac:dyDescent="0.3">
      <c r="F6698" s="272"/>
      <c r="G6698" s="272"/>
      <c r="H6698" s="272"/>
    </row>
    <row r="6699" spans="6:8" ht="15" customHeight="1" x14ac:dyDescent="0.3">
      <c r="F6699" s="271"/>
      <c r="G6699" s="271"/>
      <c r="H6699" s="271"/>
    </row>
    <row r="6700" spans="6:8" ht="15" customHeight="1" x14ac:dyDescent="0.3">
      <c r="F6700" s="271"/>
      <c r="G6700" s="271"/>
      <c r="H6700" s="271"/>
    </row>
    <row r="6701" spans="6:8" ht="15" customHeight="1" x14ac:dyDescent="0.3">
      <c r="F6701" s="272"/>
      <c r="G6701" s="272"/>
      <c r="H6701" s="272"/>
    </row>
    <row r="6702" spans="6:8" ht="15" customHeight="1" x14ac:dyDescent="0.3">
      <c r="F6702" s="271"/>
      <c r="G6702" s="271"/>
      <c r="H6702" s="271"/>
    </row>
    <row r="6703" spans="6:8" ht="15" customHeight="1" x14ac:dyDescent="0.3">
      <c r="F6703" s="271"/>
      <c r="G6703" s="271"/>
      <c r="H6703" s="271"/>
    </row>
    <row r="6704" spans="6:8" ht="15" customHeight="1" x14ac:dyDescent="0.3">
      <c r="F6704" s="271"/>
      <c r="G6704" s="271"/>
      <c r="H6704" s="271"/>
    </row>
    <row r="6705" spans="6:8" ht="15" customHeight="1" x14ac:dyDescent="0.3">
      <c r="F6705" s="271"/>
      <c r="G6705" s="271"/>
      <c r="H6705" s="271"/>
    </row>
    <row r="6706" spans="6:8" ht="15" customHeight="1" x14ac:dyDescent="0.3">
      <c r="F6706" s="271"/>
      <c r="G6706" s="271"/>
      <c r="H6706" s="271"/>
    </row>
    <row r="6707" spans="6:8" ht="15" customHeight="1" x14ac:dyDescent="0.3">
      <c r="F6707" s="271"/>
      <c r="G6707" s="271"/>
      <c r="H6707" s="271"/>
    </row>
    <row r="6708" spans="6:8" ht="15" customHeight="1" x14ac:dyDescent="0.3">
      <c r="F6708" s="272"/>
      <c r="G6708" s="272"/>
      <c r="H6708" s="272"/>
    </row>
    <row r="6709" spans="6:8" ht="15" customHeight="1" x14ac:dyDescent="0.3">
      <c r="F6709" s="275"/>
      <c r="G6709" s="275"/>
      <c r="H6709" s="274"/>
    </row>
    <row r="6710" spans="6:8" ht="15" customHeight="1" x14ac:dyDescent="0.3">
      <c r="F6710" s="272"/>
      <c r="G6710" s="272"/>
      <c r="H6710" s="272"/>
    </row>
    <row r="6711" spans="6:8" ht="15" customHeight="1" x14ac:dyDescent="0.3">
      <c r="F6711" s="272"/>
      <c r="G6711" s="272"/>
      <c r="H6711" s="272"/>
    </row>
    <row r="6712" spans="6:8" ht="15" customHeight="1" x14ac:dyDescent="0.3">
      <c r="F6712" s="272"/>
      <c r="G6712" s="272"/>
      <c r="H6712" s="272"/>
    </row>
    <row r="6713" spans="6:8" ht="15" customHeight="1" x14ac:dyDescent="0.3">
      <c r="F6713" s="271"/>
      <c r="G6713" s="271"/>
      <c r="H6713" s="271"/>
    </row>
    <row r="6714" spans="6:8" ht="15" customHeight="1" x14ac:dyDescent="0.3">
      <c r="F6714" s="275"/>
      <c r="G6714" s="275"/>
      <c r="H6714" s="274"/>
    </row>
    <row r="6715" spans="6:8" ht="15" customHeight="1" x14ac:dyDescent="0.3">
      <c r="F6715" s="271"/>
      <c r="G6715" s="271"/>
      <c r="H6715" s="271"/>
    </row>
    <row r="6716" spans="6:8" ht="15" customHeight="1" x14ac:dyDescent="0.3">
      <c r="F6716" s="272"/>
      <c r="G6716" s="272"/>
      <c r="H6716" s="272"/>
    </row>
    <row r="6717" spans="6:8" ht="15" customHeight="1" x14ac:dyDescent="0.3">
      <c r="F6717" s="275"/>
      <c r="G6717" s="275"/>
      <c r="H6717" s="274"/>
    </row>
    <row r="6718" spans="6:8" ht="15" customHeight="1" x14ac:dyDescent="0.3">
      <c r="F6718" s="271"/>
      <c r="G6718" s="271"/>
      <c r="H6718" s="271"/>
    </row>
    <row r="6719" spans="6:8" ht="15" customHeight="1" x14ac:dyDescent="0.3">
      <c r="F6719" s="274"/>
      <c r="G6719" s="274"/>
      <c r="H6719" s="274"/>
    </row>
    <row r="6720" spans="6:8" ht="15" customHeight="1" x14ac:dyDescent="0.3">
      <c r="F6720" s="271"/>
      <c r="G6720" s="271"/>
      <c r="H6720" s="271"/>
    </row>
    <row r="6721" spans="5:8" ht="15" customHeight="1" x14ac:dyDescent="0.3">
      <c r="F6721" s="272"/>
      <c r="G6721" s="272"/>
      <c r="H6721" s="272"/>
    </row>
    <row r="6722" spans="5:8" ht="15" customHeight="1" x14ac:dyDescent="0.3">
      <c r="F6722" s="272"/>
      <c r="G6722" s="272"/>
      <c r="H6722" s="272"/>
    </row>
    <row r="6723" spans="5:8" ht="15" customHeight="1" x14ac:dyDescent="0.3">
      <c r="F6723" s="272"/>
      <c r="G6723" s="272"/>
      <c r="H6723" s="272"/>
    </row>
    <row r="6724" spans="5:8" ht="15" customHeight="1" x14ac:dyDescent="0.3">
      <c r="F6724" s="271"/>
      <c r="G6724" s="271"/>
      <c r="H6724" s="271"/>
    </row>
    <row r="6725" spans="5:8" ht="15" customHeight="1" x14ac:dyDescent="0.3">
      <c r="F6725" s="274"/>
      <c r="G6725" s="274"/>
      <c r="H6725" s="274"/>
    </row>
    <row r="6726" spans="5:8" ht="15" customHeight="1" x14ac:dyDescent="0.3">
      <c r="F6726" s="272"/>
      <c r="G6726" s="272"/>
      <c r="H6726" s="272"/>
    </row>
    <row r="6727" spans="5:8" ht="15" customHeight="1" x14ac:dyDescent="0.3">
      <c r="F6727" s="271"/>
      <c r="G6727" s="271"/>
      <c r="H6727" s="271"/>
    </row>
    <row r="6728" spans="5:8" ht="15" customHeight="1" x14ac:dyDescent="0.3">
      <c r="F6728" s="271"/>
      <c r="G6728" s="271"/>
      <c r="H6728" s="271"/>
    </row>
    <row r="6729" spans="5:8" ht="15" customHeight="1" x14ac:dyDescent="0.3">
      <c r="F6729" s="271"/>
      <c r="G6729" s="271"/>
      <c r="H6729" s="271"/>
    </row>
    <row r="6730" spans="5:8" ht="15" customHeight="1" x14ac:dyDescent="0.3">
      <c r="F6730" s="271"/>
      <c r="G6730" s="271"/>
      <c r="H6730" s="271"/>
    </row>
    <row r="6731" spans="5:8" ht="15" customHeight="1" x14ac:dyDescent="0.3">
      <c r="F6731" s="271"/>
      <c r="G6731" s="271"/>
      <c r="H6731" s="271"/>
    </row>
    <row r="6732" spans="5:8" ht="15" customHeight="1" x14ac:dyDescent="0.3">
      <c r="F6732" s="272"/>
      <c r="G6732" s="272"/>
      <c r="H6732" s="272"/>
    </row>
    <row r="6733" spans="5:8" ht="15" customHeight="1" x14ac:dyDescent="0.3">
      <c r="F6733" s="272"/>
      <c r="G6733" s="272"/>
      <c r="H6733" s="272"/>
    </row>
    <row r="6734" spans="5:8" ht="15" customHeight="1" x14ac:dyDescent="0.3">
      <c r="F6734" s="271"/>
      <c r="G6734" s="271"/>
      <c r="H6734" s="271"/>
    </row>
    <row r="6735" spans="5:8" ht="15" customHeight="1" x14ac:dyDescent="0.3">
      <c r="E6735" s="271"/>
      <c r="F6735" s="271"/>
      <c r="G6735" s="271"/>
      <c r="H6735" s="271"/>
    </row>
    <row r="6736" spans="5:8" ht="15" customHeight="1" x14ac:dyDescent="0.3">
      <c r="F6736" s="271"/>
      <c r="G6736" s="271"/>
      <c r="H6736" s="271"/>
    </row>
    <row r="6737" spans="5:8" ht="15" customHeight="1" x14ac:dyDescent="0.3">
      <c r="F6737" s="271"/>
      <c r="G6737" s="271"/>
      <c r="H6737" s="271"/>
    </row>
    <row r="6738" spans="5:8" ht="15" customHeight="1" x14ac:dyDescent="0.3">
      <c r="F6738" s="272"/>
      <c r="G6738" s="272"/>
      <c r="H6738" s="272"/>
    </row>
    <row r="6739" spans="5:8" ht="15" customHeight="1" x14ac:dyDescent="0.3">
      <c r="F6739" s="271"/>
      <c r="G6739" s="271"/>
      <c r="H6739" s="271"/>
    </row>
    <row r="6740" spans="5:8" ht="15" customHeight="1" x14ac:dyDescent="0.3">
      <c r="F6740" s="272"/>
      <c r="G6740" s="272"/>
      <c r="H6740" s="272"/>
    </row>
    <row r="6741" spans="5:8" ht="15" customHeight="1" x14ac:dyDescent="0.3">
      <c r="F6741" s="272"/>
      <c r="G6741" s="272"/>
      <c r="H6741" s="272"/>
    </row>
    <row r="6742" spans="5:8" ht="15" customHeight="1" x14ac:dyDescent="0.3">
      <c r="F6742" s="272"/>
      <c r="G6742" s="272"/>
      <c r="H6742" s="272"/>
    </row>
    <row r="6743" spans="5:8" ht="15" customHeight="1" x14ac:dyDescent="0.3">
      <c r="F6743" s="271"/>
      <c r="G6743" s="271"/>
      <c r="H6743" s="271"/>
    </row>
    <row r="6744" spans="5:8" ht="15" customHeight="1" x14ac:dyDescent="0.3">
      <c r="F6744" s="271"/>
      <c r="G6744" s="271"/>
      <c r="H6744" s="271"/>
    </row>
    <row r="6745" spans="5:8" ht="15" customHeight="1" x14ac:dyDescent="0.3">
      <c r="F6745" s="274"/>
      <c r="G6745" s="274"/>
      <c r="H6745" s="274"/>
    </row>
    <row r="6746" spans="5:8" ht="15" customHeight="1" x14ac:dyDescent="0.3">
      <c r="F6746" s="271"/>
      <c r="G6746" s="271"/>
      <c r="H6746" s="271"/>
    </row>
    <row r="6747" spans="5:8" ht="15" customHeight="1" x14ac:dyDescent="0.3">
      <c r="F6747" s="272"/>
      <c r="G6747" s="272"/>
      <c r="H6747" s="272"/>
    </row>
    <row r="6748" spans="5:8" ht="15" customHeight="1" x14ac:dyDescent="0.3">
      <c r="F6748" s="272"/>
      <c r="G6748" s="272"/>
      <c r="H6748" s="272"/>
    </row>
    <row r="6749" spans="5:8" ht="15" customHeight="1" x14ac:dyDescent="0.3">
      <c r="E6749" s="271"/>
      <c r="F6749" s="271"/>
      <c r="G6749" s="271"/>
      <c r="H6749" s="271"/>
    </row>
    <row r="6750" spans="5:8" ht="15" customHeight="1" x14ac:dyDescent="0.3">
      <c r="F6750" s="272"/>
      <c r="G6750" s="272"/>
      <c r="H6750" s="272"/>
    </row>
    <row r="6751" spans="5:8" ht="15" customHeight="1" x14ac:dyDescent="0.3">
      <c r="F6751" s="272"/>
      <c r="G6751" s="272"/>
      <c r="H6751" s="272"/>
    </row>
    <row r="6752" spans="5:8" ht="15" customHeight="1" x14ac:dyDescent="0.3">
      <c r="F6752" s="271"/>
      <c r="G6752" s="271"/>
      <c r="H6752" s="271"/>
    </row>
    <row r="6753" spans="6:8" ht="15" customHeight="1" x14ac:dyDescent="0.3">
      <c r="F6753" s="271"/>
      <c r="G6753" s="271"/>
      <c r="H6753" s="271"/>
    </row>
    <row r="6754" spans="6:8" ht="15" customHeight="1" x14ac:dyDescent="0.3">
      <c r="F6754" s="271"/>
      <c r="G6754" s="271"/>
      <c r="H6754" s="271"/>
    </row>
    <row r="6755" spans="6:8" ht="15" customHeight="1" x14ac:dyDescent="0.3">
      <c r="F6755" s="272"/>
      <c r="G6755" s="272"/>
      <c r="H6755" s="272"/>
    </row>
    <row r="6756" spans="6:8" ht="15" customHeight="1" x14ac:dyDescent="0.3">
      <c r="F6756" s="272"/>
      <c r="G6756" s="272"/>
      <c r="H6756" s="272"/>
    </row>
    <row r="6757" spans="6:8" ht="15" customHeight="1" x14ac:dyDescent="0.3">
      <c r="F6757" s="272"/>
      <c r="G6757" s="272"/>
      <c r="H6757" s="272"/>
    </row>
    <row r="6758" spans="6:8" ht="15" customHeight="1" x14ac:dyDescent="0.3">
      <c r="F6758" s="271"/>
      <c r="G6758" s="271"/>
      <c r="H6758" s="271"/>
    </row>
    <row r="6759" spans="6:8" ht="15" customHeight="1" x14ac:dyDescent="0.3">
      <c r="F6759" s="274"/>
      <c r="G6759" s="274"/>
      <c r="H6759" s="274"/>
    </row>
    <row r="6760" spans="6:8" ht="15" customHeight="1" x14ac:dyDescent="0.3">
      <c r="F6760" s="275"/>
      <c r="G6760" s="275"/>
      <c r="H6760" s="274"/>
    </row>
    <row r="6761" spans="6:8" ht="15" customHeight="1" x14ac:dyDescent="0.3">
      <c r="F6761" s="272"/>
      <c r="G6761" s="272"/>
      <c r="H6761" s="272"/>
    </row>
    <row r="6762" spans="6:8" ht="15" customHeight="1" x14ac:dyDescent="0.3">
      <c r="F6762" s="272"/>
      <c r="G6762" s="272"/>
      <c r="H6762" s="272"/>
    </row>
    <row r="6763" spans="6:8" ht="15" customHeight="1" x14ac:dyDescent="0.3">
      <c r="F6763" s="275"/>
      <c r="G6763" s="275"/>
      <c r="H6763" s="274"/>
    </row>
    <row r="6764" spans="6:8" ht="15" customHeight="1" x14ac:dyDescent="0.3">
      <c r="F6764" s="271"/>
      <c r="G6764" s="271"/>
      <c r="H6764" s="271"/>
    </row>
    <row r="6765" spans="6:8" ht="15" customHeight="1" x14ac:dyDescent="0.3">
      <c r="F6765" s="275"/>
      <c r="G6765" s="275"/>
      <c r="H6765" s="274"/>
    </row>
    <row r="6766" spans="6:8" ht="15" customHeight="1" x14ac:dyDescent="0.3">
      <c r="F6766" s="275"/>
      <c r="G6766" s="275"/>
      <c r="H6766" s="274"/>
    </row>
    <row r="6767" spans="6:8" ht="15" customHeight="1" x14ac:dyDescent="0.3">
      <c r="F6767" s="271"/>
      <c r="G6767" s="271"/>
      <c r="H6767" s="271"/>
    </row>
    <row r="6768" spans="6:8" ht="15" customHeight="1" x14ac:dyDescent="0.3">
      <c r="F6768" s="272"/>
      <c r="G6768" s="272"/>
      <c r="H6768" s="272"/>
    </row>
    <row r="6769" spans="6:8" ht="15" customHeight="1" x14ac:dyDescent="0.3">
      <c r="F6769" s="272"/>
      <c r="G6769" s="272"/>
      <c r="H6769" s="272"/>
    </row>
    <row r="6770" spans="6:8" ht="15" customHeight="1" x14ac:dyDescent="0.3">
      <c r="F6770" s="275"/>
      <c r="G6770" s="275"/>
      <c r="H6770" s="274"/>
    </row>
    <row r="6771" spans="6:8" ht="15" customHeight="1" x14ac:dyDescent="0.3">
      <c r="F6771" s="275"/>
      <c r="G6771" s="275"/>
      <c r="H6771" s="274"/>
    </row>
    <row r="6772" spans="6:8" ht="15" customHeight="1" x14ac:dyDescent="0.3">
      <c r="F6772" s="275"/>
      <c r="G6772" s="275"/>
      <c r="H6772" s="274"/>
    </row>
    <row r="6773" spans="6:8" ht="15" customHeight="1" x14ac:dyDescent="0.3">
      <c r="F6773" s="271"/>
      <c r="G6773" s="271"/>
      <c r="H6773" s="271"/>
    </row>
    <row r="6774" spans="6:8" ht="15" customHeight="1" x14ac:dyDescent="0.3">
      <c r="F6774" s="271"/>
      <c r="G6774" s="271"/>
      <c r="H6774" s="271"/>
    </row>
    <row r="6775" spans="6:8" ht="15" customHeight="1" x14ac:dyDescent="0.3">
      <c r="F6775" s="272"/>
      <c r="G6775" s="272"/>
      <c r="H6775" s="272"/>
    </row>
    <row r="6776" spans="6:8" ht="15" customHeight="1" x14ac:dyDescent="0.3">
      <c r="F6776" s="271"/>
      <c r="G6776" s="271"/>
      <c r="H6776" s="271"/>
    </row>
    <row r="6777" spans="6:8" ht="15" customHeight="1" x14ac:dyDescent="0.3">
      <c r="F6777" s="271"/>
      <c r="G6777" s="271"/>
      <c r="H6777" s="271"/>
    </row>
    <row r="6778" spans="6:8" ht="15" customHeight="1" x14ac:dyDescent="0.3">
      <c r="F6778" s="272"/>
      <c r="G6778" s="272"/>
      <c r="H6778" s="272"/>
    </row>
    <row r="6779" spans="6:8" ht="15" customHeight="1" x14ac:dyDescent="0.3">
      <c r="F6779" s="272"/>
      <c r="G6779" s="272"/>
      <c r="H6779" s="272"/>
    </row>
    <row r="6780" spans="6:8" ht="15" customHeight="1" x14ac:dyDescent="0.3">
      <c r="F6780" s="271"/>
      <c r="G6780" s="271"/>
      <c r="H6780" s="271"/>
    </row>
    <row r="6781" spans="6:8" ht="15" customHeight="1" x14ac:dyDescent="0.3">
      <c r="F6781" s="273"/>
      <c r="G6781" s="273"/>
      <c r="H6781" s="274"/>
    </row>
    <row r="6782" spans="6:8" ht="15" customHeight="1" x14ac:dyDescent="0.3">
      <c r="F6782" s="271"/>
      <c r="G6782" s="271"/>
      <c r="H6782" s="271"/>
    </row>
    <row r="6783" spans="6:8" ht="15" customHeight="1" x14ac:dyDescent="0.3">
      <c r="F6783" s="273"/>
      <c r="G6783" s="273"/>
      <c r="H6783" s="274"/>
    </row>
    <row r="6784" spans="6:8" ht="15" customHeight="1" x14ac:dyDescent="0.3">
      <c r="F6784" s="271"/>
      <c r="G6784" s="271"/>
      <c r="H6784" s="271"/>
    </row>
    <row r="6785" spans="6:8" ht="15" customHeight="1" x14ac:dyDescent="0.3">
      <c r="F6785" s="273"/>
      <c r="G6785" s="273"/>
      <c r="H6785" s="274"/>
    </row>
    <row r="6786" spans="6:8" ht="15" customHeight="1" x14ac:dyDescent="0.3">
      <c r="F6786" s="271"/>
      <c r="G6786" s="271"/>
      <c r="H6786" s="271"/>
    </row>
    <row r="6787" spans="6:8" ht="15" customHeight="1" x14ac:dyDescent="0.3">
      <c r="F6787" s="271"/>
      <c r="G6787" s="271"/>
      <c r="H6787" s="271"/>
    </row>
    <row r="6788" spans="6:8" ht="15" customHeight="1" x14ac:dyDescent="0.3">
      <c r="F6788" s="271"/>
      <c r="G6788" s="271"/>
      <c r="H6788" s="271"/>
    </row>
    <row r="6789" spans="6:8" ht="15" customHeight="1" x14ac:dyDescent="0.3">
      <c r="F6789" s="271"/>
      <c r="G6789" s="271"/>
      <c r="H6789" s="271"/>
    </row>
    <row r="6790" spans="6:8" ht="15" customHeight="1" x14ac:dyDescent="0.3">
      <c r="F6790" s="271"/>
      <c r="G6790" s="271"/>
      <c r="H6790" s="271"/>
    </row>
    <row r="6791" spans="6:8" ht="15" customHeight="1" x14ac:dyDescent="0.3">
      <c r="F6791" s="272"/>
      <c r="G6791" s="272"/>
      <c r="H6791" s="272"/>
    </row>
    <row r="6792" spans="6:8" ht="15" customHeight="1" x14ac:dyDescent="0.3">
      <c r="F6792" s="272"/>
      <c r="G6792" s="272"/>
      <c r="H6792" s="272"/>
    </row>
    <row r="6793" spans="6:8" ht="15" customHeight="1" x14ac:dyDescent="0.3">
      <c r="F6793" s="272"/>
      <c r="G6793" s="272"/>
      <c r="H6793" s="272"/>
    </row>
    <row r="6794" spans="6:8" ht="15" customHeight="1" x14ac:dyDescent="0.3">
      <c r="F6794" s="273"/>
      <c r="G6794" s="273"/>
      <c r="H6794" s="274"/>
    </row>
    <row r="6795" spans="6:8" ht="15" customHeight="1" x14ac:dyDescent="0.3">
      <c r="F6795" s="271"/>
      <c r="G6795" s="271"/>
      <c r="H6795" s="271"/>
    </row>
    <row r="6796" spans="6:8" ht="15" customHeight="1" x14ac:dyDescent="0.3">
      <c r="F6796" s="272"/>
      <c r="G6796" s="272"/>
      <c r="H6796" s="272"/>
    </row>
    <row r="6797" spans="6:8" ht="15" customHeight="1" x14ac:dyDescent="0.3">
      <c r="F6797" s="271"/>
      <c r="G6797" s="271"/>
      <c r="H6797" s="271"/>
    </row>
    <row r="6798" spans="6:8" ht="15" customHeight="1" x14ac:dyDescent="0.3">
      <c r="F6798" s="271"/>
      <c r="G6798" s="271"/>
      <c r="H6798" s="271"/>
    </row>
    <row r="6799" spans="6:8" ht="15" customHeight="1" x14ac:dyDescent="0.3">
      <c r="F6799" s="271"/>
      <c r="G6799" s="271"/>
      <c r="H6799" s="271"/>
    </row>
    <row r="6800" spans="6:8" ht="15" customHeight="1" x14ac:dyDescent="0.3">
      <c r="F6800" s="271"/>
      <c r="G6800" s="271"/>
      <c r="H6800" s="271"/>
    </row>
    <row r="6801" spans="6:8" ht="15" customHeight="1" x14ac:dyDescent="0.3">
      <c r="F6801" s="271"/>
      <c r="G6801" s="271"/>
      <c r="H6801" s="271"/>
    </row>
    <row r="6802" spans="6:8" ht="15" customHeight="1" x14ac:dyDescent="0.3">
      <c r="F6802" s="271"/>
      <c r="G6802" s="271"/>
      <c r="H6802" s="271"/>
    </row>
    <row r="6803" spans="6:8" ht="15" customHeight="1" x14ac:dyDescent="0.3">
      <c r="F6803" s="271"/>
      <c r="G6803" s="271"/>
      <c r="H6803" s="271"/>
    </row>
    <row r="6804" spans="6:8" ht="15" customHeight="1" x14ac:dyDescent="0.3">
      <c r="F6804" s="272"/>
      <c r="G6804" s="272"/>
      <c r="H6804" s="272"/>
    </row>
    <row r="6805" spans="6:8" ht="15" customHeight="1" x14ac:dyDescent="0.3">
      <c r="F6805" s="271"/>
      <c r="G6805" s="271"/>
      <c r="H6805" s="271"/>
    </row>
    <row r="6806" spans="6:8" ht="15" customHeight="1" x14ac:dyDescent="0.3">
      <c r="F6806" s="271"/>
      <c r="G6806" s="271"/>
      <c r="H6806" s="271"/>
    </row>
    <row r="6807" spans="6:8" ht="15" customHeight="1" x14ac:dyDescent="0.3">
      <c r="F6807" s="271"/>
      <c r="G6807" s="271"/>
      <c r="H6807" s="271"/>
    </row>
    <row r="6808" spans="6:8" ht="15" customHeight="1" x14ac:dyDescent="0.3">
      <c r="F6808" s="273"/>
      <c r="G6808" s="273"/>
      <c r="H6808" s="274"/>
    </row>
    <row r="6809" spans="6:8" ht="15" customHeight="1" x14ac:dyDescent="0.3">
      <c r="F6809" s="271"/>
      <c r="G6809" s="271"/>
      <c r="H6809" s="271"/>
    </row>
    <row r="6810" spans="6:8" ht="15" customHeight="1" x14ac:dyDescent="0.3">
      <c r="F6810" s="271"/>
      <c r="G6810" s="271"/>
      <c r="H6810" s="271"/>
    </row>
    <row r="6811" spans="6:8" ht="15" customHeight="1" x14ac:dyDescent="0.3">
      <c r="F6811" s="271"/>
      <c r="G6811" s="271"/>
      <c r="H6811" s="271"/>
    </row>
    <row r="6812" spans="6:8" ht="15" customHeight="1" x14ac:dyDescent="0.3">
      <c r="F6812" s="272"/>
      <c r="G6812" s="272"/>
      <c r="H6812" s="272"/>
    </row>
    <row r="6813" spans="6:8" ht="15" customHeight="1" x14ac:dyDescent="0.3">
      <c r="F6813" s="271"/>
      <c r="G6813" s="271"/>
      <c r="H6813" s="271"/>
    </row>
    <row r="6814" spans="6:8" ht="15" customHeight="1" x14ac:dyDescent="0.3">
      <c r="F6814" s="271"/>
      <c r="G6814" s="271"/>
      <c r="H6814" s="271"/>
    </row>
    <row r="6815" spans="6:8" ht="15" customHeight="1" x14ac:dyDescent="0.3">
      <c r="F6815" s="272"/>
      <c r="G6815" s="272"/>
      <c r="H6815" s="272"/>
    </row>
    <row r="6816" spans="6:8" ht="15" customHeight="1" x14ac:dyDescent="0.3">
      <c r="F6816" s="271"/>
      <c r="G6816" s="271"/>
      <c r="H6816" s="271"/>
    </row>
    <row r="6817" spans="6:8" ht="15" customHeight="1" x14ac:dyDescent="0.3">
      <c r="F6817" s="273"/>
      <c r="G6817" s="273"/>
      <c r="H6817" s="274"/>
    </row>
    <row r="6818" spans="6:8" ht="15" customHeight="1" x14ac:dyDescent="0.3">
      <c r="F6818" s="272"/>
      <c r="G6818" s="272"/>
      <c r="H6818" s="272"/>
    </row>
    <row r="6819" spans="6:8" ht="15" customHeight="1" x14ac:dyDescent="0.3">
      <c r="F6819" s="273"/>
      <c r="G6819" s="273"/>
      <c r="H6819" s="274"/>
    </row>
    <row r="6820" spans="6:8" ht="15" customHeight="1" x14ac:dyDescent="0.3">
      <c r="F6820" s="272"/>
      <c r="G6820" s="272"/>
      <c r="H6820" s="272"/>
    </row>
    <row r="6821" spans="6:8" ht="15" customHeight="1" x14ac:dyDescent="0.3"/>
    <row r="6822" spans="6:8" ht="15" customHeight="1" x14ac:dyDescent="0.3">
      <c r="F6822" s="272"/>
      <c r="G6822" s="272"/>
      <c r="H6822" s="272"/>
    </row>
    <row r="6823" spans="6:8" ht="15" customHeight="1" x14ac:dyDescent="0.3">
      <c r="F6823" s="273"/>
      <c r="G6823" s="273"/>
      <c r="H6823" s="274"/>
    </row>
    <row r="6824" spans="6:8" ht="15" customHeight="1" x14ac:dyDescent="0.3">
      <c r="F6824" s="272"/>
      <c r="G6824" s="272"/>
      <c r="H6824" s="272"/>
    </row>
    <row r="6825" spans="6:8" ht="15" customHeight="1" x14ac:dyDescent="0.3">
      <c r="F6825" s="271"/>
      <c r="G6825" s="271"/>
      <c r="H6825" s="271"/>
    </row>
    <row r="6826" spans="6:8" ht="15" customHeight="1" x14ac:dyDescent="0.3">
      <c r="F6826" s="273"/>
      <c r="G6826" s="273"/>
      <c r="H6826" s="274"/>
    </row>
    <row r="6827" spans="6:8" ht="15" customHeight="1" x14ac:dyDescent="0.3">
      <c r="F6827" s="272"/>
      <c r="G6827" s="272"/>
      <c r="H6827" s="272"/>
    </row>
    <row r="6828" spans="6:8" ht="15" customHeight="1" x14ac:dyDescent="0.3">
      <c r="F6828" s="271"/>
      <c r="G6828" s="271"/>
      <c r="H6828" s="271"/>
    </row>
    <row r="6829" spans="6:8" ht="15" customHeight="1" x14ac:dyDescent="0.3">
      <c r="F6829" s="272"/>
      <c r="G6829" s="272"/>
      <c r="H6829" s="272"/>
    </row>
    <row r="6830" spans="6:8" ht="15" customHeight="1" x14ac:dyDescent="0.3">
      <c r="F6830" s="272"/>
      <c r="G6830" s="272"/>
      <c r="H6830" s="272"/>
    </row>
    <row r="6831" spans="6:8" ht="15" customHeight="1" x14ac:dyDescent="0.3">
      <c r="F6831" s="271"/>
      <c r="G6831" s="271"/>
      <c r="H6831" s="271"/>
    </row>
    <row r="6832" spans="6:8" ht="15" customHeight="1" x14ac:dyDescent="0.3">
      <c r="F6832" s="272"/>
      <c r="G6832" s="272"/>
      <c r="H6832" s="272"/>
    </row>
    <row r="6833" spans="6:8" ht="15" customHeight="1" x14ac:dyDescent="0.3">
      <c r="F6833" s="271"/>
      <c r="G6833" s="271"/>
      <c r="H6833" s="271"/>
    </row>
    <row r="6834" spans="6:8" ht="15" customHeight="1" x14ac:dyDescent="0.3">
      <c r="F6834" s="271"/>
      <c r="G6834" s="271"/>
      <c r="H6834" s="271"/>
    </row>
    <row r="6835" spans="6:8" ht="15" customHeight="1" x14ac:dyDescent="0.3">
      <c r="F6835" s="271"/>
      <c r="G6835" s="271"/>
      <c r="H6835" s="271"/>
    </row>
    <row r="6836" spans="6:8" ht="15" customHeight="1" x14ac:dyDescent="0.3">
      <c r="F6836" s="271"/>
      <c r="G6836" s="271"/>
      <c r="H6836" s="271"/>
    </row>
    <row r="6837" spans="6:8" ht="15" customHeight="1" x14ac:dyDescent="0.3">
      <c r="F6837" s="273"/>
      <c r="G6837" s="273"/>
      <c r="H6837" s="274"/>
    </row>
    <row r="6838" spans="6:8" ht="15" customHeight="1" x14ac:dyDescent="0.3">
      <c r="F6838" s="271"/>
      <c r="G6838" s="271"/>
      <c r="H6838" s="271"/>
    </row>
    <row r="6839" spans="6:8" ht="15" customHeight="1" x14ac:dyDescent="0.3">
      <c r="F6839" s="273"/>
      <c r="G6839" s="273"/>
      <c r="H6839" s="274"/>
    </row>
    <row r="6840" spans="6:8" ht="15" customHeight="1" x14ac:dyDescent="0.3">
      <c r="F6840" s="272"/>
      <c r="G6840" s="272"/>
      <c r="H6840" s="272"/>
    </row>
    <row r="6841" spans="6:8" ht="15" customHeight="1" x14ac:dyDescent="0.3">
      <c r="F6841" s="272"/>
      <c r="G6841" s="272"/>
      <c r="H6841" s="272"/>
    </row>
    <row r="6842" spans="6:8" ht="15" customHeight="1" x14ac:dyDescent="0.3">
      <c r="F6842" s="271"/>
      <c r="G6842" s="271"/>
      <c r="H6842" s="271"/>
    </row>
    <row r="6843" spans="6:8" ht="15" customHeight="1" x14ac:dyDescent="0.3">
      <c r="F6843" s="273"/>
      <c r="G6843" s="273"/>
      <c r="H6843" s="274"/>
    </row>
    <row r="6844" spans="6:8" ht="15" customHeight="1" x14ac:dyDescent="0.3">
      <c r="F6844" s="271"/>
      <c r="G6844" s="271"/>
      <c r="H6844" s="271"/>
    </row>
    <row r="6845" spans="6:8" ht="15" customHeight="1" x14ac:dyDescent="0.3">
      <c r="F6845" s="273"/>
      <c r="G6845" s="273"/>
      <c r="H6845" s="274"/>
    </row>
    <row r="6846" spans="6:8" ht="15" customHeight="1" x14ac:dyDescent="0.3">
      <c r="F6846" s="273"/>
      <c r="G6846" s="273"/>
      <c r="H6846" s="274"/>
    </row>
    <row r="6847" spans="6:8" ht="15" customHeight="1" x14ac:dyDescent="0.3">
      <c r="F6847" s="271"/>
      <c r="G6847" s="271"/>
      <c r="H6847" s="271"/>
    </row>
    <row r="6848" spans="6:8" ht="15" customHeight="1" x14ac:dyDescent="0.3">
      <c r="F6848" s="272"/>
      <c r="G6848" s="272"/>
      <c r="H6848" s="272"/>
    </row>
    <row r="6849" spans="6:8" ht="15" customHeight="1" x14ac:dyDescent="0.3">
      <c r="F6849" s="272"/>
      <c r="G6849" s="272"/>
      <c r="H6849" s="272"/>
    </row>
    <row r="6850" spans="6:8" ht="15" customHeight="1" x14ac:dyDescent="0.3">
      <c r="F6850" s="271"/>
      <c r="G6850" s="271"/>
      <c r="H6850" s="271"/>
    </row>
    <row r="6851" spans="6:8" ht="15" customHeight="1" x14ac:dyDescent="0.3">
      <c r="F6851" s="271"/>
      <c r="G6851" s="271"/>
      <c r="H6851" s="271"/>
    </row>
    <row r="6852" spans="6:8" ht="15" customHeight="1" x14ac:dyDescent="0.3">
      <c r="F6852" s="272"/>
      <c r="G6852" s="272"/>
      <c r="H6852" s="272"/>
    </row>
    <row r="6853" spans="6:8" ht="15" customHeight="1" x14ac:dyDescent="0.3">
      <c r="F6853" s="271"/>
      <c r="G6853" s="271"/>
      <c r="H6853" s="271"/>
    </row>
    <row r="6854" spans="6:8" ht="15" customHeight="1" x14ac:dyDescent="0.3">
      <c r="F6854" s="271"/>
      <c r="G6854" s="271"/>
      <c r="H6854" s="271"/>
    </row>
    <row r="6855" spans="6:8" ht="15" customHeight="1" x14ac:dyDescent="0.3">
      <c r="F6855" s="272"/>
      <c r="G6855" s="272"/>
      <c r="H6855" s="272"/>
    </row>
    <row r="6856" spans="6:8" ht="15" customHeight="1" x14ac:dyDescent="0.3">
      <c r="F6856" s="272"/>
      <c r="G6856" s="272"/>
      <c r="H6856" s="272"/>
    </row>
    <row r="6857" spans="6:8" ht="15" customHeight="1" x14ac:dyDescent="0.3">
      <c r="F6857" s="272"/>
      <c r="G6857" s="272"/>
      <c r="H6857" s="272"/>
    </row>
    <row r="6858" spans="6:8" ht="15" customHeight="1" x14ac:dyDescent="0.3">
      <c r="F6858" s="273"/>
      <c r="G6858" s="273"/>
      <c r="H6858" s="274"/>
    </row>
    <row r="6859" spans="6:8" ht="15" customHeight="1" x14ac:dyDescent="0.3">
      <c r="F6859" s="273"/>
      <c r="G6859" s="273"/>
      <c r="H6859" s="274"/>
    </row>
    <row r="6860" spans="6:8" ht="15" customHeight="1" x14ac:dyDescent="0.3">
      <c r="F6860" s="272"/>
      <c r="G6860" s="272"/>
      <c r="H6860" s="272"/>
    </row>
    <row r="6861" spans="6:8" ht="15" customHeight="1" x14ac:dyDescent="0.3">
      <c r="F6861" s="273"/>
      <c r="G6861" s="273"/>
      <c r="H6861" s="274"/>
    </row>
    <row r="6862" spans="6:8" ht="15" customHeight="1" x14ac:dyDescent="0.3">
      <c r="F6862" s="271"/>
      <c r="G6862" s="271"/>
      <c r="H6862" s="271"/>
    </row>
    <row r="6863" spans="6:8" ht="15" customHeight="1" x14ac:dyDescent="0.3">
      <c r="F6863" s="273"/>
      <c r="G6863" s="273"/>
      <c r="H6863" s="274"/>
    </row>
    <row r="6864" spans="6:8" ht="15" customHeight="1" x14ac:dyDescent="0.3">
      <c r="F6864" s="273"/>
      <c r="G6864" s="273"/>
      <c r="H6864" s="274"/>
    </row>
    <row r="6865" spans="6:8" ht="15" customHeight="1" x14ac:dyDescent="0.3">
      <c r="F6865" s="271"/>
      <c r="G6865" s="271"/>
      <c r="H6865" s="271"/>
    </row>
    <row r="6866" spans="6:8" ht="15" customHeight="1" x14ac:dyDescent="0.3">
      <c r="F6866" s="271"/>
      <c r="G6866" s="271"/>
      <c r="H6866" s="271"/>
    </row>
    <row r="6867" spans="6:8" ht="15" customHeight="1" x14ac:dyDescent="0.3">
      <c r="F6867" s="272"/>
      <c r="G6867" s="272"/>
      <c r="H6867" s="272"/>
    </row>
    <row r="6868" spans="6:8" ht="15" customHeight="1" x14ac:dyDescent="0.3">
      <c r="F6868" s="271"/>
      <c r="G6868" s="271"/>
      <c r="H6868" s="271"/>
    </row>
    <row r="6869" spans="6:8" ht="15" customHeight="1" x14ac:dyDescent="0.3">
      <c r="F6869" s="273"/>
      <c r="G6869" s="273"/>
      <c r="H6869" s="274"/>
    </row>
    <row r="6870" spans="6:8" ht="15" customHeight="1" x14ac:dyDescent="0.3">
      <c r="F6870" s="271"/>
      <c r="G6870" s="271"/>
      <c r="H6870" s="271"/>
    </row>
    <row r="6871" spans="6:8" ht="15" customHeight="1" x14ac:dyDescent="0.3">
      <c r="F6871" s="271"/>
      <c r="G6871" s="271"/>
      <c r="H6871" s="271"/>
    </row>
    <row r="6872" spans="6:8" ht="15" customHeight="1" x14ac:dyDescent="0.3">
      <c r="F6872" s="272"/>
      <c r="G6872" s="272"/>
      <c r="H6872" s="272"/>
    </row>
    <row r="6873" spans="6:8" ht="15" customHeight="1" x14ac:dyDescent="0.3">
      <c r="F6873" s="271"/>
      <c r="G6873" s="271"/>
      <c r="H6873" s="271"/>
    </row>
    <row r="6874" spans="6:8" ht="15" customHeight="1" x14ac:dyDescent="0.3">
      <c r="F6874" s="273"/>
      <c r="G6874" s="273"/>
      <c r="H6874" s="274"/>
    </row>
    <row r="6875" spans="6:8" ht="15" customHeight="1" x14ac:dyDescent="0.3">
      <c r="F6875" s="271"/>
      <c r="G6875" s="271"/>
      <c r="H6875" s="271"/>
    </row>
    <row r="6876" spans="6:8" ht="15" customHeight="1" x14ac:dyDescent="0.3">
      <c r="F6876" s="271"/>
      <c r="G6876" s="271"/>
      <c r="H6876" s="271"/>
    </row>
    <row r="6877" spans="6:8" ht="15" customHeight="1" x14ac:dyDescent="0.3">
      <c r="F6877" s="271"/>
      <c r="G6877" s="271"/>
      <c r="H6877" s="271"/>
    </row>
    <row r="6878" spans="6:8" ht="15" customHeight="1" x14ac:dyDescent="0.3">
      <c r="F6878" s="273"/>
      <c r="G6878" s="273"/>
      <c r="H6878" s="274"/>
    </row>
    <row r="6879" spans="6:8" ht="15" customHeight="1" x14ac:dyDescent="0.3">
      <c r="F6879" s="273"/>
      <c r="G6879" s="273"/>
      <c r="H6879" s="274"/>
    </row>
    <row r="6880" spans="6:8" ht="15" customHeight="1" x14ac:dyDescent="0.3">
      <c r="F6880" s="271"/>
      <c r="G6880" s="271"/>
      <c r="H6880" s="271"/>
    </row>
    <row r="6881" spans="6:8" ht="15" customHeight="1" x14ac:dyDescent="0.3">
      <c r="F6881" s="273"/>
      <c r="G6881" s="273"/>
      <c r="H6881" s="274"/>
    </row>
    <row r="6882" spans="6:8" ht="15" customHeight="1" x14ac:dyDescent="0.3"/>
    <row r="6883" spans="6:8" ht="15" customHeight="1" x14ac:dyDescent="0.3">
      <c r="F6883" s="272"/>
      <c r="G6883" s="272"/>
      <c r="H6883" s="272"/>
    </row>
    <row r="6884" spans="6:8" ht="15" customHeight="1" x14ac:dyDescent="0.3">
      <c r="F6884" s="271"/>
      <c r="G6884" s="271"/>
      <c r="H6884" s="271"/>
    </row>
    <row r="6885" spans="6:8" ht="15" customHeight="1" x14ac:dyDescent="0.3">
      <c r="F6885" s="273"/>
      <c r="G6885" s="273"/>
      <c r="H6885" s="274"/>
    </row>
    <row r="6886" spans="6:8" ht="15" customHeight="1" x14ac:dyDescent="0.3">
      <c r="F6886" s="273"/>
      <c r="G6886" s="273"/>
      <c r="H6886" s="274"/>
    </row>
    <row r="6887" spans="6:8" ht="15" customHeight="1" x14ac:dyDescent="0.3">
      <c r="F6887" s="273"/>
      <c r="G6887" s="273"/>
      <c r="H6887" s="274"/>
    </row>
    <row r="6888" spans="6:8" ht="15" customHeight="1" x14ac:dyDescent="0.3">
      <c r="F6888" s="272"/>
      <c r="G6888" s="272"/>
      <c r="H6888" s="272"/>
    </row>
    <row r="6889" spans="6:8" ht="15" customHeight="1" x14ac:dyDescent="0.3">
      <c r="F6889" s="272"/>
      <c r="G6889" s="272"/>
      <c r="H6889" s="272"/>
    </row>
    <row r="6890" spans="6:8" ht="15" customHeight="1" x14ac:dyDescent="0.3">
      <c r="F6890" s="273"/>
      <c r="G6890" s="273"/>
      <c r="H6890" s="274"/>
    </row>
    <row r="6891" spans="6:8" ht="15" customHeight="1" x14ac:dyDescent="0.3">
      <c r="F6891" s="271"/>
      <c r="G6891" s="271"/>
      <c r="H6891" s="271"/>
    </row>
    <row r="6892" spans="6:8" ht="15" customHeight="1" x14ac:dyDescent="0.3">
      <c r="F6892" s="273"/>
      <c r="G6892" s="273"/>
      <c r="H6892" s="274"/>
    </row>
    <row r="6893" spans="6:8" ht="15" customHeight="1" x14ac:dyDescent="0.3">
      <c r="F6893" s="273"/>
      <c r="G6893" s="273"/>
      <c r="H6893" s="274"/>
    </row>
    <row r="6894" spans="6:8" ht="15" customHeight="1" x14ac:dyDescent="0.3">
      <c r="F6894" s="272"/>
      <c r="G6894" s="272"/>
      <c r="H6894" s="272"/>
    </row>
    <row r="6895" spans="6:8" ht="15" customHeight="1" x14ac:dyDescent="0.3">
      <c r="F6895" s="273"/>
      <c r="G6895" s="273"/>
      <c r="H6895" s="274"/>
    </row>
    <row r="6896" spans="6:8" ht="15" customHeight="1" x14ac:dyDescent="0.3">
      <c r="F6896" s="273"/>
      <c r="G6896" s="273"/>
      <c r="H6896" s="274"/>
    </row>
    <row r="6897" spans="6:8" ht="15" customHeight="1" x14ac:dyDescent="0.3">
      <c r="F6897" s="271"/>
      <c r="G6897" s="271"/>
      <c r="H6897" s="271"/>
    </row>
    <row r="6898" spans="6:8" ht="15" customHeight="1" x14ac:dyDescent="0.3">
      <c r="F6898" s="271"/>
      <c r="G6898" s="271"/>
      <c r="H6898" s="271"/>
    </row>
    <row r="6899" spans="6:8" ht="15" customHeight="1" x14ac:dyDescent="0.3">
      <c r="F6899" s="273"/>
      <c r="G6899" s="273"/>
      <c r="H6899" s="274"/>
    </row>
    <row r="6900" spans="6:8" ht="15" customHeight="1" x14ac:dyDescent="0.3">
      <c r="F6900" s="273"/>
      <c r="G6900" s="273"/>
      <c r="H6900" s="274"/>
    </row>
    <row r="6901" spans="6:8" ht="15" customHeight="1" x14ac:dyDescent="0.3">
      <c r="F6901" s="273"/>
      <c r="G6901" s="273"/>
      <c r="H6901" s="274"/>
    </row>
    <row r="6902" spans="6:8" ht="15" customHeight="1" x14ac:dyDescent="0.3">
      <c r="F6902" s="272"/>
      <c r="G6902" s="272"/>
      <c r="H6902" s="272"/>
    </row>
    <row r="6903" spans="6:8" ht="15" customHeight="1" x14ac:dyDescent="0.3">
      <c r="F6903" s="273"/>
      <c r="G6903" s="273"/>
      <c r="H6903" s="274"/>
    </row>
    <row r="6904" spans="6:8" ht="15" customHeight="1" x14ac:dyDescent="0.3">
      <c r="F6904" s="273"/>
      <c r="G6904" s="273"/>
      <c r="H6904" s="274"/>
    </row>
    <row r="6905" spans="6:8" ht="15" customHeight="1" x14ac:dyDescent="0.3">
      <c r="F6905" s="273"/>
      <c r="G6905" s="273"/>
      <c r="H6905" s="274"/>
    </row>
    <row r="6906" spans="6:8" ht="15" customHeight="1" x14ac:dyDescent="0.3">
      <c r="F6906" s="271"/>
      <c r="G6906" s="271"/>
      <c r="H6906" s="271"/>
    </row>
    <row r="6907" spans="6:8" ht="15" customHeight="1" x14ac:dyDescent="0.3">
      <c r="F6907" s="271"/>
      <c r="G6907" s="271"/>
      <c r="H6907" s="271"/>
    </row>
    <row r="6908" spans="6:8" ht="15" customHeight="1" x14ac:dyDescent="0.3">
      <c r="F6908" s="272"/>
      <c r="G6908" s="272"/>
      <c r="H6908" s="272"/>
    </row>
    <row r="6909" spans="6:8" ht="15" customHeight="1" x14ac:dyDescent="0.3">
      <c r="F6909" s="271"/>
      <c r="G6909" s="271"/>
      <c r="H6909" s="271"/>
    </row>
    <row r="6910" spans="6:8" ht="15" customHeight="1" x14ac:dyDescent="0.3">
      <c r="F6910" s="271"/>
      <c r="G6910" s="271"/>
      <c r="H6910" s="271"/>
    </row>
    <row r="6911" spans="6:8" ht="15" customHeight="1" x14ac:dyDescent="0.3">
      <c r="F6911" s="272"/>
      <c r="G6911" s="272"/>
      <c r="H6911" s="272"/>
    </row>
    <row r="6912" spans="6:8" ht="15" customHeight="1" x14ac:dyDescent="0.3">
      <c r="F6912" s="271"/>
      <c r="G6912" s="271"/>
      <c r="H6912" s="271"/>
    </row>
    <row r="6913" spans="6:8" ht="15" customHeight="1" x14ac:dyDescent="0.3">
      <c r="F6913" s="272"/>
      <c r="G6913" s="272"/>
      <c r="H6913" s="272"/>
    </row>
    <row r="6914" spans="6:8" ht="15" customHeight="1" x14ac:dyDescent="0.3">
      <c r="F6914" s="271"/>
      <c r="G6914" s="271"/>
      <c r="H6914" s="271"/>
    </row>
    <row r="6915" spans="6:8" ht="15" customHeight="1" x14ac:dyDescent="0.3">
      <c r="F6915" s="271"/>
      <c r="G6915" s="271"/>
      <c r="H6915" s="271"/>
    </row>
    <row r="6916" spans="6:8" ht="15" customHeight="1" x14ac:dyDescent="0.3">
      <c r="F6916" s="273"/>
      <c r="G6916" s="273"/>
      <c r="H6916" s="274"/>
    </row>
    <row r="6917" spans="6:8" ht="15" customHeight="1" x14ac:dyDescent="0.3">
      <c r="F6917" s="271"/>
      <c r="G6917" s="271"/>
      <c r="H6917" s="271"/>
    </row>
    <row r="6918" spans="6:8" ht="15" customHeight="1" x14ac:dyDescent="0.3">
      <c r="F6918" s="272"/>
      <c r="G6918" s="272"/>
      <c r="H6918" s="272"/>
    </row>
    <row r="6919" spans="6:8" ht="15" customHeight="1" x14ac:dyDescent="0.3">
      <c r="F6919" s="271"/>
      <c r="G6919" s="271"/>
      <c r="H6919" s="271"/>
    </row>
    <row r="6920" spans="6:8" ht="15" customHeight="1" x14ac:dyDescent="0.3">
      <c r="F6920" s="271"/>
      <c r="G6920" s="271"/>
      <c r="H6920" s="271"/>
    </row>
    <row r="6921" spans="6:8" ht="15" customHeight="1" x14ac:dyDescent="0.3">
      <c r="F6921" s="273"/>
      <c r="G6921" s="273"/>
      <c r="H6921" s="274"/>
    </row>
    <row r="6922" spans="6:8" ht="15" customHeight="1" x14ac:dyDescent="0.3">
      <c r="F6922" s="273"/>
      <c r="G6922" s="273"/>
      <c r="H6922" s="274"/>
    </row>
    <row r="6923" spans="6:8" ht="15" customHeight="1" x14ac:dyDescent="0.3">
      <c r="F6923" s="273"/>
      <c r="G6923" s="273"/>
      <c r="H6923" s="274"/>
    </row>
    <row r="6924" spans="6:8" ht="15" customHeight="1" x14ac:dyDescent="0.3">
      <c r="F6924" s="272"/>
      <c r="G6924" s="272"/>
      <c r="H6924" s="272"/>
    </row>
    <row r="6925" spans="6:8" ht="15" customHeight="1" x14ac:dyDescent="0.3">
      <c r="F6925" s="271"/>
      <c r="G6925" s="271"/>
      <c r="H6925" s="271"/>
    </row>
    <row r="6926" spans="6:8" ht="15" customHeight="1" x14ac:dyDescent="0.3">
      <c r="F6926" s="271"/>
      <c r="G6926" s="271"/>
      <c r="H6926" s="271"/>
    </row>
    <row r="6927" spans="6:8" ht="15" customHeight="1" x14ac:dyDescent="0.3">
      <c r="F6927" s="271"/>
      <c r="G6927" s="271"/>
      <c r="H6927" s="271"/>
    </row>
    <row r="6928" spans="6:8" ht="15" customHeight="1" x14ac:dyDescent="0.3">
      <c r="F6928" s="271"/>
      <c r="G6928" s="271"/>
      <c r="H6928" s="271"/>
    </row>
    <row r="6929" spans="5:8" ht="15" customHeight="1" x14ac:dyDescent="0.3">
      <c r="F6929" s="273"/>
      <c r="G6929" s="273"/>
      <c r="H6929" s="274"/>
    </row>
    <row r="6930" spans="5:8" ht="15" customHeight="1" x14ac:dyDescent="0.3">
      <c r="F6930" s="272"/>
      <c r="G6930" s="272"/>
      <c r="H6930" s="272"/>
    </row>
    <row r="6931" spans="5:8" ht="15" customHeight="1" x14ac:dyDescent="0.3">
      <c r="F6931" s="272"/>
      <c r="G6931" s="272"/>
      <c r="H6931" s="272"/>
    </row>
    <row r="6932" spans="5:8" ht="15" customHeight="1" x14ac:dyDescent="0.3">
      <c r="F6932" s="271"/>
      <c r="G6932" s="271"/>
      <c r="H6932" s="271"/>
    </row>
    <row r="6933" spans="5:8" ht="15" customHeight="1" x14ac:dyDescent="0.3">
      <c r="F6933" s="272"/>
      <c r="G6933" s="272"/>
      <c r="H6933" s="272"/>
    </row>
    <row r="6934" spans="5:8" ht="15" customHeight="1" x14ac:dyDescent="0.3">
      <c r="E6934" s="271"/>
      <c r="F6934" s="271"/>
      <c r="G6934" s="271"/>
      <c r="H6934" s="271"/>
    </row>
    <row r="6935" spans="5:8" ht="15" customHeight="1" x14ac:dyDescent="0.3">
      <c r="F6935" s="271"/>
      <c r="G6935" s="271"/>
      <c r="H6935" s="271"/>
    </row>
    <row r="6936" spans="5:8" ht="15" customHeight="1" x14ac:dyDescent="0.3">
      <c r="E6936" s="271"/>
      <c r="F6936" s="271"/>
      <c r="G6936" s="271"/>
      <c r="H6936" s="271"/>
    </row>
    <row r="6937" spans="5:8" ht="15" customHeight="1" x14ac:dyDescent="0.3">
      <c r="F6937" s="273"/>
      <c r="G6937" s="273"/>
      <c r="H6937" s="274"/>
    </row>
    <row r="6938" spans="5:8" ht="15" customHeight="1" x14ac:dyDescent="0.3">
      <c r="F6938" s="272"/>
      <c r="G6938" s="272"/>
      <c r="H6938" s="272"/>
    </row>
    <row r="6939" spans="5:8" ht="15" customHeight="1" x14ac:dyDescent="0.3">
      <c r="F6939" s="273"/>
      <c r="G6939" s="273"/>
      <c r="H6939" s="274"/>
    </row>
    <row r="6940" spans="5:8" ht="15" customHeight="1" x14ac:dyDescent="0.3">
      <c r="E6940" s="271"/>
      <c r="F6940" s="271"/>
      <c r="G6940" s="271"/>
      <c r="H6940" s="271"/>
    </row>
    <row r="6941" spans="5:8" ht="15" customHeight="1" x14ac:dyDescent="0.3">
      <c r="F6941" s="272"/>
      <c r="G6941" s="272"/>
      <c r="H6941" s="272"/>
    </row>
    <row r="6942" spans="5:8" ht="15" customHeight="1" x14ac:dyDescent="0.3">
      <c r="F6942" s="273"/>
      <c r="G6942" s="273"/>
      <c r="H6942" s="274"/>
    </row>
    <row r="6943" spans="5:8" ht="15" customHeight="1" x14ac:dyDescent="0.3">
      <c r="F6943" s="273"/>
      <c r="G6943" s="273"/>
      <c r="H6943" s="274"/>
    </row>
    <row r="6944" spans="5:8" ht="15" customHeight="1" x14ac:dyDescent="0.3">
      <c r="F6944" s="273"/>
      <c r="G6944" s="273"/>
      <c r="H6944" s="274"/>
    </row>
    <row r="6945" spans="6:8" ht="15" customHeight="1" x14ac:dyDescent="0.3">
      <c r="F6945" s="271"/>
      <c r="G6945" s="271"/>
      <c r="H6945" s="271"/>
    </row>
    <row r="6946" spans="6:8" ht="15" customHeight="1" x14ac:dyDescent="0.3">
      <c r="F6946" s="271"/>
      <c r="G6946" s="271"/>
      <c r="H6946" s="271"/>
    </row>
    <row r="6947" spans="6:8" ht="15" customHeight="1" x14ac:dyDescent="0.3">
      <c r="F6947" s="272"/>
      <c r="G6947" s="272"/>
      <c r="H6947" s="272"/>
    </row>
    <row r="6948" spans="6:8" ht="15" customHeight="1" x14ac:dyDescent="0.3">
      <c r="F6948" s="273"/>
      <c r="G6948" s="273"/>
      <c r="H6948" s="274"/>
    </row>
    <row r="6949" spans="6:8" ht="15" customHeight="1" x14ac:dyDescent="0.3">
      <c r="F6949" s="271"/>
      <c r="G6949" s="271"/>
      <c r="H6949" s="271"/>
    </row>
    <row r="6950" spans="6:8" ht="15" customHeight="1" x14ac:dyDescent="0.3">
      <c r="F6950" s="273"/>
      <c r="G6950" s="273"/>
      <c r="H6950" s="274"/>
    </row>
    <row r="6951" spans="6:8" ht="15" customHeight="1" x14ac:dyDescent="0.3">
      <c r="F6951" s="273"/>
      <c r="G6951" s="273"/>
      <c r="H6951" s="274"/>
    </row>
    <row r="6952" spans="6:8" ht="15" customHeight="1" x14ac:dyDescent="0.3">
      <c r="F6952" s="273"/>
      <c r="G6952" s="273"/>
      <c r="H6952" s="274"/>
    </row>
    <row r="6953" spans="6:8" ht="15" customHeight="1" x14ac:dyDescent="0.3">
      <c r="F6953" s="273"/>
      <c r="G6953" s="273"/>
      <c r="H6953" s="274"/>
    </row>
    <row r="6954" spans="6:8" ht="15" customHeight="1" x14ac:dyDescent="0.3">
      <c r="F6954" s="273"/>
      <c r="G6954" s="273"/>
      <c r="H6954" s="274"/>
    </row>
    <row r="6955" spans="6:8" ht="15" customHeight="1" x14ac:dyDescent="0.3">
      <c r="F6955" s="272"/>
      <c r="G6955" s="272"/>
      <c r="H6955" s="272"/>
    </row>
    <row r="6956" spans="6:8" ht="15" customHeight="1" x14ac:dyDescent="0.3">
      <c r="F6956" s="273"/>
      <c r="G6956" s="273"/>
      <c r="H6956" s="274"/>
    </row>
    <row r="6957" spans="6:8" ht="15" customHeight="1" x14ac:dyDescent="0.3">
      <c r="F6957" s="271"/>
      <c r="G6957" s="271"/>
      <c r="H6957" s="271"/>
    </row>
    <row r="6958" spans="6:8" ht="15" customHeight="1" x14ac:dyDescent="0.3">
      <c r="F6958" s="272"/>
      <c r="G6958" s="272"/>
      <c r="H6958" s="272"/>
    </row>
    <row r="6959" spans="6:8" ht="15" customHeight="1" x14ac:dyDescent="0.3">
      <c r="F6959" s="271"/>
      <c r="G6959" s="271"/>
      <c r="H6959" s="271"/>
    </row>
    <row r="6960" spans="6:8" ht="15" customHeight="1" x14ac:dyDescent="0.3">
      <c r="F6960" s="271"/>
      <c r="G6960" s="271"/>
      <c r="H6960" s="271"/>
    </row>
    <row r="6961" spans="6:8" ht="15" customHeight="1" x14ac:dyDescent="0.3">
      <c r="F6961" s="271"/>
      <c r="G6961" s="271"/>
      <c r="H6961" s="271"/>
    </row>
    <row r="6962" spans="6:8" ht="15" customHeight="1" x14ac:dyDescent="0.3">
      <c r="F6962" s="271"/>
      <c r="G6962" s="271"/>
      <c r="H6962" s="271"/>
    </row>
    <row r="6963" spans="6:8" ht="15" customHeight="1" x14ac:dyDescent="0.3">
      <c r="F6963" s="273"/>
      <c r="G6963" s="273"/>
      <c r="H6963" s="274"/>
    </row>
    <row r="6964" spans="6:8" ht="15" customHeight="1" x14ac:dyDescent="0.3">
      <c r="F6964" s="271"/>
      <c r="G6964" s="271"/>
      <c r="H6964" s="271"/>
    </row>
    <row r="6965" spans="6:8" ht="15" customHeight="1" x14ac:dyDescent="0.3">
      <c r="F6965" s="271"/>
      <c r="G6965" s="271"/>
      <c r="H6965" s="271"/>
    </row>
    <row r="6966" spans="6:8" ht="15" customHeight="1" x14ac:dyDescent="0.3">
      <c r="F6966" s="273"/>
      <c r="G6966" s="273"/>
      <c r="H6966" s="274"/>
    </row>
    <row r="6967" spans="6:8" ht="15" customHeight="1" x14ac:dyDescent="0.3">
      <c r="F6967" s="272"/>
      <c r="G6967" s="272"/>
      <c r="H6967" s="272"/>
    </row>
    <row r="6968" spans="6:8" ht="15" customHeight="1" x14ac:dyDescent="0.3">
      <c r="F6968" s="273"/>
      <c r="G6968" s="273"/>
      <c r="H6968" s="274"/>
    </row>
    <row r="6969" spans="6:8" ht="15" customHeight="1" x14ac:dyDescent="0.3">
      <c r="F6969" s="272"/>
      <c r="G6969" s="272"/>
      <c r="H6969" s="272"/>
    </row>
    <row r="6970" spans="6:8" ht="15" customHeight="1" x14ac:dyDescent="0.3">
      <c r="F6970" s="271"/>
      <c r="G6970" s="271"/>
      <c r="H6970" s="271"/>
    </row>
    <row r="6971" spans="6:8" ht="15" customHeight="1" x14ac:dyDescent="0.3">
      <c r="F6971" s="273"/>
      <c r="G6971" s="273"/>
      <c r="H6971" s="274"/>
    </row>
    <row r="6972" spans="6:8" ht="15" customHeight="1" x14ac:dyDescent="0.3">
      <c r="F6972" s="272"/>
      <c r="G6972" s="272"/>
      <c r="H6972" s="272"/>
    </row>
    <row r="6973" spans="6:8" ht="15" customHeight="1" x14ac:dyDescent="0.3">
      <c r="F6973" s="273"/>
      <c r="G6973" s="273"/>
      <c r="H6973" s="274"/>
    </row>
    <row r="6974" spans="6:8" ht="15" customHeight="1" x14ac:dyDescent="0.3">
      <c r="F6974" s="271"/>
      <c r="G6974" s="271"/>
      <c r="H6974" s="271"/>
    </row>
    <row r="6975" spans="6:8" ht="15" customHeight="1" x14ac:dyDescent="0.3">
      <c r="F6975" s="272"/>
      <c r="G6975" s="272"/>
      <c r="H6975" s="272"/>
    </row>
    <row r="6976" spans="6:8" ht="15" customHeight="1" x14ac:dyDescent="0.3">
      <c r="F6976" s="273"/>
      <c r="G6976" s="273"/>
      <c r="H6976" s="274"/>
    </row>
    <row r="6977" spans="6:8" ht="15" customHeight="1" x14ac:dyDescent="0.3">
      <c r="F6977" s="271"/>
      <c r="G6977" s="271"/>
      <c r="H6977" s="271"/>
    </row>
    <row r="6978" spans="6:8" ht="15" customHeight="1" x14ac:dyDescent="0.3">
      <c r="F6978" s="272"/>
      <c r="G6978" s="272"/>
      <c r="H6978" s="272"/>
    </row>
    <row r="6979" spans="6:8" ht="15" customHeight="1" x14ac:dyDescent="0.3">
      <c r="F6979" s="273"/>
      <c r="G6979" s="273"/>
      <c r="H6979" s="274"/>
    </row>
    <row r="6980" spans="6:8" ht="15" customHeight="1" x14ac:dyDescent="0.3">
      <c r="F6980" s="271"/>
      <c r="G6980" s="271"/>
      <c r="H6980" s="271"/>
    </row>
    <row r="6981" spans="6:8" ht="15" customHeight="1" x14ac:dyDescent="0.3">
      <c r="F6981" s="271"/>
      <c r="G6981" s="271"/>
      <c r="H6981" s="271"/>
    </row>
    <row r="6982" spans="6:8" ht="15" customHeight="1" x14ac:dyDescent="0.3">
      <c r="F6982" s="271"/>
      <c r="G6982" s="271"/>
      <c r="H6982" s="271"/>
    </row>
    <row r="6983" spans="6:8" ht="15" customHeight="1" x14ac:dyDescent="0.3">
      <c r="F6983" s="272"/>
      <c r="G6983" s="272"/>
      <c r="H6983" s="272"/>
    </row>
    <row r="6984" spans="6:8" ht="15" customHeight="1" x14ac:dyDescent="0.3">
      <c r="F6984" s="271"/>
      <c r="G6984" s="271"/>
      <c r="H6984" s="271"/>
    </row>
    <row r="6985" spans="6:8" ht="15" customHeight="1" x14ac:dyDescent="0.3">
      <c r="F6985" s="272"/>
      <c r="G6985" s="272"/>
      <c r="H6985" s="272"/>
    </row>
    <row r="6986" spans="6:8" ht="15" customHeight="1" x14ac:dyDescent="0.3">
      <c r="F6986" s="272"/>
      <c r="G6986" s="272"/>
      <c r="H6986" s="272"/>
    </row>
    <row r="6987" spans="6:8" ht="15" customHeight="1" x14ac:dyDescent="0.3">
      <c r="F6987" s="271"/>
      <c r="G6987" s="271"/>
      <c r="H6987" s="271"/>
    </row>
    <row r="6988" spans="6:8" ht="15" customHeight="1" x14ac:dyDescent="0.3">
      <c r="F6988" s="273"/>
      <c r="G6988" s="273"/>
      <c r="H6988" s="274"/>
    </row>
    <row r="6989" spans="6:8" ht="15" customHeight="1" x14ac:dyDescent="0.3">
      <c r="F6989" s="272"/>
      <c r="G6989" s="272"/>
      <c r="H6989" s="272"/>
    </row>
    <row r="6990" spans="6:8" ht="15" customHeight="1" x14ac:dyDescent="0.3">
      <c r="F6990" s="272"/>
      <c r="G6990" s="272"/>
      <c r="H6990" s="272"/>
    </row>
    <row r="6991" spans="6:8" ht="15" customHeight="1" x14ac:dyDescent="0.3">
      <c r="F6991" s="271"/>
      <c r="G6991" s="271"/>
      <c r="H6991" s="271"/>
    </row>
    <row r="6992" spans="6:8" ht="15" customHeight="1" x14ac:dyDescent="0.3">
      <c r="F6992" s="273"/>
      <c r="G6992" s="273"/>
      <c r="H6992" s="274"/>
    </row>
    <row r="6993" spans="5:8" ht="15" customHeight="1" x14ac:dyDescent="0.3">
      <c r="F6993" s="271"/>
      <c r="G6993" s="271"/>
      <c r="H6993" s="271"/>
    </row>
    <row r="6994" spans="5:8" ht="15" customHeight="1" x14ac:dyDescent="0.3">
      <c r="F6994" s="271"/>
      <c r="G6994" s="271"/>
      <c r="H6994" s="271"/>
    </row>
    <row r="6995" spans="5:8" ht="15" customHeight="1" x14ac:dyDescent="0.3">
      <c r="F6995" s="273"/>
      <c r="G6995" s="273"/>
      <c r="H6995" s="274"/>
    </row>
    <row r="6996" spans="5:8" ht="15" customHeight="1" x14ac:dyDescent="0.3">
      <c r="F6996" s="273"/>
      <c r="G6996" s="273"/>
      <c r="H6996" s="274"/>
    </row>
    <row r="6997" spans="5:8" ht="15" customHeight="1" x14ac:dyDescent="0.3">
      <c r="F6997" s="273"/>
      <c r="G6997" s="273"/>
      <c r="H6997" s="274"/>
    </row>
    <row r="6998" spans="5:8" ht="15" customHeight="1" x14ac:dyDescent="0.3">
      <c r="F6998" s="273"/>
      <c r="G6998" s="273"/>
      <c r="H6998" s="274"/>
    </row>
    <row r="6999" spans="5:8" ht="15" customHeight="1" x14ac:dyDescent="0.3">
      <c r="F6999" s="273"/>
      <c r="G6999" s="273"/>
      <c r="H6999" s="274"/>
    </row>
    <row r="7000" spans="5:8" ht="15" customHeight="1" x14ac:dyDescent="0.3">
      <c r="F7000" s="273"/>
      <c r="G7000" s="273"/>
      <c r="H7000" s="274"/>
    </row>
    <row r="7001" spans="5:8" ht="15" customHeight="1" x14ac:dyDescent="0.3">
      <c r="F7001" s="272"/>
      <c r="G7001" s="272"/>
      <c r="H7001" s="272"/>
    </row>
    <row r="7002" spans="5:8" ht="15" customHeight="1" x14ac:dyDescent="0.3">
      <c r="F7002" s="271"/>
      <c r="G7002" s="271"/>
      <c r="H7002" s="271"/>
    </row>
    <row r="7003" spans="5:8" ht="15" customHeight="1" x14ac:dyDescent="0.3">
      <c r="F7003" s="273"/>
      <c r="G7003" s="273"/>
      <c r="H7003" s="274"/>
    </row>
    <row r="7004" spans="5:8" ht="15" customHeight="1" x14ac:dyDescent="0.3">
      <c r="F7004" s="273"/>
      <c r="G7004" s="273"/>
      <c r="H7004" s="274"/>
    </row>
    <row r="7005" spans="5:8" ht="15" customHeight="1" x14ac:dyDescent="0.3">
      <c r="F7005" s="272"/>
      <c r="G7005" s="272"/>
      <c r="H7005" s="272"/>
    </row>
    <row r="7006" spans="5:8" ht="15" customHeight="1" x14ac:dyDescent="0.3">
      <c r="E7006" s="271"/>
      <c r="F7006" s="271"/>
      <c r="G7006" s="271"/>
      <c r="H7006" s="271"/>
    </row>
    <row r="7007" spans="5:8" ht="15" customHeight="1" x14ac:dyDescent="0.3">
      <c r="F7007" s="273"/>
      <c r="G7007" s="273"/>
      <c r="H7007" s="274"/>
    </row>
    <row r="7008" spans="5:8" ht="15" customHeight="1" x14ac:dyDescent="0.3">
      <c r="F7008" s="273"/>
      <c r="G7008" s="273"/>
      <c r="H7008" s="274"/>
    </row>
    <row r="7009" spans="6:8" ht="15" customHeight="1" x14ac:dyDescent="0.3">
      <c r="F7009" s="273"/>
      <c r="G7009" s="273"/>
      <c r="H7009" s="274"/>
    </row>
    <row r="7010" spans="6:8" ht="15" customHeight="1" x14ac:dyDescent="0.3">
      <c r="F7010" s="273"/>
      <c r="G7010" s="273"/>
      <c r="H7010" s="274"/>
    </row>
    <row r="7011" spans="6:8" ht="15" customHeight="1" x14ac:dyDescent="0.3">
      <c r="F7011" s="272"/>
      <c r="G7011" s="272"/>
      <c r="H7011" s="272"/>
    </row>
    <row r="7012" spans="6:8" ht="15" customHeight="1" x14ac:dyDescent="0.3">
      <c r="F7012" s="272"/>
      <c r="G7012" s="272"/>
      <c r="H7012" s="272"/>
    </row>
    <row r="7013" spans="6:8" ht="15" customHeight="1" x14ac:dyDescent="0.3">
      <c r="F7013" s="273"/>
      <c r="G7013" s="273"/>
      <c r="H7013" s="274"/>
    </row>
    <row r="7014" spans="6:8" ht="15" customHeight="1" x14ac:dyDescent="0.3">
      <c r="F7014" s="271"/>
      <c r="G7014" s="271"/>
      <c r="H7014" s="271"/>
    </row>
    <row r="7015" spans="6:8" ht="15" customHeight="1" x14ac:dyDescent="0.3">
      <c r="F7015" s="272"/>
      <c r="G7015" s="272"/>
      <c r="H7015" s="272"/>
    </row>
    <row r="7016" spans="6:8" ht="15" customHeight="1" x14ac:dyDescent="0.3">
      <c r="F7016" s="271"/>
      <c r="G7016" s="271"/>
      <c r="H7016" s="271"/>
    </row>
    <row r="7017" spans="6:8" ht="15" customHeight="1" x14ac:dyDescent="0.3">
      <c r="F7017" s="271"/>
      <c r="G7017" s="271"/>
      <c r="H7017" s="271"/>
    </row>
    <row r="7018" spans="6:8" ht="15" customHeight="1" x14ac:dyDescent="0.3">
      <c r="F7018" s="273"/>
      <c r="G7018" s="273"/>
      <c r="H7018" s="274"/>
    </row>
    <row r="7019" spans="6:8" ht="15" customHeight="1" x14ac:dyDescent="0.3">
      <c r="F7019" s="271"/>
      <c r="G7019" s="271"/>
      <c r="H7019" s="271"/>
    </row>
    <row r="7020" spans="6:8" ht="15" customHeight="1" x14ac:dyDescent="0.3">
      <c r="F7020" s="272"/>
      <c r="G7020" s="272"/>
      <c r="H7020" s="272"/>
    </row>
    <row r="7021" spans="6:8" ht="15" customHeight="1" x14ac:dyDescent="0.3">
      <c r="F7021" s="271"/>
      <c r="G7021" s="271"/>
      <c r="H7021" s="271"/>
    </row>
    <row r="7022" spans="6:8" ht="15" customHeight="1" x14ac:dyDescent="0.3">
      <c r="F7022" s="273"/>
      <c r="G7022" s="273"/>
      <c r="H7022" s="274"/>
    </row>
    <row r="7023" spans="6:8" ht="15" customHeight="1" x14ac:dyDescent="0.3">
      <c r="F7023" s="273"/>
      <c r="G7023" s="273"/>
      <c r="H7023" s="274"/>
    </row>
    <row r="7024" spans="6:8" ht="15" customHeight="1" x14ac:dyDescent="0.3">
      <c r="F7024" s="271"/>
      <c r="G7024" s="271"/>
      <c r="H7024" s="271"/>
    </row>
    <row r="7025" spans="6:8" ht="15" customHeight="1" x14ac:dyDescent="0.3">
      <c r="F7025" s="273"/>
      <c r="G7025" s="273"/>
      <c r="H7025" s="274"/>
    </row>
    <row r="7026" spans="6:8" ht="15" customHeight="1" x14ac:dyDescent="0.3">
      <c r="F7026" s="273"/>
      <c r="G7026" s="273"/>
      <c r="H7026" s="274"/>
    </row>
    <row r="7027" spans="6:8" ht="15" customHeight="1" x14ac:dyDescent="0.3">
      <c r="F7027" s="272"/>
      <c r="G7027" s="272"/>
      <c r="H7027" s="272"/>
    </row>
    <row r="7028" spans="6:8" ht="15" customHeight="1" x14ac:dyDescent="0.3">
      <c r="F7028" s="271"/>
      <c r="G7028" s="271"/>
      <c r="H7028" s="271"/>
    </row>
    <row r="7029" spans="6:8" ht="15" customHeight="1" x14ac:dyDescent="0.3">
      <c r="F7029" s="273"/>
      <c r="G7029" s="273"/>
      <c r="H7029" s="274"/>
    </row>
    <row r="7030" spans="6:8" ht="15" customHeight="1" x14ac:dyDescent="0.3">
      <c r="F7030" s="273"/>
      <c r="G7030" s="273"/>
      <c r="H7030" s="274"/>
    </row>
    <row r="7031" spans="6:8" ht="15" customHeight="1" x14ac:dyDescent="0.3">
      <c r="F7031" s="273"/>
      <c r="G7031" s="273"/>
      <c r="H7031" s="274"/>
    </row>
    <row r="7032" spans="6:8" ht="15" customHeight="1" x14ac:dyDescent="0.3">
      <c r="F7032" s="273"/>
      <c r="G7032" s="273"/>
      <c r="H7032" s="274"/>
    </row>
    <row r="7033" spans="6:8" ht="15" customHeight="1" x14ac:dyDescent="0.3">
      <c r="F7033" s="273"/>
      <c r="G7033" s="273"/>
      <c r="H7033" s="274"/>
    </row>
    <row r="7034" spans="6:8" ht="15" customHeight="1" x14ac:dyDescent="0.3">
      <c r="F7034" s="273"/>
      <c r="G7034" s="273"/>
      <c r="H7034" s="274"/>
    </row>
    <row r="7035" spans="6:8" ht="15" customHeight="1" x14ac:dyDescent="0.3">
      <c r="F7035" s="271"/>
      <c r="G7035" s="271"/>
      <c r="H7035" s="271"/>
    </row>
    <row r="7036" spans="6:8" ht="15" customHeight="1" x14ac:dyDescent="0.3">
      <c r="F7036" s="273"/>
      <c r="G7036" s="273"/>
      <c r="H7036" s="274"/>
    </row>
    <row r="7037" spans="6:8" ht="15" customHeight="1" x14ac:dyDescent="0.3">
      <c r="F7037" s="273"/>
      <c r="G7037" s="273"/>
      <c r="H7037" s="274"/>
    </row>
    <row r="7038" spans="6:8" ht="15" customHeight="1" x14ac:dyDescent="0.3">
      <c r="F7038" s="271"/>
      <c r="G7038" s="271"/>
      <c r="H7038" s="271"/>
    </row>
    <row r="7039" spans="6:8" ht="15" customHeight="1" x14ac:dyDescent="0.3">
      <c r="F7039" s="271"/>
      <c r="G7039" s="271"/>
      <c r="H7039" s="271"/>
    </row>
    <row r="7040" spans="6:8" ht="15" customHeight="1" x14ac:dyDescent="0.3">
      <c r="F7040" s="273"/>
      <c r="G7040" s="273"/>
      <c r="H7040" s="274"/>
    </row>
    <row r="7041" spans="6:8" ht="15" customHeight="1" x14ac:dyDescent="0.3">
      <c r="F7041" s="273"/>
      <c r="G7041" s="273"/>
      <c r="H7041" s="274"/>
    </row>
    <row r="7042" spans="6:8" ht="15" customHeight="1" x14ac:dyDescent="0.3">
      <c r="F7042" s="273"/>
      <c r="G7042" s="273"/>
      <c r="H7042" s="274"/>
    </row>
    <row r="7043" spans="6:8" ht="15" customHeight="1" x14ac:dyDescent="0.3">
      <c r="F7043" s="271"/>
      <c r="G7043" s="271"/>
      <c r="H7043" s="271"/>
    </row>
    <row r="7044" spans="6:8" ht="15" customHeight="1" x14ac:dyDescent="0.3">
      <c r="F7044" s="273"/>
      <c r="G7044" s="273"/>
      <c r="H7044" s="274"/>
    </row>
    <row r="7045" spans="6:8" ht="15" customHeight="1" x14ac:dyDescent="0.3">
      <c r="F7045" s="272"/>
      <c r="G7045" s="272"/>
      <c r="H7045" s="272"/>
    </row>
    <row r="7046" spans="6:8" ht="15" customHeight="1" x14ac:dyDescent="0.3">
      <c r="F7046" s="273"/>
      <c r="G7046" s="273"/>
      <c r="H7046" s="274"/>
    </row>
    <row r="7047" spans="6:8" ht="15" customHeight="1" x14ac:dyDescent="0.3">
      <c r="F7047" s="273"/>
      <c r="G7047" s="273"/>
      <c r="H7047" s="274"/>
    </row>
    <row r="7048" spans="6:8" ht="15" customHeight="1" x14ac:dyDescent="0.3">
      <c r="F7048" s="273"/>
      <c r="G7048" s="273"/>
      <c r="H7048" s="274"/>
    </row>
    <row r="7049" spans="6:8" ht="15" customHeight="1" x14ac:dyDescent="0.3">
      <c r="F7049" s="271"/>
      <c r="G7049" s="271"/>
      <c r="H7049" s="271"/>
    </row>
    <row r="7050" spans="6:8" ht="15" customHeight="1" x14ac:dyDescent="0.3">
      <c r="F7050" s="273"/>
      <c r="G7050" s="273"/>
      <c r="H7050" s="274"/>
    </row>
    <row r="7051" spans="6:8" ht="15" customHeight="1" x14ac:dyDescent="0.3">
      <c r="F7051" s="272"/>
      <c r="G7051" s="272"/>
      <c r="H7051" s="272"/>
    </row>
    <row r="7052" spans="6:8" ht="15" customHeight="1" x14ac:dyDescent="0.3">
      <c r="F7052" s="273"/>
      <c r="G7052" s="273"/>
      <c r="H7052" s="274"/>
    </row>
    <row r="7053" spans="6:8" ht="15" customHeight="1" x14ac:dyDescent="0.3">
      <c r="F7053" s="273"/>
      <c r="G7053" s="273"/>
      <c r="H7053" s="274"/>
    </row>
    <row r="7054" spans="6:8" ht="15" customHeight="1" x14ac:dyDescent="0.3">
      <c r="F7054" s="271"/>
      <c r="G7054" s="271"/>
      <c r="H7054" s="271"/>
    </row>
    <row r="7055" spans="6:8" ht="15" customHeight="1" x14ac:dyDescent="0.3">
      <c r="F7055" s="271"/>
      <c r="G7055" s="271"/>
      <c r="H7055" s="271"/>
    </row>
    <row r="7056" spans="6:8" ht="15" customHeight="1" x14ac:dyDescent="0.3">
      <c r="F7056" s="271"/>
      <c r="G7056" s="271"/>
      <c r="H7056" s="271"/>
    </row>
    <row r="7057" spans="6:8" ht="15" customHeight="1" x14ac:dyDescent="0.3">
      <c r="F7057" s="273"/>
      <c r="G7057" s="273"/>
      <c r="H7057" s="274"/>
    </row>
    <row r="7058" spans="6:8" ht="15" customHeight="1" x14ac:dyDescent="0.3">
      <c r="F7058" s="273"/>
      <c r="G7058" s="273"/>
      <c r="H7058" s="274"/>
    </row>
    <row r="7059" spans="6:8" ht="15" customHeight="1" x14ac:dyDescent="0.3">
      <c r="F7059" s="272"/>
      <c r="G7059" s="272"/>
      <c r="H7059" s="272"/>
    </row>
    <row r="7060" spans="6:8" ht="15" customHeight="1" x14ac:dyDescent="0.3">
      <c r="F7060" s="273"/>
      <c r="G7060" s="273"/>
      <c r="H7060" s="274"/>
    </row>
    <row r="7061" spans="6:8" ht="15" customHeight="1" x14ac:dyDescent="0.3">
      <c r="F7061" s="273"/>
      <c r="G7061" s="273"/>
      <c r="H7061" s="274"/>
    </row>
    <row r="7062" spans="6:8" ht="15" customHeight="1" x14ac:dyDescent="0.3">
      <c r="F7062" s="273"/>
      <c r="G7062" s="273"/>
      <c r="H7062" s="274"/>
    </row>
    <row r="7063" spans="6:8" ht="15" customHeight="1" x14ac:dyDescent="0.3">
      <c r="F7063" s="271"/>
      <c r="G7063" s="271"/>
      <c r="H7063" s="271"/>
    </row>
    <row r="7064" spans="6:8" ht="15" customHeight="1" x14ac:dyDescent="0.3">
      <c r="F7064" s="272"/>
      <c r="G7064" s="272"/>
      <c r="H7064" s="272"/>
    </row>
    <row r="7065" spans="6:8" ht="15" customHeight="1" x14ac:dyDescent="0.3">
      <c r="F7065" s="273"/>
      <c r="G7065" s="273"/>
      <c r="H7065" s="274"/>
    </row>
    <row r="7066" spans="6:8" ht="15" customHeight="1" x14ac:dyDescent="0.3">
      <c r="F7066" s="273"/>
      <c r="G7066" s="273"/>
      <c r="H7066" s="274"/>
    </row>
    <row r="7067" spans="6:8" ht="15" customHeight="1" x14ac:dyDescent="0.3">
      <c r="F7067" s="271"/>
      <c r="G7067" s="271"/>
      <c r="H7067" s="271"/>
    </row>
    <row r="7068" spans="6:8" ht="15" customHeight="1" x14ac:dyDescent="0.3">
      <c r="F7068" s="273"/>
      <c r="G7068" s="273"/>
      <c r="H7068" s="274"/>
    </row>
    <row r="7069" spans="6:8" ht="15" customHeight="1" x14ac:dyDescent="0.3">
      <c r="F7069" s="273"/>
      <c r="G7069" s="273"/>
      <c r="H7069" s="274"/>
    </row>
    <row r="7070" spans="6:8" ht="15" customHeight="1" x14ac:dyDescent="0.3">
      <c r="F7070" s="273"/>
      <c r="G7070" s="273"/>
      <c r="H7070" s="274"/>
    </row>
    <row r="7071" spans="6:8" ht="15" customHeight="1" x14ac:dyDescent="0.3">
      <c r="F7071" s="271"/>
      <c r="G7071" s="271"/>
      <c r="H7071" s="271"/>
    </row>
    <row r="7072" spans="6:8" ht="15" customHeight="1" x14ac:dyDescent="0.3">
      <c r="F7072" s="273"/>
      <c r="G7072" s="273"/>
      <c r="H7072" s="274"/>
    </row>
    <row r="7073" spans="6:8" ht="15" customHeight="1" x14ac:dyDescent="0.3">
      <c r="F7073" s="271"/>
      <c r="G7073" s="271"/>
      <c r="H7073" s="271"/>
    </row>
    <row r="7074" spans="6:8" ht="15" customHeight="1" x14ac:dyDescent="0.3">
      <c r="F7074" s="271"/>
      <c r="G7074" s="271"/>
      <c r="H7074" s="271"/>
    </row>
    <row r="7075" spans="6:8" ht="15" customHeight="1" x14ac:dyDescent="0.3">
      <c r="F7075" s="271"/>
      <c r="G7075" s="271"/>
      <c r="H7075" s="271"/>
    </row>
    <row r="7076" spans="6:8" ht="15" customHeight="1" x14ac:dyDescent="0.3">
      <c r="F7076" s="273"/>
      <c r="G7076" s="273"/>
      <c r="H7076" s="274"/>
    </row>
    <row r="7077" spans="6:8" ht="15" customHeight="1" x14ac:dyDescent="0.3">
      <c r="F7077" s="272"/>
      <c r="G7077" s="272"/>
      <c r="H7077" s="272"/>
    </row>
    <row r="7078" spans="6:8" ht="15" customHeight="1" x14ac:dyDescent="0.3">
      <c r="F7078" s="271"/>
      <c r="G7078" s="271"/>
      <c r="H7078" s="271"/>
    </row>
    <row r="7079" spans="6:8" ht="15" customHeight="1" x14ac:dyDescent="0.3">
      <c r="F7079" s="273"/>
      <c r="G7079" s="273"/>
      <c r="H7079" s="274"/>
    </row>
    <row r="7080" spans="6:8" ht="15" customHeight="1" x14ac:dyDescent="0.3">
      <c r="F7080" s="273"/>
      <c r="G7080" s="273"/>
      <c r="H7080" s="274"/>
    </row>
    <row r="7081" spans="6:8" ht="15" customHeight="1" x14ac:dyDescent="0.3">
      <c r="F7081" s="273"/>
      <c r="G7081" s="273"/>
      <c r="H7081" s="274"/>
    </row>
    <row r="7082" spans="6:8" ht="15" customHeight="1" x14ac:dyDescent="0.3">
      <c r="F7082" s="272"/>
      <c r="G7082" s="272"/>
      <c r="H7082" s="272"/>
    </row>
    <row r="7083" spans="6:8" ht="15" customHeight="1" x14ac:dyDescent="0.3">
      <c r="F7083" s="271"/>
      <c r="G7083" s="271"/>
      <c r="H7083" s="271"/>
    </row>
    <row r="7084" spans="6:8" ht="15" customHeight="1" x14ac:dyDescent="0.3">
      <c r="F7084" s="273"/>
      <c r="G7084" s="273"/>
      <c r="H7084" s="274"/>
    </row>
    <row r="7085" spans="6:8" ht="15" customHeight="1" x14ac:dyDescent="0.3">
      <c r="F7085" s="272"/>
      <c r="G7085" s="272"/>
      <c r="H7085" s="272"/>
    </row>
    <row r="7086" spans="6:8" ht="15" customHeight="1" x14ac:dyDescent="0.3">
      <c r="F7086" s="273"/>
      <c r="G7086" s="273"/>
      <c r="H7086" s="274"/>
    </row>
    <row r="7087" spans="6:8" ht="15" customHeight="1" x14ac:dyDescent="0.3">
      <c r="F7087" s="272"/>
      <c r="G7087" s="272"/>
      <c r="H7087" s="272"/>
    </row>
    <row r="7088" spans="6:8" ht="15" customHeight="1" x14ac:dyDescent="0.3">
      <c r="F7088" s="274"/>
      <c r="G7088" s="274"/>
      <c r="H7088" s="274"/>
    </row>
    <row r="7089" spans="6:8" ht="15" customHeight="1" x14ac:dyDescent="0.3">
      <c r="F7089" s="271"/>
      <c r="G7089" s="271"/>
      <c r="H7089" s="271"/>
    </row>
    <row r="7090" spans="6:8" ht="15" customHeight="1" x14ac:dyDescent="0.3">
      <c r="F7090" s="271"/>
      <c r="G7090" s="271"/>
      <c r="H7090" s="271"/>
    </row>
    <row r="7091" spans="6:8" ht="15" customHeight="1" x14ac:dyDescent="0.3">
      <c r="F7091" s="272"/>
      <c r="G7091" s="272"/>
      <c r="H7091" s="272"/>
    </row>
    <row r="7092" spans="6:8" ht="15" customHeight="1" x14ac:dyDescent="0.3">
      <c r="F7092" s="274"/>
      <c r="G7092" s="274"/>
      <c r="H7092" s="274"/>
    </row>
    <row r="7093" spans="6:8" ht="15" customHeight="1" x14ac:dyDescent="0.3">
      <c r="F7093" s="274"/>
      <c r="G7093" s="274"/>
      <c r="H7093" s="274"/>
    </row>
    <row r="7094" spans="6:8" ht="15" customHeight="1" x14ac:dyDescent="0.3">
      <c r="F7094" s="275"/>
      <c r="G7094" s="275"/>
      <c r="H7094" s="274"/>
    </row>
    <row r="7095" spans="6:8" ht="15" customHeight="1" x14ac:dyDescent="0.3">
      <c r="F7095" s="275"/>
      <c r="G7095" s="275"/>
      <c r="H7095" s="274"/>
    </row>
    <row r="7096" spans="6:8" ht="15" customHeight="1" x14ac:dyDescent="0.3">
      <c r="F7096" s="272"/>
      <c r="G7096" s="272"/>
      <c r="H7096" s="272"/>
    </row>
    <row r="7097" spans="6:8" ht="15" customHeight="1" x14ac:dyDescent="0.3">
      <c r="F7097" s="273"/>
      <c r="G7097" s="273"/>
      <c r="H7097" s="274"/>
    </row>
    <row r="7098" spans="6:8" ht="15" customHeight="1" x14ac:dyDescent="0.3">
      <c r="F7098" s="271"/>
      <c r="G7098" s="271"/>
      <c r="H7098" s="271"/>
    </row>
    <row r="7099" spans="6:8" ht="15" customHeight="1" x14ac:dyDescent="0.3">
      <c r="F7099" s="271"/>
      <c r="G7099" s="271"/>
      <c r="H7099" s="271"/>
    </row>
    <row r="7100" spans="6:8" ht="15" customHeight="1" x14ac:dyDescent="0.3">
      <c r="F7100" s="273"/>
      <c r="G7100" s="273"/>
      <c r="H7100" s="274"/>
    </row>
    <row r="7101" spans="6:8" ht="15" customHeight="1" x14ac:dyDescent="0.3">
      <c r="F7101" s="272"/>
      <c r="G7101" s="272"/>
      <c r="H7101" s="272"/>
    </row>
    <row r="7102" spans="6:8" ht="15" customHeight="1" x14ac:dyDescent="0.3">
      <c r="F7102" s="271"/>
      <c r="G7102" s="271"/>
      <c r="H7102" s="271"/>
    </row>
    <row r="7103" spans="6:8" ht="15" customHeight="1" x14ac:dyDescent="0.3">
      <c r="F7103" s="273"/>
      <c r="G7103" s="273"/>
      <c r="H7103" s="274"/>
    </row>
    <row r="7104" spans="6:8" ht="15" customHeight="1" x14ac:dyDescent="0.3">
      <c r="F7104" s="273"/>
      <c r="G7104" s="273"/>
      <c r="H7104" s="274"/>
    </row>
    <row r="7105" spans="6:8" ht="15" customHeight="1" x14ac:dyDescent="0.3">
      <c r="F7105" s="272"/>
      <c r="G7105" s="272"/>
      <c r="H7105" s="272"/>
    </row>
    <row r="7106" spans="6:8" ht="15" customHeight="1" x14ac:dyDescent="0.3">
      <c r="F7106" s="271"/>
      <c r="G7106" s="271"/>
      <c r="H7106" s="271"/>
    </row>
    <row r="7107" spans="6:8" ht="15" customHeight="1" x14ac:dyDescent="0.3">
      <c r="F7107" s="273"/>
      <c r="G7107" s="273"/>
      <c r="H7107" s="274"/>
    </row>
    <row r="7108" spans="6:8" ht="15" customHeight="1" x14ac:dyDescent="0.3">
      <c r="F7108" s="273"/>
      <c r="G7108" s="273"/>
      <c r="H7108" s="274"/>
    </row>
    <row r="7109" spans="6:8" ht="15" customHeight="1" x14ac:dyDescent="0.3">
      <c r="F7109" s="273"/>
      <c r="G7109" s="273"/>
      <c r="H7109" s="274"/>
    </row>
    <row r="7110" spans="6:8" ht="15" customHeight="1" x14ac:dyDescent="0.3">
      <c r="F7110" s="271"/>
      <c r="G7110" s="271"/>
      <c r="H7110" s="271"/>
    </row>
    <row r="7111" spans="6:8" ht="15" customHeight="1" x14ac:dyDescent="0.3">
      <c r="F7111" s="273"/>
      <c r="G7111" s="273"/>
      <c r="H7111" s="274"/>
    </row>
    <row r="7112" spans="6:8" ht="15" customHeight="1" x14ac:dyDescent="0.3">
      <c r="F7112" s="271"/>
      <c r="G7112" s="271"/>
      <c r="H7112" s="271"/>
    </row>
    <row r="7113" spans="6:8" ht="15" customHeight="1" x14ac:dyDescent="0.3">
      <c r="F7113" s="273"/>
      <c r="G7113" s="273"/>
      <c r="H7113" s="274"/>
    </row>
    <row r="7114" spans="6:8" ht="15" customHeight="1" x14ac:dyDescent="0.3">
      <c r="F7114" s="273"/>
      <c r="G7114" s="273"/>
      <c r="H7114" s="274"/>
    </row>
    <row r="7115" spans="6:8" ht="15" customHeight="1" x14ac:dyDescent="0.3">
      <c r="F7115" s="272"/>
      <c r="G7115" s="272"/>
      <c r="H7115" s="272"/>
    </row>
    <row r="7116" spans="6:8" ht="15" customHeight="1" x14ac:dyDescent="0.3">
      <c r="F7116" s="273"/>
      <c r="G7116" s="273"/>
      <c r="H7116" s="274"/>
    </row>
    <row r="7117" spans="6:8" ht="15" customHeight="1" x14ac:dyDescent="0.3">
      <c r="F7117" s="273"/>
      <c r="G7117" s="273"/>
      <c r="H7117" s="274"/>
    </row>
    <row r="7118" spans="6:8" ht="15" customHeight="1" x14ac:dyDescent="0.3">
      <c r="F7118" s="273"/>
      <c r="G7118" s="273"/>
      <c r="H7118" s="274"/>
    </row>
    <row r="7119" spans="6:8" ht="15" customHeight="1" x14ac:dyDescent="0.3">
      <c r="F7119" s="271"/>
      <c r="G7119" s="271"/>
      <c r="H7119" s="271"/>
    </row>
    <row r="7120" spans="6:8" ht="15" customHeight="1" x14ac:dyDescent="0.3">
      <c r="F7120" s="273"/>
      <c r="G7120" s="273"/>
      <c r="H7120" s="274"/>
    </row>
    <row r="7121" spans="6:8" ht="15" customHeight="1" x14ac:dyDescent="0.3">
      <c r="F7121" s="273"/>
      <c r="G7121" s="273"/>
      <c r="H7121" s="274"/>
    </row>
    <row r="7122" spans="6:8" ht="15" customHeight="1" x14ac:dyDescent="0.3">
      <c r="F7122" s="273"/>
      <c r="G7122" s="273"/>
      <c r="H7122" s="274"/>
    </row>
    <row r="7123" spans="6:8" ht="15" customHeight="1" x14ac:dyDescent="0.3">
      <c r="F7123" s="273"/>
      <c r="G7123" s="273"/>
      <c r="H7123" s="274"/>
    </row>
    <row r="7124" spans="6:8" ht="15" customHeight="1" x14ac:dyDescent="0.3">
      <c r="F7124" s="271"/>
      <c r="G7124" s="271"/>
      <c r="H7124" s="271"/>
    </row>
    <row r="7125" spans="6:8" ht="15" customHeight="1" x14ac:dyDescent="0.3">
      <c r="F7125" s="271"/>
      <c r="G7125" s="271"/>
      <c r="H7125" s="271"/>
    </row>
    <row r="7126" spans="6:8" ht="15" customHeight="1" x14ac:dyDescent="0.3">
      <c r="F7126" s="271"/>
      <c r="G7126" s="271"/>
      <c r="H7126" s="271"/>
    </row>
    <row r="7127" spans="6:8" ht="15" customHeight="1" x14ac:dyDescent="0.3">
      <c r="F7127" s="273"/>
      <c r="G7127" s="273"/>
      <c r="H7127" s="274"/>
    </row>
    <row r="7128" spans="6:8" ht="15" customHeight="1" x14ac:dyDescent="0.3">
      <c r="F7128" s="273"/>
      <c r="G7128" s="273"/>
      <c r="H7128" s="274"/>
    </row>
    <row r="7129" spans="6:8" ht="15" customHeight="1" x14ac:dyDescent="0.3">
      <c r="F7129" s="271"/>
      <c r="G7129" s="271"/>
      <c r="H7129" s="271"/>
    </row>
    <row r="7130" spans="6:8" ht="15" customHeight="1" x14ac:dyDescent="0.3">
      <c r="F7130" s="273"/>
      <c r="G7130" s="273"/>
      <c r="H7130" s="274"/>
    </row>
    <row r="7131" spans="6:8" ht="15" customHeight="1" x14ac:dyDescent="0.3">
      <c r="F7131" s="272"/>
      <c r="G7131" s="272"/>
      <c r="H7131" s="272"/>
    </row>
    <row r="7132" spans="6:8" ht="15" customHeight="1" x14ac:dyDescent="0.3">
      <c r="F7132" s="273"/>
      <c r="G7132" s="273"/>
      <c r="H7132" s="274"/>
    </row>
    <row r="7133" spans="6:8" ht="15" customHeight="1" x14ac:dyDescent="0.3">
      <c r="F7133" s="271"/>
      <c r="G7133" s="271"/>
      <c r="H7133" s="271"/>
    </row>
    <row r="7134" spans="6:8" ht="15" customHeight="1" x14ac:dyDescent="0.3">
      <c r="F7134" s="271"/>
      <c r="G7134" s="271"/>
      <c r="H7134" s="271"/>
    </row>
    <row r="7135" spans="6:8" ht="15" customHeight="1" x14ac:dyDescent="0.3">
      <c r="F7135" s="272"/>
      <c r="G7135" s="272"/>
      <c r="H7135" s="272"/>
    </row>
    <row r="7136" spans="6:8" ht="15" customHeight="1" x14ac:dyDescent="0.3">
      <c r="F7136" s="272"/>
      <c r="G7136" s="272"/>
      <c r="H7136" s="272"/>
    </row>
    <row r="7137" spans="6:8" ht="15" customHeight="1" x14ac:dyDescent="0.3">
      <c r="F7137" s="271"/>
      <c r="G7137" s="271"/>
      <c r="H7137" s="271"/>
    </row>
    <row r="7138" spans="6:8" ht="15" customHeight="1" x14ac:dyDescent="0.3">
      <c r="F7138" s="271"/>
      <c r="G7138" s="271"/>
      <c r="H7138" s="271"/>
    </row>
    <row r="7139" spans="6:8" ht="15" customHeight="1" x14ac:dyDescent="0.3">
      <c r="F7139" s="272"/>
      <c r="G7139" s="272"/>
      <c r="H7139" s="272"/>
    </row>
    <row r="7140" spans="6:8" ht="15" customHeight="1" x14ac:dyDescent="0.3">
      <c r="F7140" s="271"/>
      <c r="G7140" s="271"/>
      <c r="H7140" s="271"/>
    </row>
    <row r="7141" spans="6:8" ht="15" customHeight="1" x14ac:dyDescent="0.3">
      <c r="F7141" s="271"/>
      <c r="G7141" s="271"/>
      <c r="H7141" s="271"/>
    </row>
    <row r="7142" spans="6:8" ht="15" customHeight="1" x14ac:dyDescent="0.3">
      <c r="F7142" s="272"/>
      <c r="G7142" s="272"/>
      <c r="H7142" s="272"/>
    </row>
    <row r="7143" spans="6:8" ht="15" customHeight="1" x14ac:dyDescent="0.3">
      <c r="F7143" s="271"/>
      <c r="G7143" s="271"/>
      <c r="H7143" s="271"/>
    </row>
    <row r="7144" spans="6:8" ht="15" customHeight="1" x14ac:dyDescent="0.3">
      <c r="F7144" s="271"/>
      <c r="G7144" s="271"/>
      <c r="H7144" s="271"/>
    </row>
    <row r="7145" spans="6:8" ht="15" customHeight="1" x14ac:dyDescent="0.3">
      <c r="F7145" s="272"/>
      <c r="G7145" s="272"/>
      <c r="H7145" s="272"/>
    </row>
    <row r="7146" spans="6:8" ht="15" customHeight="1" x14ac:dyDescent="0.3">
      <c r="F7146" s="271"/>
      <c r="G7146" s="271"/>
      <c r="H7146" s="271"/>
    </row>
    <row r="7147" spans="6:8" ht="15" customHeight="1" x14ac:dyDescent="0.3">
      <c r="F7147" s="271"/>
      <c r="G7147" s="271"/>
      <c r="H7147" s="271"/>
    </row>
    <row r="7148" spans="6:8" ht="15" customHeight="1" x14ac:dyDescent="0.3">
      <c r="F7148" s="272"/>
      <c r="G7148" s="272"/>
      <c r="H7148" s="272"/>
    </row>
    <row r="7149" spans="6:8" ht="15" customHeight="1" x14ac:dyDescent="0.3">
      <c r="F7149" s="271"/>
      <c r="G7149" s="271"/>
      <c r="H7149" s="271"/>
    </row>
    <row r="7150" spans="6:8" ht="15" customHeight="1" x14ac:dyDescent="0.3">
      <c r="F7150" s="271"/>
      <c r="G7150" s="271"/>
      <c r="H7150" s="271"/>
    </row>
    <row r="7151" spans="6:8" ht="15" customHeight="1" x14ac:dyDescent="0.3">
      <c r="F7151" s="271"/>
      <c r="G7151" s="271"/>
      <c r="H7151" s="271"/>
    </row>
    <row r="7152" spans="6:8" ht="15" customHeight="1" x14ac:dyDescent="0.3">
      <c r="F7152" s="272"/>
      <c r="G7152" s="272"/>
      <c r="H7152" s="272"/>
    </row>
    <row r="7153" spans="6:8" ht="15" customHeight="1" x14ac:dyDescent="0.3">
      <c r="F7153" s="271"/>
      <c r="G7153" s="271"/>
      <c r="H7153" s="271"/>
    </row>
    <row r="7154" spans="6:8" ht="15" customHeight="1" x14ac:dyDescent="0.3">
      <c r="F7154" s="271"/>
      <c r="G7154" s="271"/>
      <c r="H7154" s="271"/>
    </row>
    <row r="7155" spans="6:8" ht="15" customHeight="1" x14ac:dyDescent="0.3">
      <c r="F7155" s="271"/>
      <c r="G7155" s="271"/>
      <c r="H7155" s="271"/>
    </row>
    <row r="7156" spans="6:8" ht="15" customHeight="1" x14ac:dyDescent="0.3">
      <c r="F7156" s="271"/>
      <c r="G7156" s="271"/>
      <c r="H7156" s="271"/>
    </row>
    <row r="7157" spans="6:8" ht="15" customHeight="1" x14ac:dyDescent="0.3">
      <c r="F7157" s="271"/>
      <c r="G7157" s="271"/>
      <c r="H7157" s="271"/>
    </row>
    <row r="7158" spans="6:8" ht="15" customHeight="1" x14ac:dyDescent="0.3">
      <c r="F7158" s="271"/>
      <c r="G7158" s="271"/>
      <c r="H7158" s="271"/>
    </row>
    <row r="7159" spans="6:8" ht="15" customHeight="1" x14ac:dyDescent="0.3">
      <c r="F7159" s="271"/>
      <c r="G7159" s="271"/>
      <c r="H7159" s="271"/>
    </row>
    <row r="7160" spans="6:8" ht="15" customHeight="1" x14ac:dyDescent="0.3">
      <c r="F7160" s="271"/>
      <c r="G7160" s="271"/>
      <c r="H7160" s="271"/>
    </row>
    <row r="7161" spans="6:8" ht="15" customHeight="1" x14ac:dyDescent="0.3">
      <c r="F7161" s="272"/>
      <c r="G7161" s="272"/>
      <c r="H7161" s="272"/>
    </row>
    <row r="7162" spans="6:8" ht="15" customHeight="1" x14ac:dyDescent="0.3">
      <c r="F7162" s="272"/>
      <c r="G7162" s="272"/>
      <c r="H7162" s="272"/>
    </row>
    <row r="7163" spans="6:8" ht="15" customHeight="1" x14ac:dyDescent="0.3">
      <c r="F7163" s="271"/>
      <c r="G7163" s="271"/>
      <c r="H7163" s="271"/>
    </row>
    <row r="7164" spans="6:8" ht="15" customHeight="1" x14ac:dyDescent="0.3">
      <c r="F7164" s="272"/>
      <c r="G7164" s="272"/>
      <c r="H7164" s="272"/>
    </row>
    <row r="7165" spans="6:8" ht="15" customHeight="1" x14ac:dyDescent="0.3">
      <c r="F7165" s="271"/>
      <c r="G7165" s="271"/>
      <c r="H7165" s="271"/>
    </row>
    <row r="7166" spans="6:8" ht="15" customHeight="1" x14ac:dyDescent="0.3">
      <c r="F7166" s="271"/>
      <c r="G7166" s="271"/>
      <c r="H7166" s="271"/>
    </row>
    <row r="7167" spans="6:8" ht="15" customHeight="1" x14ac:dyDescent="0.3">
      <c r="F7167" s="272"/>
      <c r="G7167" s="272"/>
      <c r="H7167" s="272"/>
    </row>
    <row r="7168" spans="6:8" ht="15" customHeight="1" x14ac:dyDescent="0.3">
      <c r="F7168" s="271"/>
      <c r="G7168" s="271"/>
      <c r="H7168" s="271"/>
    </row>
    <row r="7169" spans="6:8" ht="15" customHeight="1" x14ac:dyDescent="0.3">
      <c r="F7169" s="271"/>
      <c r="G7169" s="271"/>
      <c r="H7169" s="271"/>
    </row>
    <row r="7170" spans="6:8" ht="15" customHeight="1" x14ac:dyDescent="0.3">
      <c r="F7170" s="271"/>
      <c r="G7170" s="271"/>
      <c r="H7170" s="271"/>
    </row>
    <row r="7171" spans="6:8" ht="15" customHeight="1" x14ac:dyDescent="0.3">
      <c r="F7171" s="271"/>
      <c r="G7171" s="271"/>
      <c r="H7171" s="271"/>
    </row>
    <row r="7172" spans="6:8" ht="15" customHeight="1" x14ac:dyDescent="0.3">
      <c r="F7172" s="271"/>
      <c r="G7172" s="271"/>
      <c r="H7172" s="271"/>
    </row>
    <row r="7173" spans="6:8" ht="15" customHeight="1" x14ac:dyDescent="0.3">
      <c r="F7173" s="271"/>
      <c r="G7173" s="271"/>
      <c r="H7173" s="271"/>
    </row>
    <row r="7174" spans="6:8" ht="15" customHeight="1" x14ac:dyDescent="0.3">
      <c r="F7174" s="271"/>
      <c r="G7174" s="271"/>
      <c r="H7174" s="271"/>
    </row>
    <row r="7175" spans="6:8" ht="15" customHeight="1" x14ac:dyDescent="0.3">
      <c r="F7175" s="271"/>
      <c r="G7175" s="271"/>
      <c r="H7175" s="271"/>
    </row>
    <row r="7176" spans="6:8" ht="15" customHeight="1" x14ac:dyDescent="0.3">
      <c r="F7176" s="272"/>
      <c r="G7176" s="272"/>
      <c r="H7176" s="272"/>
    </row>
    <row r="7177" spans="6:8" ht="15" customHeight="1" x14ac:dyDescent="0.3">
      <c r="F7177" s="272"/>
      <c r="G7177" s="272"/>
      <c r="H7177" s="272"/>
    </row>
    <row r="7178" spans="6:8" ht="15" customHeight="1" x14ac:dyDescent="0.3">
      <c r="F7178" s="271"/>
      <c r="G7178" s="271"/>
      <c r="H7178" s="271"/>
    </row>
    <row r="7179" spans="6:8" ht="15" customHeight="1" x14ac:dyDescent="0.3">
      <c r="F7179" s="271"/>
      <c r="G7179" s="271"/>
      <c r="H7179" s="271"/>
    </row>
    <row r="7180" spans="6:8" ht="15" customHeight="1" x14ac:dyDescent="0.3">
      <c r="F7180" s="272"/>
      <c r="G7180" s="272"/>
      <c r="H7180" s="272"/>
    </row>
    <row r="7181" spans="6:8" ht="15" customHeight="1" x14ac:dyDescent="0.3">
      <c r="F7181" s="272"/>
      <c r="G7181" s="272"/>
      <c r="H7181" s="272"/>
    </row>
    <row r="7182" spans="6:8" ht="15" customHeight="1" x14ac:dyDescent="0.3">
      <c r="F7182" s="271"/>
      <c r="G7182" s="271"/>
      <c r="H7182" s="271"/>
    </row>
    <row r="7183" spans="6:8" ht="15" customHeight="1" x14ac:dyDescent="0.3">
      <c r="F7183" s="272"/>
      <c r="G7183" s="272"/>
      <c r="H7183" s="272"/>
    </row>
    <row r="7184" spans="6:8" ht="15" customHeight="1" x14ac:dyDescent="0.3">
      <c r="F7184" s="271"/>
      <c r="G7184" s="271"/>
      <c r="H7184" s="271"/>
    </row>
    <row r="7185" spans="6:8" ht="15" customHeight="1" x14ac:dyDescent="0.3">
      <c r="F7185" s="271"/>
      <c r="G7185" s="271"/>
      <c r="H7185" s="271"/>
    </row>
    <row r="7186" spans="6:8" ht="15" customHeight="1" x14ac:dyDescent="0.3">
      <c r="F7186" s="272"/>
      <c r="G7186" s="272"/>
      <c r="H7186" s="272"/>
    </row>
    <row r="7187" spans="6:8" ht="15" customHeight="1" x14ac:dyDescent="0.3">
      <c r="F7187" s="271"/>
      <c r="G7187" s="271"/>
      <c r="H7187" s="271"/>
    </row>
    <row r="7188" spans="6:8" ht="15" customHeight="1" x14ac:dyDescent="0.3">
      <c r="F7188" s="272"/>
      <c r="G7188" s="272"/>
      <c r="H7188" s="272"/>
    </row>
    <row r="7189" spans="6:8" ht="15" customHeight="1" x14ac:dyDescent="0.3">
      <c r="F7189" s="272"/>
      <c r="G7189" s="272"/>
      <c r="H7189" s="272"/>
    </row>
    <row r="7190" spans="6:8" ht="15" customHeight="1" x14ac:dyDescent="0.3">
      <c r="F7190" s="271"/>
      <c r="G7190" s="271"/>
      <c r="H7190" s="271"/>
    </row>
    <row r="7191" spans="6:8" ht="15" customHeight="1" x14ac:dyDescent="0.3">
      <c r="F7191" s="271"/>
      <c r="G7191" s="271"/>
      <c r="H7191" s="271"/>
    </row>
    <row r="7192" spans="6:8" ht="15" customHeight="1" x14ac:dyDescent="0.3">
      <c r="F7192" s="271"/>
      <c r="G7192" s="271"/>
      <c r="H7192" s="271"/>
    </row>
    <row r="7193" spans="6:8" ht="15" customHeight="1" x14ac:dyDescent="0.3">
      <c r="F7193" s="272"/>
      <c r="G7193" s="272"/>
      <c r="H7193" s="272"/>
    </row>
    <row r="7194" spans="6:8" ht="15" customHeight="1" x14ac:dyDescent="0.3">
      <c r="F7194" s="271"/>
      <c r="G7194" s="271"/>
      <c r="H7194" s="271"/>
    </row>
    <row r="7195" spans="6:8" ht="15" customHeight="1" x14ac:dyDescent="0.3">
      <c r="F7195" s="271"/>
      <c r="G7195" s="271"/>
      <c r="H7195" s="271"/>
    </row>
    <row r="7196" spans="6:8" ht="15" customHeight="1" x14ac:dyDescent="0.3">
      <c r="F7196" s="271"/>
      <c r="G7196" s="271"/>
      <c r="H7196" s="271"/>
    </row>
    <row r="7197" spans="6:8" ht="15" customHeight="1" x14ac:dyDescent="0.3">
      <c r="F7197" s="271"/>
      <c r="G7197" s="271"/>
      <c r="H7197" s="271"/>
    </row>
    <row r="7198" spans="6:8" ht="15" customHeight="1" x14ac:dyDescent="0.3">
      <c r="F7198" s="271"/>
      <c r="G7198" s="271"/>
      <c r="H7198" s="271"/>
    </row>
    <row r="7199" spans="6:8" ht="15" customHeight="1" x14ac:dyDescent="0.3">
      <c r="F7199" s="271"/>
      <c r="G7199" s="271"/>
      <c r="H7199" s="271"/>
    </row>
    <row r="7200" spans="6:8" ht="15" customHeight="1" x14ac:dyDescent="0.3">
      <c r="F7200" s="271"/>
      <c r="G7200" s="271"/>
      <c r="H7200" s="271"/>
    </row>
    <row r="7201" spans="6:8" ht="15" customHeight="1" x14ac:dyDescent="0.3">
      <c r="F7201" s="272"/>
      <c r="G7201" s="272"/>
      <c r="H7201" s="272"/>
    </row>
    <row r="7202" spans="6:8" ht="15" customHeight="1" x14ac:dyDescent="0.3">
      <c r="F7202" s="271"/>
      <c r="G7202" s="271"/>
      <c r="H7202" s="271"/>
    </row>
    <row r="7203" spans="6:8" ht="15" customHeight="1" x14ac:dyDescent="0.3">
      <c r="F7203" s="271"/>
      <c r="G7203" s="271"/>
      <c r="H7203" s="271"/>
    </row>
    <row r="7204" spans="6:8" ht="15" customHeight="1" x14ac:dyDescent="0.3">
      <c r="F7204" s="272"/>
      <c r="G7204" s="272"/>
      <c r="H7204" s="272"/>
    </row>
    <row r="7205" spans="6:8" ht="15" customHeight="1" x14ac:dyDescent="0.3">
      <c r="F7205" s="272"/>
      <c r="G7205" s="272"/>
      <c r="H7205" s="272"/>
    </row>
    <row r="7206" spans="6:8" ht="15" customHeight="1" x14ac:dyDescent="0.3">
      <c r="F7206" s="271"/>
      <c r="G7206" s="271"/>
      <c r="H7206" s="271"/>
    </row>
    <row r="7207" spans="6:8" ht="15" customHeight="1" x14ac:dyDescent="0.3">
      <c r="F7207" s="271"/>
      <c r="G7207" s="271"/>
      <c r="H7207" s="271"/>
    </row>
    <row r="7208" spans="6:8" ht="15" customHeight="1" x14ac:dyDescent="0.3">
      <c r="F7208" s="272"/>
      <c r="G7208" s="272"/>
      <c r="H7208" s="272"/>
    </row>
    <row r="7209" spans="6:8" ht="15" customHeight="1" x14ac:dyDescent="0.3">
      <c r="F7209" s="271"/>
      <c r="G7209" s="271"/>
      <c r="H7209" s="271"/>
    </row>
    <row r="7210" spans="6:8" ht="15" customHeight="1" x14ac:dyDescent="0.3">
      <c r="F7210" s="272"/>
      <c r="G7210" s="272"/>
      <c r="H7210" s="272"/>
    </row>
    <row r="7211" spans="6:8" ht="15" customHeight="1" x14ac:dyDescent="0.3">
      <c r="F7211" s="271"/>
      <c r="G7211" s="271"/>
      <c r="H7211" s="271"/>
    </row>
    <row r="7212" spans="6:8" ht="15" customHeight="1" x14ac:dyDescent="0.3">
      <c r="F7212" s="272"/>
      <c r="G7212" s="272"/>
      <c r="H7212" s="272"/>
    </row>
    <row r="7213" spans="6:8" ht="15" customHeight="1" x14ac:dyDescent="0.3">
      <c r="F7213" s="271"/>
      <c r="G7213" s="271"/>
      <c r="H7213" s="271"/>
    </row>
    <row r="7214" spans="6:8" ht="15" customHeight="1" x14ac:dyDescent="0.3">
      <c r="F7214" s="271"/>
      <c r="G7214" s="271"/>
      <c r="H7214" s="271"/>
    </row>
    <row r="7215" spans="6:8" ht="15" customHeight="1" x14ac:dyDescent="0.3">
      <c r="F7215" s="272"/>
      <c r="G7215" s="272"/>
      <c r="H7215" s="272"/>
    </row>
    <row r="7216" spans="6:8" ht="15" customHeight="1" x14ac:dyDescent="0.3">
      <c r="F7216" s="272"/>
      <c r="G7216" s="272"/>
      <c r="H7216" s="272"/>
    </row>
    <row r="7217" spans="6:8" ht="15" customHeight="1" x14ac:dyDescent="0.3">
      <c r="F7217" s="271"/>
      <c r="G7217" s="271"/>
      <c r="H7217" s="271"/>
    </row>
    <row r="7218" spans="6:8" ht="15" customHeight="1" x14ac:dyDescent="0.3">
      <c r="F7218" s="271"/>
      <c r="G7218" s="271"/>
      <c r="H7218" s="271"/>
    </row>
    <row r="7219" spans="6:8" ht="15" customHeight="1" x14ac:dyDescent="0.3">
      <c r="F7219" s="271"/>
      <c r="G7219" s="271"/>
      <c r="H7219" s="271"/>
    </row>
    <row r="7220" spans="6:8" ht="15" customHeight="1" x14ac:dyDescent="0.3">
      <c r="F7220" s="272"/>
      <c r="G7220" s="272"/>
      <c r="H7220" s="272"/>
    </row>
    <row r="7221" spans="6:8" ht="15" customHeight="1" x14ac:dyDescent="0.3">
      <c r="F7221" s="271"/>
      <c r="G7221" s="271"/>
      <c r="H7221" s="271"/>
    </row>
    <row r="7222" spans="6:8" ht="15" customHeight="1" x14ac:dyDescent="0.3">
      <c r="F7222" s="271"/>
      <c r="G7222" s="271"/>
      <c r="H7222" s="271"/>
    </row>
    <row r="7223" spans="6:8" ht="15" customHeight="1" x14ac:dyDescent="0.3">
      <c r="F7223" s="272"/>
      <c r="G7223" s="272"/>
      <c r="H7223" s="272"/>
    </row>
    <row r="7224" spans="6:8" ht="15" customHeight="1" x14ac:dyDescent="0.3">
      <c r="F7224" s="271"/>
      <c r="G7224" s="271"/>
      <c r="H7224" s="271"/>
    </row>
    <row r="7225" spans="6:8" ht="15" customHeight="1" x14ac:dyDescent="0.3">
      <c r="F7225" s="271"/>
      <c r="G7225" s="271"/>
      <c r="H7225" s="271"/>
    </row>
    <row r="7226" spans="6:8" ht="15" customHeight="1" x14ac:dyDescent="0.3">
      <c r="F7226" s="271"/>
      <c r="G7226" s="271"/>
      <c r="H7226" s="271"/>
    </row>
    <row r="7227" spans="6:8" ht="15" customHeight="1" x14ac:dyDescent="0.3">
      <c r="F7227" s="272"/>
      <c r="G7227" s="272"/>
      <c r="H7227" s="272"/>
    </row>
    <row r="7228" spans="6:8" ht="15" customHeight="1" x14ac:dyDescent="0.3">
      <c r="F7228" s="271"/>
      <c r="G7228" s="271"/>
      <c r="H7228" s="271"/>
    </row>
    <row r="7229" spans="6:8" ht="15" customHeight="1" x14ac:dyDescent="0.3">
      <c r="F7229" s="271"/>
      <c r="G7229" s="271"/>
      <c r="H7229" s="271"/>
    </row>
    <row r="7230" spans="6:8" ht="15" customHeight="1" x14ac:dyDescent="0.3">
      <c r="F7230" s="271"/>
      <c r="G7230" s="271"/>
      <c r="H7230" s="271"/>
    </row>
    <row r="7231" spans="6:8" ht="15" customHeight="1" x14ac:dyDescent="0.3">
      <c r="F7231" s="271"/>
      <c r="G7231" s="271"/>
      <c r="H7231" s="271"/>
    </row>
    <row r="7232" spans="6:8" ht="15" customHeight="1" x14ac:dyDescent="0.3">
      <c r="F7232" s="271"/>
      <c r="G7232" s="271"/>
      <c r="H7232" s="271"/>
    </row>
    <row r="7233" spans="6:8" ht="15" customHeight="1" x14ac:dyDescent="0.3">
      <c r="F7233" s="271"/>
      <c r="G7233" s="271"/>
      <c r="H7233" s="271"/>
    </row>
    <row r="7234" spans="6:8" ht="15" customHeight="1" x14ac:dyDescent="0.3">
      <c r="F7234" s="272"/>
      <c r="G7234" s="272"/>
      <c r="H7234" s="272"/>
    </row>
    <row r="7235" spans="6:8" ht="15" customHeight="1" x14ac:dyDescent="0.3">
      <c r="F7235" s="272"/>
      <c r="G7235" s="272"/>
      <c r="H7235" s="272"/>
    </row>
    <row r="7236" spans="6:8" ht="15" customHeight="1" x14ac:dyDescent="0.3">
      <c r="F7236" s="271"/>
      <c r="G7236" s="271"/>
      <c r="H7236" s="271"/>
    </row>
    <row r="7237" spans="6:8" ht="15" customHeight="1" x14ac:dyDescent="0.3">
      <c r="F7237" s="271"/>
      <c r="G7237" s="271"/>
      <c r="H7237" s="271"/>
    </row>
    <row r="7238" spans="6:8" ht="15" customHeight="1" x14ac:dyDescent="0.3">
      <c r="F7238" s="272"/>
      <c r="G7238" s="272"/>
      <c r="H7238" s="272"/>
    </row>
    <row r="7239" spans="6:8" ht="15" customHeight="1" x14ac:dyDescent="0.3">
      <c r="F7239" s="272"/>
      <c r="G7239" s="272"/>
      <c r="H7239" s="272"/>
    </row>
    <row r="7240" spans="6:8" ht="15" customHeight="1" x14ac:dyDescent="0.3">
      <c r="F7240" s="271"/>
      <c r="G7240" s="271"/>
      <c r="H7240" s="271"/>
    </row>
    <row r="7241" spans="6:8" ht="15" customHeight="1" x14ac:dyDescent="0.3">
      <c r="F7241" s="271"/>
      <c r="G7241" s="271"/>
      <c r="H7241" s="271"/>
    </row>
    <row r="7242" spans="6:8" ht="15" customHeight="1" x14ac:dyDescent="0.3">
      <c r="F7242" s="271"/>
      <c r="G7242" s="271"/>
      <c r="H7242" s="271"/>
    </row>
    <row r="7243" spans="6:8" ht="15" customHeight="1" x14ac:dyDescent="0.3">
      <c r="F7243" s="271"/>
      <c r="G7243" s="271"/>
      <c r="H7243" s="271"/>
    </row>
    <row r="7244" spans="6:8" ht="15" customHeight="1" x14ac:dyDescent="0.3">
      <c r="F7244" s="272"/>
      <c r="G7244" s="272"/>
      <c r="H7244" s="272"/>
    </row>
    <row r="7245" spans="6:8" ht="15" customHeight="1" x14ac:dyDescent="0.3">
      <c r="F7245" s="271"/>
      <c r="G7245" s="271"/>
      <c r="H7245" s="271"/>
    </row>
    <row r="7246" spans="6:8" ht="15" customHeight="1" x14ac:dyDescent="0.3">
      <c r="F7246" s="271"/>
      <c r="G7246" s="271"/>
      <c r="H7246" s="271"/>
    </row>
    <row r="7247" spans="6:8" ht="15" customHeight="1" x14ac:dyDescent="0.3">
      <c r="F7247" s="272"/>
      <c r="G7247" s="272"/>
      <c r="H7247" s="272"/>
    </row>
    <row r="7248" spans="6:8" ht="15" customHeight="1" x14ac:dyDescent="0.3">
      <c r="F7248" s="271"/>
      <c r="G7248" s="271"/>
      <c r="H7248" s="271"/>
    </row>
    <row r="7249" spans="6:8" ht="15" customHeight="1" x14ac:dyDescent="0.3">
      <c r="F7249" s="271"/>
      <c r="G7249" s="271"/>
      <c r="H7249" s="271"/>
    </row>
    <row r="7250" spans="6:8" ht="15" customHeight="1" x14ac:dyDescent="0.3">
      <c r="F7250" s="272"/>
      <c r="G7250" s="272"/>
      <c r="H7250" s="272"/>
    </row>
    <row r="7251" spans="6:8" ht="15" customHeight="1" x14ac:dyDescent="0.3">
      <c r="F7251" s="272"/>
      <c r="G7251" s="272"/>
      <c r="H7251" s="272"/>
    </row>
    <row r="7252" spans="6:8" ht="15" customHeight="1" x14ac:dyDescent="0.3">
      <c r="F7252" s="271"/>
      <c r="G7252" s="271"/>
      <c r="H7252" s="271"/>
    </row>
    <row r="7253" spans="6:8" ht="15" customHeight="1" x14ac:dyDescent="0.3">
      <c r="F7253" s="271"/>
      <c r="G7253" s="271"/>
      <c r="H7253" s="271"/>
    </row>
    <row r="7254" spans="6:8" ht="15" customHeight="1" x14ac:dyDescent="0.3">
      <c r="F7254" s="271"/>
      <c r="G7254" s="271"/>
      <c r="H7254" s="271"/>
    </row>
    <row r="7255" spans="6:8" ht="15" customHeight="1" x14ac:dyDescent="0.3">
      <c r="F7255" s="271"/>
      <c r="G7255" s="271"/>
      <c r="H7255" s="271"/>
    </row>
    <row r="7256" spans="6:8" ht="15" customHeight="1" x14ac:dyDescent="0.3">
      <c r="F7256" s="271"/>
      <c r="G7256" s="271"/>
      <c r="H7256" s="271"/>
    </row>
    <row r="7257" spans="6:8" ht="15" customHeight="1" x14ac:dyDescent="0.3">
      <c r="F7257" s="272"/>
      <c r="G7257" s="272"/>
      <c r="H7257" s="272"/>
    </row>
    <row r="7258" spans="6:8" ht="15" customHeight="1" x14ac:dyDescent="0.3">
      <c r="F7258" s="271"/>
      <c r="G7258" s="271"/>
      <c r="H7258" s="271"/>
    </row>
    <row r="7259" spans="6:8" ht="15" customHeight="1" x14ac:dyDescent="0.3">
      <c r="F7259" s="271"/>
      <c r="G7259" s="271"/>
      <c r="H7259" s="271"/>
    </row>
    <row r="7260" spans="6:8" ht="15" customHeight="1" x14ac:dyDescent="0.3">
      <c r="F7260" s="271"/>
      <c r="G7260" s="271"/>
      <c r="H7260" s="271"/>
    </row>
    <row r="7261" spans="6:8" ht="15" customHeight="1" x14ac:dyDescent="0.3">
      <c r="F7261" s="272"/>
      <c r="G7261" s="272"/>
      <c r="H7261" s="272"/>
    </row>
    <row r="7262" spans="6:8" ht="15" customHeight="1" x14ac:dyDescent="0.3">
      <c r="F7262" s="271"/>
      <c r="G7262" s="271"/>
      <c r="H7262" s="271"/>
    </row>
    <row r="7263" spans="6:8" ht="15" customHeight="1" x14ac:dyDescent="0.3">
      <c r="F7263" s="271"/>
      <c r="G7263" s="271"/>
      <c r="H7263" s="271"/>
    </row>
    <row r="7264" spans="6:8" ht="15" customHeight="1" x14ac:dyDescent="0.3">
      <c r="F7264" s="271"/>
      <c r="G7264" s="271"/>
      <c r="H7264" s="271"/>
    </row>
    <row r="7265" spans="6:8" ht="15" customHeight="1" x14ac:dyDescent="0.3">
      <c r="F7265" s="272"/>
      <c r="G7265" s="272"/>
      <c r="H7265" s="272"/>
    </row>
    <row r="7266" spans="6:8" ht="15" customHeight="1" x14ac:dyDescent="0.3">
      <c r="F7266" s="271"/>
      <c r="G7266" s="271"/>
      <c r="H7266" s="271"/>
    </row>
    <row r="7267" spans="6:8" ht="15" customHeight="1" x14ac:dyDescent="0.3">
      <c r="F7267" s="271"/>
      <c r="G7267" s="271"/>
      <c r="H7267" s="271"/>
    </row>
    <row r="7268" spans="6:8" ht="15" customHeight="1" x14ac:dyDescent="0.3">
      <c r="F7268" s="271"/>
      <c r="G7268" s="271"/>
      <c r="H7268" s="271"/>
    </row>
    <row r="7269" spans="6:8" ht="15" customHeight="1" x14ac:dyDescent="0.3">
      <c r="F7269" s="272"/>
      <c r="G7269" s="272"/>
      <c r="H7269" s="272"/>
    </row>
    <row r="7270" spans="6:8" ht="15" customHeight="1" x14ac:dyDescent="0.3">
      <c r="F7270" s="271"/>
      <c r="G7270" s="271"/>
      <c r="H7270" s="271"/>
    </row>
    <row r="7271" spans="6:8" ht="15" customHeight="1" x14ac:dyDescent="0.3">
      <c r="F7271" s="272"/>
      <c r="G7271" s="272"/>
      <c r="H7271" s="272"/>
    </row>
    <row r="7272" spans="6:8" ht="15" customHeight="1" x14ac:dyDescent="0.3">
      <c r="F7272" s="271"/>
      <c r="G7272" s="271"/>
      <c r="H7272" s="271"/>
    </row>
    <row r="7273" spans="6:8" ht="15" customHeight="1" x14ac:dyDescent="0.3">
      <c r="F7273" s="272"/>
      <c r="G7273" s="272"/>
      <c r="H7273" s="272"/>
    </row>
    <row r="7274" spans="6:8" ht="15" customHeight="1" x14ac:dyDescent="0.3">
      <c r="F7274" s="271"/>
      <c r="G7274" s="271"/>
      <c r="H7274" s="271"/>
    </row>
    <row r="7275" spans="6:8" ht="15" customHeight="1" x14ac:dyDescent="0.3">
      <c r="F7275" s="272"/>
      <c r="G7275" s="272"/>
      <c r="H7275" s="272"/>
    </row>
    <row r="7276" spans="6:8" ht="15" customHeight="1" x14ac:dyDescent="0.3">
      <c r="F7276" s="272"/>
      <c r="G7276" s="272"/>
      <c r="H7276" s="272"/>
    </row>
    <row r="7277" spans="6:8" ht="15" customHeight="1" x14ac:dyDescent="0.3">
      <c r="F7277" s="272"/>
      <c r="G7277" s="272"/>
      <c r="H7277" s="272"/>
    </row>
    <row r="7278" spans="6:8" ht="15" customHeight="1" x14ac:dyDescent="0.3">
      <c r="F7278" s="271"/>
      <c r="G7278" s="271"/>
      <c r="H7278" s="271"/>
    </row>
    <row r="7279" spans="6:8" ht="15" customHeight="1" x14ac:dyDescent="0.3">
      <c r="F7279" s="271"/>
      <c r="G7279" s="271"/>
      <c r="H7279" s="271"/>
    </row>
    <row r="7280" spans="6:8" ht="15" customHeight="1" x14ac:dyDescent="0.3">
      <c r="F7280" s="271"/>
      <c r="G7280" s="271"/>
      <c r="H7280" s="271"/>
    </row>
    <row r="7281" spans="5:8" ht="15" customHeight="1" x14ac:dyDescent="0.3">
      <c r="F7281" s="272"/>
      <c r="G7281" s="272"/>
      <c r="H7281" s="272"/>
    </row>
    <row r="7282" spans="5:8" ht="15" customHeight="1" x14ac:dyDescent="0.3">
      <c r="F7282" s="272"/>
      <c r="G7282" s="272"/>
      <c r="H7282" s="272"/>
    </row>
    <row r="7283" spans="5:8" ht="15" customHeight="1" x14ac:dyDescent="0.3">
      <c r="F7283" s="271"/>
      <c r="G7283" s="271"/>
      <c r="H7283" s="271"/>
    </row>
    <row r="7284" spans="5:8" ht="15" customHeight="1" x14ac:dyDescent="0.3">
      <c r="F7284" s="272"/>
      <c r="G7284" s="272"/>
      <c r="H7284" s="272"/>
    </row>
    <row r="7285" spans="5:8" ht="15" customHeight="1" x14ac:dyDescent="0.3">
      <c r="F7285" s="272"/>
      <c r="G7285" s="272"/>
      <c r="H7285" s="272"/>
    </row>
    <row r="7286" spans="5:8" ht="15" customHeight="1" x14ac:dyDescent="0.3">
      <c r="F7286" s="271"/>
      <c r="G7286" s="271"/>
      <c r="H7286" s="271"/>
    </row>
    <row r="7287" spans="5:8" ht="15" customHeight="1" x14ac:dyDescent="0.3">
      <c r="F7287" s="272"/>
      <c r="G7287" s="272"/>
      <c r="H7287" s="272"/>
    </row>
    <row r="7288" spans="5:8" ht="15" customHeight="1" x14ac:dyDescent="0.3">
      <c r="F7288" s="271"/>
      <c r="G7288" s="271"/>
      <c r="H7288" s="271"/>
    </row>
    <row r="7289" spans="5:8" ht="15" customHeight="1" x14ac:dyDescent="0.3">
      <c r="F7289" s="272"/>
      <c r="G7289" s="272"/>
      <c r="H7289" s="272"/>
    </row>
    <row r="7290" spans="5:8" ht="15" customHeight="1" x14ac:dyDescent="0.3">
      <c r="F7290" s="271"/>
      <c r="G7290" s="271"/>
      <c r="H7290" s="271"/>
    </row>
    <row r="7291" spans="5:8" ht="15" customHeight="1" x14ac:dyDescent="0.3">
      <c r="F7291" s="271"/>
      <c r="G7291" s="271"/>
      <c r="H7291" s="271"/>
    </row>
    <row r="7292" spans="5:8" ht="15" customHeight="1" x14ac:dyDescent="0.3">
      <c r="F7292" s="271"/>
      <c r="G7292" s="271"/>
      <c r="H7292" s="271"/>
    </row>
    <row r="7293" spans="5:8" ht="15" customHeight="1" x14ac:dyDescent="0.3">
      <c r="F7293" s="271"/>
      <c r="G7293" s="271"/>
      <c r="H7293" s="271"/>
    </row>
    <row r="7294" spans="5:8" ht="15" customHeight="1" x14ac:dyDescent="0.3">
      <c r="F7294" s="272"/>
      <c r="G7294" s="272"/>
      <c r="H7294" s="272"/>
    </row>
    <row r="7295" spans="5:8" ht="15" customHeight="1" x14ac:dyDescent="0.3">
      <c r="E7295" s="271"/>
      <c r="F7295" s="271"/>
      <c r="G7295" s="271"/>
      <c r="H7295" s="271"/>
    </row>
    <row r="7296" spans="5:8" ht="15" customHeight="1" x14ac:dyDescent="0.3">
      <c r="F7296" s="271"/>
      <c r="G7296" s="271"/>
      <c r="H7296" s="271"/>
    </row>
    <row r="7297" spans="5:8" ht="15" customHeight="1" x14ac:dyDescent="0.3">
      <c r="F7297" s="271"/>
      <c r="G7297" s="271"/>
      <c r="H7297" s="271"/>
    </row>
    <row r="7298" spans="5:8" ht="15" customHeight="1" x14ac:dyDescent="0.3">
      <c r="E7298" s="271"/>
      <c r="F7298" s="271"/>
      <c r="G7298" s="271"/>
      <c r="H7298" s="271"/>
    </row>
    <row r="7299" spans="5:8" ht="15" customHeight="1" x14ac:dyDescent="0.3">
      <c r="E7299" s="271"/>
      <c r="F7299" s="271"/>
      <c r="G7299" s="271"/>
      <c r="H7299" s="271"/>
    </row>
    <row r="7300" spans="5:8" ht="15" customHeight="1" x14ac:dyDescent="0.3">
      <c r="F7300" s="271"/>
      <c r="G7300" s="271"/>
      <c r="H7300" s="271"/>
    </row>
    <row r="7301" spans="5:8" ht="15" customHeight="1" x14ac:dyDescent="0.3">
      <c r="E7301" s="271"/>
      <c r="F7301" s="271"/>
      <c r="G7301" s="271"/>
      <c r="H7301" s="271"/>
    </row>
    <row r="7302" spans="5:8" ht="15" customHeight="1" x14ac:dyDescent="0.3">
      <c r="F7302" s="272"/>
      <c r="G7302" s="272"/>
      <c r="H7302" s="272"/>
    </row>
    <row r="7303" spans="5:8" ht="15" customHeight="1" x14ac:dyDescent="0.3">
      <c r="F7303" s="271"/>
      <c r="G7303" s="271"/>
      <c r="H7303" s="271"/>
    </row>
    <row r="7304" spans="5:8" ht="15" customHeight="1" x14ac:dyDescent="0.3">
      <c r="F7304" s="271"/>
      <c r="G7304" s="271"/>
      <c r="H7304" s="271"/>
    </row>
    <row r="7305" spans="5:8" ht="15" customHeight="1" x14ac:dyDescent="0.3">
      <c r="F7305" s="271"/>
      <c r="G7305" s="271"/>
      <c r="H7305" s="271"/>
    </row>
    <row r="7306" spans="5:8" ht="15" customHeight="1" x14ac:dyDescent="0.3">
      <c r="F7306" s="271"/>
      <c r="G7306" s="271"/>
      <c r="H7306" s="271"/>
    </row>
    <row r="7307" spans="5:8" ht="15" customHeight="1" x14ac:dyDescent="0.3">
      <c r="F7307" s="271"/>
      <c r="G7307" s="271"/>
      <c r="H7307" s="271"/>
    </row>
    <row r="7308" spans="5:8" ht="15" customHeight="1" x14ac:dyDescent="0.3">
      <c r="F7308" s="272"/>
      <c r="G7308" s="272"/>
      <c r="H7308" s="272"/>
    </row>
    <row r="7309" spans="5:8" ht="15" customHeight="1" x14ac:dyDescent="0.3">
      <c r="F7309" s="271"/>
      <c r="G7309" s="271"/>
      <c r="H7309" s="271"/>
    </row>
    <row r="7310" spans="5:8" ht="15" customHeight="1" x14ac:dyDescent="0.3">
      <c r="F7310" s="272"/>
      <c r="G7310" s="272"/>
      <c r="H7310" s="272"/>
    </row>
    <row r="7311" spans="5:8" ht="15" customHeight="1" x14ac:dyDescent="0.3">
      <c r="F7311" s="271"/>
      <c r="G7311" s="271"/>
      <c r="H7311" s="271"/>
    </row>
    <row r="7312" spans="5:8" ht="15" customHeight="1" x14ac:dyDescent="0.3">
      <c r="F7312" s="271"/>
      <c r="G7312" s="271"/>
      <c r="H7312" s="271"/>
    </row>
    <row r="7313" spans="6:8" ht="15" customHeight="1" x14ac:dyDescent="0.3">
      <c r="F7313" s="272"/>
      <c r="G7313" s="272"/>
      <c r="H7313" s="272"/>
    </row>
    <row r="7314" spans="6:8" ht="15" customHeight="1" x14ac:dyDescent="0.3">
      <c r="F7314" s="271"/>
      <c r="G7314" s="271"/>
      <c r="H7314" s="271"/>
    </row>
    <row r="7315" spans="6:8" ht="15" customHeight="1" x14ac:dyDescent="0.3">
      <c r="F7315" s="272"/>
      <c r="G7315" s="272"/>
      <c r="H7315" s="272"/>
    </row>
    <row r="7316" spans="6:8" ht="15" customHeight="1" x14ac:dyDescent="0.3">
      <c r="F7316" s="271"/>
      <c r="G7316" s="271"/>
      <c r="H7316" s="271"/>
    </row>
    <row r="7317" spans="6:8" ht="15" customHeight="1" x14ac:dyDescent="0.3">
      <c r="F7317" s="271"/>
      <c r="G7317" s="271"/>
      <c r="H7317" s="271"/>
    </row>
    <row r="7318" spans="6:8" ht="15" customHeight="1" x14ac:dyDescent="0.3">
      <c r="F7318" s="271"/>
      <c r="G7318" s="271"/>
      <c r="H7318" s="271"/>
    </row>
    <row r="7319" spans="6:8" ht="15" customHeight="1" x14ac:dyDescent="0.3">
      <c r="F7319" s="271"/>
      <c r="G7319" s="271"/>
      <c r="H7319" s="271"/>
    </row>
    <row r="7320" spans="6:8" ht="15" customHeight="1" x14ac:dyDescent="0.3">
      <c r="F7320" s="271"/>
      <c r="G7320" s="271"/>
      <c r="H7320" s="271"/>
    </row>
    <row r="7321" spans="6:8" ht="15" customHeight="1" x14ac:dyDescent="0.3">
      <c r="F7321" s="271"/>
      <c r="G7321" s="271"/>
      <c r="H7321" s="271"/>
    </row>
    <row r="7322" spans="6:8" ht="15" customHeight="1" x14ac:dyDescent="0.3">
      <c r="F7322" s="272"/>
      <c r="G7322" s="272"/>
      <c r="H7322" s="272"/>
    </row>
    <row r="7323" spans="6:8" ht="15" customHeight="1" x14ac:dyDescent="0.3">
      <c r="F7323" s="272"/>
      <c r="G7323" s="272"/>
      <c r="H7323" s="272"/>
    </row>
    <row r="7324" spans="6:8" ht="15" customHeight="1" x14ac:dyDescent="0.3">
      <c r="F7324" s="271"/>
      <c r="G7324" s="271"/>
      <c r="H7324" s="271"/>
    </row>
    <row r="7325" spans="6:8" ht="15" customHeight="1" x14ac:dyDescent="0.3">
      <c r="F7325" s="271"/>
      <c r="G7325" s="271"/>
      <c r="H7325" s="271"/>
    </row>
    <row r="7326" spans="6:8" ht="15" customHeight="1" x14ac:dyDescent="0.3">
      <c r="F7326" s="271"/>
      <c r="G7326" s="271"/>
      <c r="H7326" s="271"/>
    </row>
    <row r="7327" spans="6:8" ht="15" customHeight="1" x14ac:dyDescent="0.3">
      <c r="F7327" s="271"/>
      <c r="G7327" s="271"/>
      <c r="H7327" s="271"/>
    </row>
    <row r="7328" spans="6:8" ht="15" customHeight="1" x14ac:dyDescent="0.3">
      <c r="F7328" s="271"/>
      <c r="G7328" s="271"/>
      <c r="H7328" s="271"/>
    </row>
    <row r="7329" spans="6:8" ht="15" customHeight="1" x14ac:dyDescent="0.3">
      <c r="F7329" s="272"/>
      <c r="G7329" s="272"/>
      <c r="H7329" s="272"/>
    </row>
    <row r="7330" spans="6:8" ht="15" customHeight="1" x14ac:dyDescent="0.3">
      <c r="F7330" s="271"/>
      <c r="G7330" s="271"/>
      <c r="H7330" s="271"/>
    </row>
    <row r="7331" spans="6:8" ht="15" customHeight="1" x14ac:dyDescent="0.3">
      <c r="F7331" s="271"/>
      <c r="G7331" s="271"/>
      <c r="H7331" s="271"/>
    </row>
    <row r="7332" spans="6:8" ht="15" customHeight="1" x14ac:dyDescent="0.3">
      <c r="F7332" s="272"/>
      <c r="G7332" s="272"/>
      <c r="H7332" s="272"/>
    </row>
    <row r="7333" spans="6:8" ht="15" customHeight="1" x14ac:dyDescent="0.3">
      <c r="F7333" s="272"/>
      <c r="G7333" s="272"/>
      <c r="H7333" s="272"/>
    </row>
    <row r="7334" spans="6:8" ht="15" customHeight="1" x14ac:dyDescent="0.3">
      <c r="F7334" s="271"/>
      <c r="G7334" s="271"/>
      <c r="H7334" s="271"/>
    </row>
    <row r="7335" spans="6:8" ht="15" customHeight="1" x14ac:dyDescent="0.3">
      <c r="F7335" s="272"/>
      <c r="G7335" s="272"/>
      <c r="H7335" s="272"/>
    </row>
    <row r="7336" spans="6:8" ht="15" customHeight="1" x14ac:dyDescent="0.3">
      <c r="F7336" s="271"/>
      <c r="G7336" s="271"/>
      <c r="H7336" s="271"/>
    </row>
    <row r="7337" spans="6:8" ht="15" customHeight="1" x14ac:dyDescent="0.3">
      <c r="F7337" s="271"/>
      <c r="G7337" s="271"/>
      <c r="H7337" s="271"/>
    </row>
    <row r="7338" spans="6:8" ht="15" customHeight="1" x14ac:dyDescent="0.3">
      <c r="F7338" s="271"/>
      <c r="G7338" s="271"/>
      <c r="H7338" s="271"/>
    </row>
    <row r="7339" spans="6:8" ht="15" customHeight="1" x14ac:dyDescent="0.3">
      <c r="F7339" s="271"/>
      <c r="G7339" s="271"/>
      <c r="H7339" s="271"/>
    </row>
    <row r="7340" spans="6:8" ht="15" customHeight="1" x14ac:dyDescent="0.3">
      <c r="F7340" s="271"/>
      <c r="G7340" s="271"/>
      <c r="H7340" s="271"/>
    </row>
    <row r="7341" spans="6:8" ht="15" customHeight="1" x14ac:dyDescent="0.3">
      <c r="F7341" s="271"/>
      <c r="G7341" s="271"/>
      <c r="H7341" s="271"/>
    </row>
    <row r="7342" spans="6:8" ht="15" customHeight="1" x14ac:dyDescent="0.3">
      <c r="F7342" s="272"/>
      <c r="G7342" s="272"/>
      <c r="H7342" s="272"/>
    </row>
    <row r="7343" spans="6:8" ht="15" customHeight="1" x14ac:dyDescent="0.3">
      <c r="F7343" s="271"/>
      <c r="G7343" s="271"/>
      <c r="H7343" s="271"/>
    </row>
    <row r="7344" spans="6:8" ht="15" customHeight="1" x14ac:dyDescent="0.3">
      <c r="F7344" s="271"/>
      <c r="G7344" s="271"/>
      <c r="H7344" s="271"/>
    </row>
    <row r="7345" spans="6:8" ht="15" customHeight="1" x14ac:dyDescent="0.3">
      <c r="F7345" s="272"/>
      <c r="G7345" s="272"/>
      <c r="H7345" s="272"/>
    </row>
    <row r="7346" spans="6:8" ht="15" customHeight="1" x14ac:dyDescent="0.3">
      <c r="F7346" s="271"/>
      <c r="G7346" s="271"/>
      <c r="H7346" s="271"/>
    </row>
    <row r="7347" spans="6:8" ht="15" customHeight="1" x14ac:dyDescent="0.3">
      <c r="F7347" s="271"/>
      <c r="G7347" s="271"/>
      <c r="H7347" s="271"/>
    </row>
    <row r="7348" spans="6:8" ht="15" customHeight="1" x14ac:dyDescent="0.3">
      <c r="F7348" s="271"/>
      <c r="G7348" s="271"/>
      <c r="H7348" s="271"/>
    </row>
    <row r="7349" spans="6:8" ht="15" customHeight="1" x14ac:dyDescent="0.3">
      <c r="F7349" s="271"/>
      <c r="G7349" s="271"/>
      <c r="H7349" s="271"/>
    </row>
    <row r="7350" spans="6:8" ht="15" customHeight="1" x14ac:dyDescent="0.3">
      <c r="F7350" s="271"/>
      <c r="G7350" s="271"/>
      <c r="H7350" s="271"/>
    </row>
    <row r="7351" spans="6:8" ht="15" customHeight="1" x14ac:dyDescent="0.3">
      <c r="F7351" s="272"/>
      <c r="G7351" s="272"/>
      <c r="H7351" s="272"/>
    </row>
    <row r="7352" spans="6:8" ht="15" customHeight="1" x14ac:dyDescent="0.3">
      <c r="F7352" s="271"/>
      <c r="G7352" s="271"/>
      <c r="H7352" s="271"/>
    </row>
    <row r="7353" spans="6:8" ht="15" customHeight="1" x14ac:dyDescent="0.3">
      <c r="F7353" s="271"/>
      <c r="G7353" s="271"/>
      <c r="H7353" s="271"/>
    </row>
    <row r="7354" spans="6:8" ht="15" customHeight="1" x14ac:dyDescent="0.3">
      <c r="F7354" s="271"/>
      <c r="G7354" s="271"/>
      <c r="H7354" s="271"/>
    </row>
    <row r="7355" spans="6:8" ht="15" customHeight="1" x14ac:dyDescent="0.3">
      <c r="F7355" s="272"/>
      <c r="G7355" s="272"/>
      <c r="H7355" s="272"/>
    </row>
    <row r="7356" spans="6:8" ht="15" customHeight="1" x14ac:dyDescent="0.3">
      <c r="F7356" s="271"/>
      <c r="G7356" s="271"/>
      <c r="H7356" s="271"/>
    </row>
    <row r="7357" spans="6:8" ht="15" customHeight="1" x14ac:dyDescent="0.3">
      <c r="F7357" s="271"/>
      <c r="G7357" s="271"/>
      <c r="H7357" s="271"/>
    </row>
    <row r="7358" spans="6:8" ht="15" customHeight="1" x14ac:dyDescent="0.3">
      <c r="F7358" s="271"/>
      <c r="G7358" s="271"/>
      <c r="H7358" s="271"/>
    </row>
    <row r="7359" spans="6:8" ht="15" customHeight="1" x14ac:dyDescent="0.3">
      <c r="F7359" s="272"/>
      <c r="G7359" s="272"/>
      <c r="H7359" s="272"/>
    </row>
    <row r="7360" spans="6:8" ht="15" customHeight="1" x14ac:dyDescent="0.3">
      <c r="F7360" s="271"/>
      <c r="G7360" s="271"/>
      <c r="H7360" s="271"/>
    </row>
    <row r="7361" spans="6:8" ht="15" customHeight="1" x14ac:dyDescent="0.3">
      <c r="F7361" s="272"/>
      <c r="G7361" s="272"/>
      <c r="H7361" s="272"/>
    </row>
    <row r="7362" spans="6:8" ht="15" customHeight="1" x14ac:dyDescent="0.3">
      <c r="F7362" s="272"/>
      <c r="G7362" s="272"/>
      <c r="H7362" s="272"/>
    </row>
    <row r="7363" spans="6:8" ht="15" customHeight="1" x14ac:dyDescent="0.3">
      <c r="F7363" s="271"/>
      <c r="G7363" s="271"/>
      <c r="H7363" s="271"/>
    </row>
    <row r="7364" spans="6:8" ht="15" customHeight="1" x14ac:dyDescent="0.3">
      <c r="F7364" s="272"/>
      <c r="G7364" s="272"/>
      <c r="H7364" s="272"/>
    </row>
    <row r="7365" spans="6:8" ht="15" customHeight="1" x14ac:dyDescent="0.3">
      <c r="F7365" s="271"/>
      <c r="G7365" s="271"/>
      <c r="H7365" s="271"/>
    </row>
    <row r="7366" spans="6:8" ht="15" customHeight="1" x14ac:dyDescent="0.3">
      <c r="F7366" s="271"/>
      <c r="G7366" s="271"/>
      <c r="H7366" s="271"/>
    </row>
    <row r="7367" spans="6:8" ht="15" customHeight="1" x14ac:dyDescent="0.3">
      <c r="F7367" s="272"/>
      <c r="G7367" s="272"/>
      <c r="H7367" s="272"/>
    </row>
    <row r="7368" spans="6:8" ht="15" customHeight="1" x14ac:dyDescent="0.3">
      <c r="F7368" s="272"/>
      <c r="G7368" s="272"/>
      <c r="H7368" s="272"/>
    </row>
    <row r="7369" spans="6:8" ht="15" customHeight="1" x14ac:dyDescent="0.3">
      <c r="F7369" s="271"/>
      <c r="G7369" s="271"/>
      <c r="H7369" s="271"/>
    </row>
    <row r="7370" spans="6:8" ht="15" customHeight="1" x14ac:dyDescent="0.3">
      <c r="F7370" s="271"/>
      <c r="G7370" s="271"/>
      <c r="H7370" s="271"/>
    </row>
    <row r="7371" spans="6:8" ht="15" customHeight="1" x14ac:dyDescent="0.3">
      <c r="F7371" s="271"/>
      <c r="G7371" s="271"/>
      <c r="H7371" s="271"/>
    </row>
    <row r="7372" spans="6:8" ht="15" customHeight="1" x14ac:dyDescent="0.3">
      <c r="F7372" s="271"/>
      <c r="G7372" s="271"/>
      <c r="H7372" s="271"/>
    </row>
    <row r="7373" spans="6:8" ht="15" customHeight="1" x14ac:dyDescent="0.3">
      <c r="F7373" s="271"/>
      <c r="G7373" s="271"/>
      <c r="H7373" s="271"/>
    </row>
    <row r="7374" spans="6:8" ht="15" customHeight="1" x14ac:dyDescent="0.3">
      <c r="F7374" s="272"/>
      <c r="G7374" s="272"/>
      <c r="H7374" s="272"/>
    </row>
    <row r="7375" spans="6:8" ht="15" customHeight="1" x14ac:dyDescent="0.3">
      <c r="F7375" s="271"/>
      <c r="G7375" s="271"/>
      <c r="H7375" s="271"/>
    </row>
    <row r="7376" spans="6:8" ht="15" customHeight="1" x14ac:dyDescent="0.3">
      <c r="F7376" s="272"/>
      <c r="G7376" s="272"/>
      <c r="H7376" s="272"/>
    </row>
    <row r="7377" spans="6:8" ht="15" customHeight="1" x14ac:dyDescent="0.3">
      <c r="F7377" s="271"/>
      <c r="G7377" s="271"/>
      <c r="H7377" s="271"/>
    </row>
    <row r="7378" spans="6:8" ht="15" customHeight="1" x14ac:dyDescent="0.3">
      <c r="F7378" s="271"/>
      <c r="G7378" s="271"/>
      <c r="H7378" s="271"/>
    </row>
    <row r="7379" spans="6:8" ht="15" customHeight="1" x14ac:dyDescent="0.3">
      <c r="F7379" s="271"/>
      <c r="G7379" s="271"/>
      <c r="H7379" s="271"/>
    </row>
    <row r="7380" spans="6:8" ht="15" customHeight="1" x14ac:dyDescent="0.3">
      <c r="F7380" s="271"/>
      <c r="G7380" s="271"/>
      <c r="H7380" s="271"/>
    </row>
    <row r="7381" spans="6:8" ht="15" customHeight="1" x14ac:dyDescent="0.3">
      <c r="F7381" s="271"/>
      <c r="G7381" s="271"/>
      <c r="H7381" s="271"/>
    </row>
    <row r="7382" spans="6:8" ht="15" customHeight="1" x14ac:dyDescent="0.3">
      <c r="F7382" s="272"/>
      <c r="G7382" s="272"/>
      <c r="H7382" s="272"/>
    </row>
    <row r="7383" spans="6:8" ht="15" customHeight="1" x14ac:dyDescent="0.3">
      <c r="F7383" s="271"/>
      <c r="G7383" s="271"/>
      <c r="H7383" s="271"/>
    </row>
    <row r="7384" spans="6:8" ht="15" customHeight="1" x14ac:dyDescent="0.3">
      <c r="F7384" s="271"/>
      <c r="G7384" s="271"/>
      <c r="H7384" s="271"/>
    </row>
    <row r="7385" spans="6:8" ht="15" customHeight="1" x14ac:dyDescent="0.3">
      <c r="F7385" s="271"/>
      <c r="G7385" s="271"/>
      <c r="H7385" s="271"/>
    </row>
    <row r="7386" spans="6:8" ht="15" customHeight="1" x14ac:dyDescent="0.3">
      <c r="F7386" s="271"/>
      <c r="G7386" s="271"/>
      <c r="H7386" s="271"/>
    </row>
    <row r="7387" spans="6:8" ht="15" customHeight="1" x14ac:dyDescent="0.3">
      <c r="F7387" s="272"/>
      <c r="G7387" s="272"/>
      <c r="H7387" s="272"/>
    </row>
    <row r="7388" spans="6:8" ht="15" customHeight="1" x14ac:dyDescent="0.3">
      <c r="F7388" s="272"/>
      <c r="G7388" s="272"/>
      <c r="H7388" s="272"/>
    </row>
    <row r="7389" spans="6:8" ht="15" customHeight="1" x14ac:dyDescent="0.3">
      <c r="F7389" s="271"/>
      <c r="G7389" s="271"/>
      <c r="H7389" s="271"/>
    </row>
    <row r="7390" spans="6:8" ht="15" customHeight="1" x14ac:dyDescent="0.3">
      <c r="F7390" s="271"/>
      <c r="G7390" s="271"/>
      <c r="H7390" s="271"/>
    </row>
    <row r="7391" spans="6:8" ht="15" customHeight="1" x14ac:dyDescent="0.3">
      <c r="F7391" s="272"/>
      <c r="G7391" s="272"/>
      <c r="H7391" s="272"/>
    </row>
    <row r="7392" spans="6:8" ht="15" customHeight="1" x14ac:dyDescent="0.3">
      <c r="F7392" s="271"/>
      <c r="G7392" s="271"/>
      <c r="H7392" s="271"/>
    </row>
    <row r="7393" spans="6:8" ht="15" customHeight="1" x14ac:dyDescent="0.3">
      <c r="F7393" s="271"/>
      <c r="G7393" s="271"/>
      <c r="H7393" s="271"/>
    </row>
    <row r="7394" spans="6:8" ht="15" customHeight="1" x14ac:dyDescent="0.3">
      <c r="F7394" s="272"/>
      <c r="G7394" s="272"/>
      <c r="H7394" s="272"/>
    </row>
    <row r="7395" spans="6:8" ht="15" customHeight="1" x14ac:dyDescent="0.3">
      <c r="F7395" s="271"/>
      <c r="G7395" s="271"/>
      <c r="H7395" s="271"/>
    </row>
    <row r="7396" spans="6:8" ht="15" customHeight="1" x14ac:dyDescent="0.3">
      <c r="F7396" s="271"/>
      <c r="G7396" s="271"/>
      <c r="H7396" s="271"/>
    </row>
    <row r="7397" spans="6:8" ht="15" customHeight="1" x14ac:dyDescent="0.3">
      <c r="F7397" s="271"/>
      <c r="G7397" s="271"/>
      <c r="H7397" s="271"/>
    </row>
    <row r="7398" spans="6:8" ht="15" customHeight="1" x14ac:dyDescent="0.3">
      <c r="F7398" s="272"/>
      <c r="G7398" s="272"/>
      <c r="H7398" s="272"/>
    </row>
    <row r="7399" spans="6:8" ht="15" customHeight="1" x14ac:dyDescent="0.3">
      <c r="F7399" s="272"/>
      <c r="G7399" s="272"/>
      <c r="H7399" s="272"/>
    </row>
    <row r="7400" spans="6:8" ht="15" customHeight="1" x14ac:dyDescent="0.3">
      <c r="F7400" s="271"/>
      <c r="G7400" s="271"/>
      <c r="H7400" s="271"/>
    </row>
    <row r="7401" spans="6:8" ht="15" customHeight="1" x14ac:dyDescent="0.3">
      <c r="F7401" s="272"/>
      <c r="G7401" s="272"/>
      <c r="H7401" s="272"/>
    </row>
    <row r="7402" spans="6:8" ht="15" customHeight="1" x14ac:dyDescent="0.3">
      <c r="F7402" s="271"/>
      <c r="G7402" s="271"/>
      <c r="H7402" s="271"/>
    </row>
    <row r="7403" spans="6:8" ht="15" customHeight="1" x14ac:dyDescent="0.3">
      <c r="F7403" s="271"/>
      <c r="G7403" s="271"/>
      <c r="H7403" s="271"/>
    </row>
    <row r="7404" spans="6:8" ht="15" customHeight="1" x14ac:dyDescent="0.3">
      <c r="F7404" s="271"/>
      <c r="G7404" s="271"/>
      <c r="H7404" s="271"/>
    </row>
    <row r="7405" spans="6:8" ht="15" customHeight="1" x14ac:dyDescent="0.3">
      <c r="F7405" s="272"/>
      <c r="G7405" s="272"/>
      <c r="H7405" s="272"/>
    </row>
    <row r="7406" spans="6:8" ht="15" customHeight="1" x14ac:dyDescent="0.3">
      <c r="F7406" s="271"/>
      <c r="G7406" s="271"/>
      <c r="H7406" s="271"/>
    </row>
    <row r="7407" spans="6:8" ht="15" customHeight="1" x14ac:dyDescent="0.3">
      <c r="F7407" s="272"/>
      <c r="G7407" s="272"/>
      <c r="H7407" s="272"/>
    </row>
    <row r="7408" spans="6:8" ht="15" customHeight="1" x14ac:dyDescent="0.3">
      <c r="F7408" s="271"/>
      <c r="G7408" s="271"/>
      <c r="H7408" s="271"/>
    </row>
    <row r="7409" spans="6:8" ht="15" customHeight="1" x14ac:dyDescent="0.3">
      <c r="F7409" s="271"/>
      <c r="G7409" s="271"/>
      <c r="H7409" s="271"/>
    </row>
    <row r="7410" spans="6:8" ht="15" customHeight="1" x14ac:dyDescent="0.3">
      <c r="F7410" s="271"/>
      <c r="G7410" s="271"/>
      <c r="H7410" s="271"/>
    </row>
    <row r="7411" spans="6:8" ht="15" customHeight="1" x14ac:dyDescent="0.3">
      <c r="F7411" s="271"/>
      <c r="G7411" s="271"/>
      <c r="H7411" s="271"/>
    </row>
    <row r="7412" spans="6:8" ht="15" customHeight="1" x14ac:dyDescent="0.3">
      <c r="F7412" s="272"/>
      <c r="G7412" s="272"/>
      <c r="H7412" s="272"/>
    </row>
    <row r="7413" spans="6:8" ht="15" customHeight="1" x14ac:dyDescent="0.3">
      <c r="F7413" s="271"/>
      <c r="G7413" s="271"/>
      <c r="H7413" s="271"/>
    </row>
    <row r="7414" spans="6:8" ht="15" customHeight="1" x14ac:dyDescent="0.3">
      <c r="F7414" s="272"/>
      <c r="G7414" s="272"/>
      <c r="H7414" s="272"/>
    </row>
    <row r="7415" spans="6:8" ht="15" customHeight="1" x14ac:dyDescent="0.3">
      <c r="F7415" s="271"/>
      <c r="G7415" s="271"/>
      <c r="H7415" s="271"/>
    </row>
    <row r="7416" spans="6:8" ht="15" customHeight="1" x14ac:dyDescent="0.3">
      <c r="F7416" s="272"/>
      <c r="G7416" s="272"/>
      <c r="H7416" s="272"/>
    </row>
    <row r="7417" spans="6:8" ht="15" customHeight="1" x14ac:dyDescent="0.3">
      <c r="F7417" s="271"/>
      <c r="G7417" s="271"/>
      <c r="H7417" s="271"/>
    </row>
    <row r="7418" spans="6:8" ht="15" customHeight="1" x14ac:dyDescent="0.3"/>
    <row r="7419" spans="6:8" ht="15" customHeight="1" x14ac:dyDescent="0.3">
      <c r="F7419" s="272"/>
      <c r="G7419" s="272"/>
      <c r="H7419" s="272"/>
    </row>
    <row r="7420" spans="6:8" ht="15" customHeight="1" x14ac:dyDescent="0.3">
      <c r="F7420" s="271"/>
      <c r="G7420" s="271"/>
      <c r="H7420" s="271"/>
    </row>
    <row r="7421" spans="6:8" ht="15" customHeight="1" x14ac:dyDescent="0.3">
      <c r="F7421" s="271"/>
      <c r="G7421" s="271"/>
      <c r="H7421" s="271"/>
    </row>
    <row r="7422" spans="6:8" ht="15" customHeight="1" x14ac:dyDescent="0.3">
      <c r="F7422" s="271"/>
      <c r="G7422" s="271"/>
      <c r="H7422" s="271"/>
    </row>
    <row r="7423" spans="6:8" ht="15" customHeight="1" x14ac:dyDescent="0.3">
      <c r="F7423" s="271"/>
      <c r="G7423" s="271"/>
      <c r="H7423" s="271"/>
    </row>
    <row r="7424" spans="6:8" ht="15" customHeight="1" x14ac:dyDescent="0.3">
      <c r="F7424" s="272"/>
      <c r="G7424" s="272"/>
      <c r="H7424" s="272"/>
    </row>
    <row r="7425" spans="6:8" ht="15" customHeight="1" x14ac:dyDescent="0.3">
      <c r="F7425" s="271"/>
      <c r="G7425" s="271"/>
      <c r="H7425" s="271"/>
    </row>
    <row r="7426" spans="6:8" ht="15" customHeight="1" x14ac:dyDescent="0.3">
      <c r="F7426" s="271"/>
      <c r="G7426" s="271"/>
      <c r="H7426" s="271"/>
    </row>
    <row r="7427" spans="6:8" ht="15" customHeight="1" x14ac:dyDescent="0.3"/>
    <row r="7428" spans="6:8" ht="15" customHeight="1" x14ac:dyDescent="0.3">
      <c r="F7428" s="272"/>
      <c r="G7428" s="272"/>
      <c r="H7428" s="272"/>
    </row>
    <row r="7429" spans="6:8" ht="15" customHeight="1" x14ac:dyDescent="0.3">
      <c r="F7429" s="272"/>
      <c r="G7429" s="272"/>
      <c r="H7429" s="272"/>
    </row>
    <row r="7430" spans="6:8" ht="15" customHeight="1" x14ac:dyDescent="0.3">
      <c r="F7430" s="271"/>
      <c r="G7430" s="271"/>
      <c r="H7430" s="271"/>
    </row>
    <row r="7431" spans="6:8" ht="15" customHeight="1" x14ac:dyDescent="0.3">
      <c r="F7431" s="271"/>
      <c r="G7431" s="271"/>
      <c r="H7431" s="271"/>
    </row>
    <row r="7432" spans="6:8" ht="15" customHeight="1" x14ac:dyDescent="0.3">
      <c r="F7432" s="272"/>
      <c r="G7432" s="272"/>
      <c r="H7432" s="272"/>
    </row>
    <row r="7433" spans="6:8" ht="15" customHeight="1" x14ac:dyDescent="0.3">
      <c r="F7433" s="271"/>
      <c r="G7433" s="271"/>
      <c r="H7433" s="271"/>
    </row>
    <row r="7434" spans="6:8" ht="15" customHeight="1" x14ac:dyDescent="0.3">
      <c r="F7434" s="272"/>
      <c r="G7434" s="272"/>
      <c r="H7434" s="272"/>
    </row>
    <row r="7435" spans="6:8" ht="15" customHeight="1" x14ac:dyDescent="0.3">
      <c r="F7435" s="272"/>
      <c r="G7435" s="272"/>
      <c r="H7435" s="272"/>
    </row>
    <row r="7436" spans="6:8" ht="15" customHeight="1" x14ac:dyDescent="0.3">
      <c r="F7436" s="272"/>
      <c r="G7436" s="272"/>
      <c r="H7436" s="272"/>
    </row>
    <row r="7437" spans="6:8" ht="15" customHeight="1" x14ac:dyDescent="0.3">
      <c r="F7437" s="271"/>
      <c r="G7437" s="271"/>
      <c r="H7437" s="271"/>
    </row>
    <row r="7438" spans="6:8" ht="15" customHeight="1" x14ac:dyDescent="0.3">
      <c r="F7438" s="272"/>
      <c r="G7438" s="272"/>
      <c r="H7438" s="272"/>
    </row>
    <row r="7439" spans="6:8" ht="15" customHeight="1" x14ac:dyDescent="0.3">
      <c r="F7439" s="271"/>
      <c r="G7439" s="271"/>
      <c r="H7439" s="271"/>
    </row>
    <row r="7440" spans="6:8" ht="15" customHeight="1" x14ac:dyDescent="0.3">
      <c r="F7440" s="272"/>
      <c r="G7440" s="272"/>
      <c r="H7440" s="272"/>
    </row>
    <row r="7441" spans="5:8" ht="15" customHeight="1" x14ac:dyDescent="0.3">
      <c r="F7441" s="271"/>
      <c r="G7441" s="271"/>
      <c r="H7441" s="271"/>
    </row>
    <row r="7442" spans="5:8" ht="15" customHeight="1" x14ac:dyDescent="0.3">
      <c r="F7442" s="271"/>
      <c r="G7442" s="271"/>
      <c r="H7442" s="271"/>
    </row>
    <row r="7443" spans="5:8" ht="15" customHeight="1" x14ac:dyDescent="0.3">
      <c r="F7443" s="271"/>
      <c r="G7443" s="271"/>
      <c r="H7443" s="271"/>
    </row>
    <row r="7444" spans="5:8" ht="15" customHeight="1" x14ac:dyDescent="0.3">
      <c r="F7444" s="272"/>
      <c r="G7444" s="272"/>
      <c r="H7444" s="272"/>
    </row>
    <row r="7445" spans="5:8" ht="15" customHeight="1" x14ac:dyDescent="0.3">
      <c r="E7445" s="271"/>
      <c r="F7445" s="271"/>
      <c r="G7445" s="271"/>
      <c r="H7445" s="271"/>
    </row>
    <row r="7446" spans="5:8" ht="15" customHeight="1" x14ac:dyDescent="0.3">
      <c r="F7446" s="271"/>
      <c r="G7446" s="271"/>
      <c r="H7446" s="271"/>
    </row>
    <row r="7447" spans="5:8" ht="15" customHeight="1" x14ac:dyDescent="0.3">
      <c r="F7447" s="271"/>
      <c r="G7447" s="271"/>
      <c r="H7447" s="271"/>
    </row>
    <row r="7448" spans="5:8" ht="15" customHeight="1" x14ac:dyDescent="0.3"/>
    <row r="7449" spans="5:8" ht="15" customHeight="1" x14ac:dyDescent="0.3">
      <c r="F7449" s="271"/>
      <c r="G7449" s="271"/>
      <c r="H7449" s="271"/>
    </row>
    <row r="7450" spans="5:8" ht="15" customHeight="1" x14ac:dyDescent="0.3">
      <c r="F7450" s="272"/>
      <c r="G7450" s="272"/>
      <c r="H7450" s="272"/>
    </row>
    <row r="7451" spans="5:8" ht="15" customHeight="1" x14ac:dyDescent="0.3"/>
    <row r="7452" spans="5:8" ht="15" customHeight="1" x14ac:dyDescent="0.3">
      <c r="F7452" s="271"/>
      <c r="G7452" s="271"/>
      <c r="H7452" s="271"/>
    </row>
    <row r="7453" spans="5:8" ht="15" customHeight="1" x14ac:dyDescent="0.3">
      <c r="F7453" s="271"/>
      <c r="G7453" s="271"/>
      <c r="H7453" s="271"/>
    </row>
    <row r="7454" spans="5:8" ht="15" customHeight="1" x14ac:dyDescent="0.3">
      <c r="F7454" s="271"/>
      <c r="G7454" s="271"/>
      <c r="H7454" s="271"/>
    </row>
    <row r="7455" spans="5:8" ht="15" customHeight="1" x14ac:dyDescent="0.3">
      <c r="F7455" s="272"/>
      <c r="G7455" s="272"/>
      <c r="H7455" s="272"/>
    </row>
    <row r="7456" spans="5:8" ht="15" customHeight="1" x14ac:dyDescent="0.3">
      <c r="F7456" s="271"/>
      <c r="G7456" s="271"/>
      <c r="H7456" s="271"/>
    </row>
    <row r="7457" spans="6:8" ht="15" customHeight="1" x14ac:dyDescent="0.3">
      <c r="F7457" s="271"/>
      <c r="G7457" s="271"/>
      <c r="H7457" s="271"/>
    </row>
    <row r="7458" spans="6:8" ht="15" customHeight="1" x14ac:dyDescent="0.3">
      <c r="F7458" s="272"/>
      <c r="G7458" s="272"/>
      <c r="H7458" s="272"/>
    </row>
    <row r="7459" spans="6:8" ht="15" customHeight="1" x14ac:dyDescent="0.3">
      <c r="F7459" s="272"/>
      <c r="G7459" s="272"/>
      <c r="H7459" s="272"/>
    </row>
    <row r="7460" spans="6:8" ht="15" customHeight="1" x14ac:dyDescent="0.3">
      <c r="F7460" s="272"/>
      <c r="G7460" s="272"/>
      <c r="H7460" s="272"/>
    </row>
    <row r="7461" spans="6:8" ht="15" customHeight="1" x14ac:dyDescent="0.3">
      <c r="F7461" s="271"/>
      <c r="G7461" s="271"/>
      <c r="H7461" s="271"/>
    </row>
    <row r="7462" spans="6:8" ht="15" customHeight="1" x14ac:dyDescent="0.3">
      <c r="F7462" s="271"/>
      <c r="G7462" s="271"/>
      <c r="H7462" s="271"/>
    </row>
    <row r="7463" spans="6:8" ht="15" customHeight="1" x14ac:dyDescent="0.3">
      <c r="F7463" s="272"/>
      <c r="G7463" s="272"/>
      <c r="H7463" s="272"/>
    </row>
    <row r="7464" spans="6:8" ht="15" customHeight="1" x14ac:dyDescent="0.3">
      <c r="F7464" s="271"/>
      <c r="G7464" s="271"/>
      <c r="H7464" s="271"/>
    </row>
    <row r="7465" spans="6:8" ht="15" customHeight="1" x14ac:dyDescent="0.3">
      <c r="F7465" s="272"/>
      <c r="G7465" s="272"/>
      <c r="H7465" s="272"/>
    </row>
    <row r="7466" spans="6:8" ht="15" customHeight="1" x14ac:dyDescent="0.3">
      <c r="F7466" s="271"/>
      <c r="G7466" s="271"/>
      <c r="H7466" s="271"/>
    </row>
    <row r="7467" spans="6:8" ht="15" customHeight="1" x14ac:dyDescent="0.3">
      <c r="F7467" s="272"/>
      <c r="G7467" s="272"/>
      <c r="H7467" s="272"/>
    </row>
    <row r="7468" spans="6:8" ht="15" customHeight="1" x14ac:dyDescent="0.3">
      <c r="F7468" s="271"/>
      <c r="G7468" s="271"/>
      <c r="H7468" s="271"/>
    </row>
    <row r="7469" spans="6:8" ht="15" customHeight="1" x14ac:dyDescent="0.3">
      <c r="F7469" s="271"/>
      <c r="G7469" s="271"/>
      <c r="H7469" s="271"/>
    </row>
    <row r="7470" spans="6:8" ht="15" customHeight="1" x14ac:dyDescent="0.3">
      <c r="F7470" s="271"/>
      <c r="G7470" s="271"/>
      <c r="H7470" s="271"/>
    </row>
    <row r="7471" spans="6:8" ht="15" customHeight="1" x14ac:dyDescent="0.3">
      <c r="F7471" s="271"/>
      <c r="G7471" s="271"/>
      <c r="H7471" s="271"/>
    </row>
    <row r="7472" spans="6:8" ht="15" customHeight="1" x14ac:dyDescent="0.3">
      <c r="F7472" s="271"/>
      <c r="G7472" s="271"/>
      <c r="H7472" s="271"/>
    </row>
    <row r="7473" spans="5:8" ht="15" customHeight="1" x14ac:dyDescent="0.3">
      <c r="F7473" s="271"/>
      <c r="G7473" s="271"/>
      <c r="H7473" s="271"/>
    </row>
    <row r="7474" spans="5:8" ht="15" customHeight="1" x14ac:dyDescent="0.3">
      <c r="F7474" s="271"/>
      <c r="G7474" s="271"/>
      <c r="H7474" s="271"/>
    </row>
    <row r="7475" spans="5:8" ht="15" customHeight="1" x14ac:dyDescent="0.3">
      <c r="F7475" s="271"/>
      <c r="G7475" s="271"/>
      <c r="H7475" s="271"/>
    </row>
    <row r="7476" spans="5:8" ht="15" customHeight="1" x14ac:dyDescent="0.3">
      <c r="E7476" s="271"/>
      <c r="F7476" s="271"/>
      <c r="G7476" s="271"/>
      <c r="H7476" s="271"/>
    </row>
    <row r="7477" spans="5:8" ht="15" customHeight="1" x14ac:dyDescent="0.3">
      <c r="F7477" s="272"/>
      <c r="G7477" s="272"/>
      <c r="H7477" s="272"/>
    </row>
    <row r="7478" spans="5:8" ht="15" customHeight="1" x14ac:dyDescent="0.3">
      <c r="F7478" s="272"/>
      <c r="G7478" s="272"/>
      <c r="H7478" s="272"/>
    </row>
    <row r="7479" spans="5:8" ht="15" customHeight="1" x14ac:dyDescent="0.3">
      <c r="F7479" s="271"/>
      <c r="G7479" s="271"/>
      <c r="H7479" s="271"/>
    </row>
    <row r="7480" spans="5:8" ht="15" customHeight="1" x14ac:dyDescent="0.3">
      <c r="F7480" s="271"/>
      <c r="G7480" s="271"/>
      <c r="H7480" s="271"/>
    </row>
    <row r="7481" spans="5:8" ht="15" customHeight="1" x14ac:dyDescent="0.3">
      <c r="F7481" s="271"/>
      <c r="G7481" s="271"/>
      <c r="H7481" s="271"/>
    </row>
    <row r="7482" spans="5:8" ht="15" customHeight="1" x14ac:dyDescent="0.3">
      <c r="F7482" s="271"/>
      <c r="G7482" s="271"/>
      <c r="H7482" s="271"/>
    </row>
    <row r="7483" spans="5:8" ht="15" customHeight="1" x14ac:dyDescent="0.3">
      <c r="F7483" s="272"/>
      <c r="G7483" s="272"/>
      <c r="H7483" s="272"/>
    </row>
    <row r="7484" spans="5:8" ht="15" customHeight="1" x14ac:dyDescent="0.3">
      <c r="F7484" s="271"/>
      <c r="G7484" s="271"/>
      <c r="H7484" s="271"/>
    </row>
    <row r="7485" spans="5:8" ht="15" customHeight="1" x14ac:dyDescent="0.3">
      <c r="F7485" s="271"/>
      <c r="G7485" s="271"/>
      <c r="H7485" s="271"/>
    </row>
    <row r="7486" spans="5:8" ht="15" customHeight="1" x14ac:dyDescent="0.3">
      <c r="F7486" s="271"/>
      <c r="G7486" s="271"/>
      <c r="H7486" s="271"/>
    </row>
    <row r="7487" spans="5:8" ht="15" customHeight="1" x14ac:dyDescent="0.3">
      <c r="F7487" s="271"/>
      <c r="G7487" s="271"/>
      <c r="H7487" s="271"/>
    </row>
    <row r="7488" spans="5:8" ht="15" customHeight="1" x14ac:dyDescent="0.3">
      <c r="F7488" s="272"/>
      <c r="G7488" s="272"/>
      <c r="H7488" s="272"/>
    </row>
    <row r="7489" spans="6:8" ht="15" customHeight="1" x14ac:dyDescent="0.3">
      <c r="F7489" s="271"/>
      <c r="G7489" s="271"/>
      <c r="H7489" s="271"/>
    </row>
    <row r="7490" spans="6:8" ht="15" customHeight="1" x14ac:dyDescent="0.3">
      <c r="F7490" s="271"/>
      <c r="G7490" s="271"/>
      <c r="H7490" s="271"/>
    </row>
    <row r="7491" spans="6:8" ht="15" customHeight="1" x14ac:dyDescent="0.3">
      <c r="F7491" s="272"/>
      <c r="G7491" s="272"/>
      <c r="H7491" s="272"/>
    </row>
    <row r="7492" spans="6:8" ht="15" customHeight="1" x14ac:dyDescent="0.3">
      <c r="F7492" s="272"/>
      <c r="G7492" s="272"/>
      <c r="H7492" s="272"/>
    </row>
    <row r="7493" spans="6:8" ht="15" customHeight="1" x14ac:dyDescent="0.3">
      <c r="F7493" s="272"/>
      <c r="G7493" s="272"/>
      <c r="H7493" s="272"/>
    </row>
    <row r="7494" spans="6:8" ht="15" customHeight="1" x14ac:dyDescent="0.3">
      <c r="F7494" s="271"/>
      <c r="G7494" s="271"/>
      <c r="H7494" s="271"/>
    </row>
    <row r="7495" spans="6:8" ht="15" customHeight="1" x14ac:dyDescent="0.3">
      <c r="F7495" s="271"/>
      <c r="G7495" s="271"/>
      <c r="H7495" s="271"/>
    </row>
    <row r="7496" spans="6:8" ht="15" customHeight="1" x14ac:dyDescent="0.3">
      <c r="F7496" s="271"/>
      <c r="G7496" s="271"/>
      <c r="H7496" s="271"/>
    </row>
    <row r="7497" spans="6:8" ht="15" customHeight="1" x14ac:dyDescent="0.3">
      <c r="F7497" s="271"/>
      <c r="G7497" s="271"/>
      <c r="H7497" s="271"/>
    </row>
    <row r="7498" spans="6:8" ht="15" customHeight="1" x14ac:dyDescent="0.3">
      <c r="F7498" s="272"/>
      <c r="G7498" s="272"/>
      <c r="H7498" s="272"/>
    </row>
    <row r="7499" spans="6:8" ht="15" customHeight="1" x14ac:dyDescent="0.3">
      <c r="F7499" s="271"/>
      <c r="G7499" s="271"/>
      <c r="H7499" s="271"/>
    </row>
    <row r="7500" spans="6:8" ht="15" customHeight="1" x14ac:dyDescent="0.3">
      <c r="F7500" s="272"/>
      <c r="G7500" s="272"/>
      <c r="H7500" s="272"/>
    </row>
    <row r="7501" spans="6:8" ht="15" customHeight="1" x14ac:dyDescent="0.3">
      <c r="F7501" s="272"/>
      <c r="G7501" s="272"/>
      <c r="H7501" s="272"/>
    </row>
    <row r="7502" spans="6:8" ht="15" customHeight="1" x14ac:dyDescent="0.3">
      <c r="F7502" s="271"/>
      <c r="G7502" s="271"/>
      <c r="H7502" s="271"/>
    </row>
    <row r="7503" spans="6:8" ht="15" customHeight="1" x14ac:dyDescent="0.3">
      <c r="F7503" s="271"/>
      <c r="G7503" s="271"/>
      <c r="H7503" s="271"/>
    </row>
    <row r="7504" spans="6:8" ht="15" customHeight="1" x14ac:dyDescent="0.3">
      <c r="F7504" s="271"/>
      <c r="G7504" s="271"/>
      <c r="H7504" s="271"/>
    </row>
    <row r="7505" spans="6:8" ht="15" customHeight="1" x14ac:dyDescent="0.3">
      <c r="F7505" s="272"/>
      <c r="G7505" s="272"/>
      <c r="H7505" s="272"/>
    </row>
    <row r="7506" spans="6:8" ht="15" customHeight="1" x14ac:dyDescent="0.3">
      <c r="F7506" s="271"/>
      <c r="G7506" s="271"/>
      <c r="H7506" s="271"/>
    </row>
    <row r="7507" spans="6:8" ht="15" customHeight="1" x14ac:dyDescent="0.3">
      <c r="F7507" s="271"/>
      <c r="G7507" s="271"/>
      <c r="H7507" s="271"/>
    </row>
    <row r="7508" spans="6:8" ht="15" customHeight="1" x14ac:dyDescent="0.3">
      <c r="F7508" s="271"/>
      <c r="G7508" s="271"/>
      <c r="H7508" s="271"/>
    </row>
    <row r="7509" spans="6:8" ht="15" customHeight="1" x14ac:dyDescent="0.3">
      <c r="F7509" s="271"/>
      <c r="G7509" s="271"/>
      <c r="H7509" s="271"/>
    </row>
    <row r="7510" spans="6:8" ht="15" customHeight="1" x14ac:dyDescent="0.3">
      <c r="F7510" s="271"/>
      <c r="G7510" s="271"/>
      <c r="H7510" s="271"/>
    </row>
    <row r="7511" spans="6:8" ht="15" customHeight="1" x14ac:dyDescent="0.3">
      <c r="F7511" s="271"/>
      <c r="G7511" s="271"/>
      <c r="H7511" s="271"/>
    </row>
    <row r="7512" spans="6:8" ht="15" customHeight="1" x14ac:dyDescent="0.3"/>
    <row r="7513" spans="6:8" ht="15" customHeight="1" x14ac:dyDescent="0.3">
      <c r="F7513" s="272"/>
      <c r="G7513" s="272"/>
      <c r="H7513" s="272"/>
    </row>
    <row r="7514" spans="6:8" ht="15" customHeight="1" x14ac:dyDescent="0.3">
      <c r="F7514" s="272"/>
      <c r="G7514" s="272"/>
      <c r="H7514" s="272"/>
    </row>
    <row r="7515" spans="6:8" ht="15" customHeight="1" x14ac:dyDescent="0.3">
      <c r="F7515" s="271"/>
      <c r="G7515" s="271"/>
      <c r="H7515" s="271"/>
    </row>
    <row r="7516" spans="6:8" ht="15" customHeight="1" x14ac:dyDescent="0.3">
      <c r="F7516" s="272"/>
      <c r="G7516" s="272"/>
      <c r="H7516" s="272"/>
    </row>
    <row r="7517" spans="6:8" ht="15" customHeight="1" x14ac:dyDescent="0.3">
      <c r="F7517" s="271"/>
      <c r="G7517" s="271"/>
      <c r="H7517" s="271"/>
    </row>
    <row r="7518" spans="6:8" ht="15" customHeight="1" x14ac:dyDescent="0.3">
      <c r="F7518" s="271"/>
      <c r="G7518" s="271"/>
      <c r="H7518" s="271"/>
    </row>
    <row r="7519" spans="6:8" ht="15" customHeight="1" x14ac:dyDescent="0.3">
      <c r="F7519" s="271"/>
      <c r="G7519" s="271"/>
      <c r="H7519" s="271"/>
    </row>
    <row r="7520" spans="6:8" ht="15" customHeight="1" x14ac:dyDescent="0.3">
      <c r="F7520" s="271"/>
      <c r="G7520" s="271"/>
      <c r="H7520" s="271"/>
    </row>
    <row r="7521" spans="6:8" ht="15" customHeight="1" x14ac:dyDescent="0.3">
      <c r="F7521" s="271"/>
      <c r="G7521" s="271"/>
      <c r="H7521" s="271"/>
    </row>
    <row r="7522" spans="6:8" ht="15" customHeight="1" x14ac:dyDescent="0.3">
      <c r="F7522" s="271"/>
      <c r="G7522" s="271"/>
      <c r="H7522" s="271"/>
    </row>
    <row r="7523" spans="6:8" ht="15" customHeight="1" x14ac:dyDescent="0.3">
      <c r="F7523" s="272"/>
      <c r="G7523" s="272"/>
      <c r="H7523" s="272"/>
    </row>
    <row r="7524" spans="6:8" ht="15" customHeight="1" x14ac:dyDescent="0.3">
      <c r="F7524" s="271"/>
      <c r="G7524" s="271"/>
      <c r="H7524" s="271"/>
    </row>
    <row r="7525" spans="6:8" ht="15" customHeight="1" x14ac:dyDescent="0.3">
      <c r="F7525" s="272"/>
      <c r="G7525" s="272"/>
      <c r="H7525" s="272"/>
    </row>
    <row r="7526" spans="6:8" ht="15" customHeight="1" x14ac:dyDescent="0.3">
      <c r="F7526" s="271"/>
      <c r="G7526" s="271"/>
      <c r="H7526" s="271"/>
    </row>
    <row r="7527" spans="6:8" ht="15" customHeight="1" x14ac:dyDescent="0.3">
      <c r="F7527" s="271"/>
      <c r="G7527" s="271"/>
      <c r="H7527" s="271"/>
    </row>
    <row r="7528" spans="6:8" ht="15" customHeight="1" x14ac:dyDescent="0.3">
      <c r="F7528" s="271"/>
      <c r="G7528" s="271"/>
      <c r="H7528" s="271"/>
    </row>
    <row r="7529" spans="6:8" ht="15" customHeight="1" x14ac:dyDescent="0.3">
      <c r="F7529" s="272"/>
      <c r="G7529" s="272"/>
      <c r="H7529" s="272"/>
    </row>
    <row r="7530" spans="6:8" ht="15" customHeight="1" x14ac:dyDescent="0.3">
      <c r="F7530" s="271"/>
      <c r="G7530" s="271"/>
      <c r="H7530" s="271"/>
    </row>
    <row r="7531" spans="6:8" ht="15" customHeight="1" x14ac:dyDescent="0.3">
      <c r="F7531" s="271"/>
      <c r="G7531" s="271"/>
      <c r="H7531" s="271"/>
    </row>
    <row r="7532" spans="6:8" ht="15" customHeight="1" x14ac:dyDescent="0.3">
      <c r="F7532" s="271"/>
      <c r="G7532" s="271"/>
      <c r="H7532" s="271"/>
    </row>
    <row r="7533" spans="6:8" ht="15" customHeight="1" x14ac:dyDescent="0.3">
      <c r="F7533" s="271"/>
      <c r="G7533" s="271"/>
      <c r="H7533" s="271"/>
    </row>
    <row r="7534" spans="6:8" ht="15" customHeight="1" x14ac:dyDescent="0.3">
      <c r="F7534" s="271"/>
      <c r="G7534" s="271"/>
      <c r="H7534" s="271"/>
    </row>
    <row r="7535" spans="6:8" ht="15" customHeight="1" x14ac:dyDescent="0.3">
      <c r="F7535" s="271"/>
      <c r="G7535" s="271"/>
      <c r="H7535" s="271"/>
    </row>
    <row r="7536" spans="6:8" ht="15" customHeight="1" x14ac:dyDescent="0.3">
      <c r="F7536" s="271"/>
      <c r="G7536" s="271"/>
      <c r="H7536" s="271"/>
    </row>
    <row r="7537" spans="6:8" ht="15" customHeight="1" x14ac:dyDescent="0.3">
      <c r="F7537" s="271"/>
      <c r="G7537" s="271"/>
      <c r="H7537" s="271"/>
    </row>
    <row r="7538" spans="6:8" ht="15" customHeight="1" x14ac:dyDescent="0.3">
      <c r="F7538" s="272"/>
      <c r="G7538" s="272"/>
      <c r="H7538" s="272"/>
    </row>
    <row r="7539" spans="6:8" ht="15" customHeight="1" x14ac:dyDescent="0.3">
      <c r="F7539" s="271"/>
      <c r="G7539" s="271"/>
      <c r="H7539" s="271"/>
    </row>
    <row r="7540" spans="6:8" ht="15" customHeight="1" x14ac:dyDescent="0.3">
      <c r="F7540" s="271"/>
      <c r="G7540" s="271"/>
      <c r="H7540" s="271"/>
    </row>
    <row r="7541" spans="6:8" ht="15" customHeight="1" x14ac:dyDescent="0.3">
      <c r="F7541" s="271"/>
      <c r="G7541" s="271"/>
      <c r="H7541" s="271"/>
    </row>
    <row r="7542" spans="6:8" ht="15" customHeight="1" x14ac:dyDescent="0.3">
      <c r="F7542" s="271"/>
      <c r="G7542" s="271"/>
      <c r="H7542" s="271"/>
    </row>
    <row r="7543" spans="6:8" ht="15" customHeight="1" x14ac:dyDescent="0.3">
      <c r="F7543" s="271"/>
      <c r="G7543" s="271"/>
      <c r="H7543" s="271"/>
    </row>
    <row r="7544" spans="6:8" ht="15" customHeight="1" x14ac:dyDescent="0.3">
      <c r="F7544" s="271"/>
      <c r="G7544" s="271"/>
      <c r="H7544" s="271"/>
    </row>
    <row r="7545" spans="6:8" ht="15" customHeight="1" x14ac:dyDescent="0.3">
      <c r="F7545" s="271"/>
      <c r="G7545" s="271"/>
      <c r="H7545" s="271"/>
    </row>
    <row r="7546" spans="6:8" ht="15" customHeight="1" x14ac:dyDescent="0.3">
      <c r="F7546" s="272"/>
      <c r="G7546" s="272"/>
      <c r="H7546" s="272"/>
    </row>
    <row r="7547" spans="6:8" ht="15" customHeight="1" x14ac:dyDescent="0.3">
      <c r="F7547" s="272"/>
      <c r="G7547" s="272"/>
      <c r="H7547" s="272"/>
    </row>
    <row r="7548" spans="6:8" ht="15" customHeight="1" x14ac:dyDescent="0.3">
      <c r="F7548" s="274"/>
      <c r="G7548" s="274"/>
      <c r="H7548" s="274"/>
    </row>
    <row r="7549" spans="6:8" ht="15" customHeight="1" x14ac:dyDescent="0.3">
      <c r="F7549" s="272"/>
      <c r="G7549" s="272"/>
      <c r="H7549" s="272"/>
    </row>
    <row r="7550" spans="6:8" ht="15" customHeight="1" x14ac:dyDescent="0.3">
      <c r="F7550" s="271"/>
      <c r="G7550" s="271"/>
      <c r="H7550" s="271"/>
    </row>
    <row r="7551" spans="6:8" ht="15" customHeight="1" x14ac:dyDescent="0.3">
      <c r="F7551" s="272"/>
      <c r="G7551" s="272"/>
      <c r="H7551" s="272"/>
    </row>
    <row r="7552" spans="6:8" ht="15" customHeight="1" x14ac:dyDescent="0.3">
      <c r="F7552" s="271"/>
      <c r="G7552" s="271"/>
      <c r="H7552" s="271"/>
    </row>
    <row r="7553" spans="6:8" ht="15" customHeight="1" x14ac:dyDescent="0.3">
      <c r="F7553" s="274"/>
      <c r="G7553" s="274"/>
      <c r="H7553" s="274"/>
    </row>
    <row r="7554" spans="6:8" ht="15" customHeight="1" x14ac:dyDescent="0.3">
      <c r="F7554" s="271"/>
      <c r="G7554" s="271"/>
      <c r="H7554" s="271"/>
    </row>
    <row r="7555" spans="6:8" ht="15" customHeight="1" x14ac:dyDescent="0.3">
      <c r="F7555" s="271"/>
      <c r="G7555" s="271"/>
      <c r="H7555" s="271"/>
    </row>
    <row r="7556" spans="6:8" ht="15" customHeight="1" x14ac:dyDescent="0.3">
      <c r="F7556" s="271"/>
      <c r="G7556" s="271"/>
      <c r="H7556" s="271"/>
    </row>
    <row r="7557" spans="6:8" ht="15" customHeight="1" x14ac:dyDescent="0.3">
      <c r="F7557" s="274"/>
      <c r="G7557" s="274"/>
      <c r="H7557" s="274"/>
    </row>
    <row r="7558" spans="6:8" ht="15" customHeight="1" x14ac:dyDescent="0.3">
      <c r="F7558" s="271"/>
      <c r="G7558" s="271"/>
      <c r="H7558" s="271"/>
    </row>
    <row r="7559" spans="6:8" ht="15" customHeight="1" x14ac:dyDescent="0.3"/>
    <row r="7560" spans="6:8" ht="15" customHeight="1" x14ac:dyDescent="0.3">
      <c r="F7560" s="272"/>
      <c r="G7560" s="272"/>
      <c r="H7560" s="272"/>
    </row>
    <row r="7561" spans="6:8" ht="15" customHeight="1" x14ac:dyDescent="0.3">
      <c r="F7561" s="272"/>
      <c r="G7561" s="272"/>
      <c r="H7561" s="272"/>
    </row>
    <row r="7562" spans="6:8" ht="15" customHeight="1" x14ac:dyDescent="0.3">
      <c r="F7562" s="271"/>
      <c r="G7562" s="271"/>
      <c r="H7562" s="271"/>
    </row>
    <row r="7563" spans="6:8" ht="15" customHeight="1" x14ac:dyDescent="0.3">
      <c r="F7563" s="274"/>
      <c r="G7563" s="274"/>
      <c r="H7563" s="274"/>
    </row>
    <row r="7564" spans="6:8" ht="15" customHeight="1" x14ac:dyDescent="0.3">
      <c r="F7564" s="272"/>
      <c r="G7564" s="272"/>
      <c r="H7564" s="272"/>
    </row>
    <row r="7565" spans="6:8" ht="15" customHeight="1" x14ac:dyDescent="0.3">
      <c r="F7565" s="272"/>
      <c r="G7565" s="272"/>
      <c r="H7565" s="272"/>
    </row>
    <row r="7566" spans="6:8" ht="15" customHeight="1" x14ac:dyDescent="0.3">
      <c r="F7566" s="271"/>
      <c r="G7566" s="271"/>
      <c r="H7566" s="271"/>
    </row>
    <row r="7567" spans="6:8" ht="15" customHeight="1" x14ac:dyDescent="0.3">
      <c r="F7567" s="271"/>
      <c r="G7567" s="271"/>
      <c r="H7567" s="271"/>
    </row>
    <row r="7568" spans="6:8" ht="15" customHeight="1" x14ac:dyDescent="0.3">
      <c r="F7568" s="272"/>
      <c r="G7568" s="272"/>
      <c r="H7568" s="272"/>
    </row>
    <row r="7569" spans="6:8" ht="15" customHeight="1" x14ac:dyDescent="0.3">
      <c r="F7569" s="271"/>
      <c r="G7569" s="271"/>
      <c r="H7569" s="271"/>
    </row>
    <row r="7570" spans="6:8" ht="15" customHeight="1" x14ac:dyDescent="0.3">
      <c r="F7570" s="271"/>
      <c r="G7570" s="271"/>
      <c r="H7570" s="271"/>
    </row>
    <row r="7571" spans="6:8" ht="15" customHeight="1" x14ac:dyDescent="0.3">
      <c r="F7571" s="271"/>
      <c r="G7571" s="271"/>
      <c r="H7571" s="271"/>
    </row>
    <row r="7572" spans="6:8" ht="15" customHeight="1" x14ac:dyDescent="0.3">
      <c r="F7572" s="271"/>
      <c r="G7572" s="271"/>
      <c r="H7572" s="271"/>
    </row>
    <row r="7573" spans="6:8" ht="15" customHeight="1" x14ac:dyDescent="0.3">
      <c r="F7573" s="271"/>
      <c r="G7573" s="271"/>
      <c r="H7573" s="271"/>
    </row>
    <row r="7574" spans="6:8" ht="15" customHeight="1" x14ac:dyDescent="0.3">
      <c r="F7574" s="271"/>
      <c r="G7574" s="271"/>
      <c r="H7574" s="271"/>
    </row>
    <row r="7575" spans="6:8" ht="15" customHeight="1" x14ac:dyDescent="0.3">
      <c r="F7575" s="272"/>
      <c r="G7575" s="272"/>
      <c r="H7575" s="272"/>
    </row>
    <row r="7576" spans="6:8" ht="15" customHeight="1" x14ac:dyDescent="0.3">
      <c r="F7576" s="271"/>
      <c r="G7576" s="271"/>
      <c r="H7576" s="271"/>
    </row>
    <row r="7577" spans="6:8" ht="15" customHeight="1" x14ac:dyDescent="0.3">
      <c r="F7577" s="271"/>
      <c r="G7577" s="271"/>
      <c r="H7577" s="271"/>
    </row>
    <row r="7578" spans="6:8" ht="15" customHeight="1" x14ac:dyDescent="0.3">
      <c r="F7578" s="271"/>
      <c r="G7578" s="271"/>
      <c r="H7578" s="271"/>
    </row>
    <row r="7579" spans="6:8" ht="15" customHeight="1" x14ac:dyDescent="0.3">
      <c r="F7579" s="275"/>
      <c r="G7579" s="275"/>
      <c r="H7579" s="274"/>
    </row>
    <row r="7580" spans="6:8" ht="15" customHeight="1" x14ac:dyDescent="0.3">
      <c r="F7580" s="272"/>
      <c r="G7580" s="272"/>
      <c r="H7580" s="272"/>
    </row>
    <row r="7581" spans="6:8" ht="15" customHeight="1" x14ac:dyDescent="0.3">
      <c r="F7581" s="271"/>
      <c r="G7581" s="271"/>
      <c r="H7581" s="271"/>
    </row>
    <row r="7582" spans="6:8" ht="15" customHeight="1" x14ac:dyDescent="0.3">
      <c r="F7582" s="271"/>
      <c r="G7582" s="271"/>
      <c r="H7582" s="271"/>
    </row>
    <row r="7583" spans="6:8" ht="15" customHeight="1" x14ac:dyDescent="0.3">
      <c r="F7583" s="271"/>
      <c r="G7583" s="271"/>
      <c r="H7583" s="271"/>
    </row>
    <row r="7584" spans="6:8" ht="15" customHeight="1" x14ac:dyDescent="0.3">
      <c r="F7584" s="272"/>
      <c r="G7584" s="272"/>
      <c r="H7584" s="272"/>
    </row>
    <row r="7585" spans="6:8" ht="15" customHeight="1" x14ac:dyDescent="0.3"/>
    <row r="7586" spans="6:8" ht="15" customHeight="1" x14ac:dyDescent="0.3">
      <c r="F7586" s="271"/>
      <c r="G7586" s="271"/>
      <c r="H7586" s="271"/>
    </row>
    <row r="7587" spans="6:8" ht="15" customHeight="1" x14ac:dyDescent="0.3">
      <c r="F7587" s="271"/>
      <c r="G7587" s="271"/>
      <c r="H7587" s="271"/>
    </row>
    <row r="7588" spans="6:8" ht="15" customHeight="1" x14ac:dyDescent="0.3"/>
    <row r="7589" spans="6:8" ht="15" customHeight="1" x14ac:dyDescent="0.3">
      <c r="F7589" s="271"/>
      <c r="G7589" s="271"/>
      <c r="H7589" s="271"/>
    </row>
    <row r="7590" spans="6:8" ht="15" customHeight="1" x14ac:dyDescent="0.3">
      <c r="F7590" s="271"/>
      <c r="G7590" s="271"/>
      <c r="H7590" s="271"/>
    </row>
    <row r="7591" spans="6:8" ht="15" customHeight="1" x14ac:dyDescent="0.3">
      <c r="F7591" s="271"/>
      <c r="G7591" s="271"/>
      <c r="H7591" s="271"/>
    </row>
    <row r="7592" spans="6:8" ht="15" customHeight="1" x14ac:dyDescent="0.3">
      <c r="F7592" s="271"/>
      <c r="G7592" s="271"/>
      <c r="H7592" s="271"/>
    </row>
    <row r="7593" spans="6:8" ht="15" customHeight="1" x14ac:dyDescent="0.3">
      <c r="F7593" s="272"/>
      <c r="G7593" s="272"/>
      <c r="H7593" s="272"/>
    </row>
    <row r="7594" spans="6:8" ht="15" customHeight="1" x14ac:dyDescent="0.3">
      <c r="F7594" s="271"/>
      <c r="G7594" s="271"/>
      <c r="H7594" s="271"/>
    </row>
    <row r="7595" spans="6:8" ht="15" customHeight="1" x14ac:dyDescent="0.3">
      <c r="F7595" s="275"/>
      <c r="G7595" s="275"/>
      <c r="H7595" s="274"/>
    </row>
    <row r="7596" spans="6:8" ht="15" customHeight="1" x14ac:dyDescent="0.3">
      <c r="F7596" s="272"/>
      <c r="G7596" s="272"/>
      <c r="H7596" s="272"/>
    </row>
    <row r="7597" spans="6:8" ht="15" customHeight="1" x14ac:dyDescent="0.3"/>
    <row r="7598" spans="6:8" ht="15" customHeight="1" x14ac:dyDescent="0.3">
      <c r="F7598" s="271"/>
      <c r="G7598" s="271"/>
      <c r="H7598" s="271"/>
    </row>
    <row r="7599" spans="6:8" ht="15" customHeight="1" x14ac:dyDescent="0.3">
      <c r="F7599" s="272"/>
      <c r="G7599" s="272"/>
      <c r="H7599" s="272"/>
    </row>
    <row r="7600" spans="6:8" ht="15" customHeight="1" x14ac:dyDescent="0.3"/>
    <row r="7601" spans="6:8" ht="15" customHeight="1" x14ac:dyDescent="0.3"/>
    <row r="7602" spans="6:8" ht="15" customHeight="1" x14ac:dyDescent="0.3">
      <c r="F7602" s="275"/>
      <c r="G7602" s="275"/>
      <c r="H7602" s="274"/>
    </row>
    <row r="7603" spans="6:8" ht="15" customHeight="1" x14ac:dyDescent="0.3">
      <c r="F7603" s="271"/>
      <c r="G7603" s="271"/>
      <c r="H7603" s="271"/>
    </row>
    <row r="7604" spans="6:8" ht="15" customHeight="1" x14ac:dyDescent="0.3">
      <c r="F7604" s="271"/>
      <c r="G7604" s="271"/>
      <c r="H7604" s="271"/>
    </row>
    <row r="7605" spans="6:8" ht="15" customHeight="1" x14ac:dyDescent="0.3">
      <c r="F7605" s="271"/>
      <c r="G7605" s="271"/>
      <c r="H7605" s="271"/>
    </row>
    <row r="7606" spans="6:8" ht="15" customHeight="1" x14ac:dyDescent="0.3">
      <c r="F7606" s="271"/>
      <c r="G7606" s="271"/>
      <c r="H7606" s="271"/>
    </row>
    <row r="7607" spans="6:8" ht="15" customHeight="1" x14ac:dyDescent="0.3">
      <c r="F7607" s="272"/>
      <c r="G7607" s="272"/>
      <c r="H7607" s="272"/>
    </row>
    <row r="7608" spans="6:8" ht="15" customHeight="1" x14ac:dyDescent="0.3">
      <c r="F7608" s="271"/>
      <c r="G7608" s="271"/>
      <c r="H7608" s="271"/>
    </row>
    <row r="7609" spans="6:8" ht="15" customHeight="1" x14ac:dyDescent="0.3">
      <c r="F7609" s="272"/>
      <c r="G7609" s="272"/>
      <c r="H7609" s="272"/>
    </row>
    <row r="7610" spans="6:8" ht="15" customHeight="1" x14ac:dyDescent="0.3">
      <c r="F7610" s="272"/>
      <c r="G7610" s="272"/>
      <c r="H7610" s="272"/>
    </row>
    <row r="7611" spans="6:8" ht="15" customHeight="1" x14ac:dyDescent="0.3">
      <c r="F7611" s="271"/>
      <c r="G7611" s="271"/>
      <c r="H7611" s="271"/>
    </row>
    <row r="7612" spans="6:8" ht="15" customHeight="1" x14ac:dyDescent="0.3">
      <c r="F7612" s="271"/>
      <c r="G7612" s="271"/>
      <c r="H7612" s="271"/>
    </row>
    <row r="7613" spans="6:8" ht="15" customHeight="1" x14ac:dyDescent="0.3"/>
    <row r="7614" spans="6:8" ht="15" customHeight="1" x14ac:dyDescent="0.3">
      <c r="F7614" s="271"/>
      <c r="G7614" s="271"/>
      <c r="H7614" s="271"/>
    </row>
    <row r="7615" spans="6:8" ht="15" customHeight="1" x14ac:dyDescent="0.3">
      <c r="F7615" s="271"/>
      <c r="G7615" s="271"/>
      <c r="H7615" s="271"/>
    </row>
    <row r="7616" spans="6:8" ht="15" customHeight="1" x14ac:dyDescent="0.3">
      <c r="F7616" s="274"/>
      <c r="G7616" s="274"/>
      <c r="H7616" s="274"/>
    </row>
    <row r="7617" spans="6:8" ht="15" customHeight="1" x14ac:dyDescent="0.3"/>
    <row r="7618" spans="6:8" ht="15" customHeight="1" x14ac:dyDescent="0.3">
      <c r="F7618" s="271"/>
      <c r="G7618" s="271"/>
      <c r="H7618" s="271"/>
    </row>
    <row r="7619" spans="6:8" ht="15" customHeight="1" x14ac:dyDescent="0.3">
      <c r="F7619" s="272"/>
      <c r="G7619" s="272"/>
      <c r="H7619" s="272"/>
    </row>
    <row r="7620" spans="6:8" ht="15" customHeight="1" x14ac:dyDescent="0.3">
      <c r="F7620" s="271"/>
      <c r="G7620" s="271"/>
      <c r="H7620" s="271"/>
    </row>
    <row r="7621" spans="6:8" ht="15" customHeight="1" x14ac:dyDescent="0.3">
      <c r="F7621" s="272"/>
      <c r="G7621" s="272"/>
      <c r="H7621" s="272"/>
    </row>
    <row r="7622" spans="6:8" ht="15" customHeight="1" x14ac:dyDescent="0.3"/>
    <row r="7623" spans="6:8" ht="15" customHeight="1" x14ac:dyDescent="0.3">
      <c r="F7623" s="271"/>
      <c r="G7623" s="271"/>
      <c r="H7623" s="271"/>
    </row>
    <row r="7624" spans="6:8" ht="15" customHeight="1" x14ac:dyDescent="0.3">
      <c r="F7624" s="271"/>
      <c r="G7624" s="271"/>
      <c r="H7624" s="271"/>
    </row>
    <row r="7625" spans="6:8" ht="15" customHeight="1" x14ac:dyDescent="0.3">
      <c r="F7625" s="271"/>
      <c r="G7625" s="271"/>
      <c r="H7625" s="271"/>
    </row>
    <row r="7626" spans="6:8" ht="15" customHeight="1" x14ac:dyDescent="0.3">
      <c r="F7626" s="272"/>
      <c r="G7626" s="272"/>
      <c r="H7626" s="272"/>
    </row>
    <row r="7627" spans="6:8" ht="15" customHeight="1" x14ac:dyDescent="0.3">
      <c r="F7627" s="271"/>
      <c r="G7627" s="271"/>
      <c r="H7627" s="271"/>
    </row>
    <row r="7628" spans="6:8" ht="15" customHeight="1" x14ac:dyDescent="0.3">
      <c r="F7628" s="271"/>
      <c r="G7628" s="271"/>
      <c r="H7628" s="271"/>
    </row>
    <row r="7629" spans="6:8" ht="15" customHeight="1" x14ac:dyDescent="0.3">
      <c r="F7629" s="271"/>
      <c r="G7629" s="271"/>
      <c r="H7629" s="271"/>
    </row>
    <row r="7630" spans="6:8" ht="15" customHeight="1" x14ac:dyDescent="0.3">
      <c r="F7630" s="272"/>
      <c r="G7630" s="272"/>
      <c r="H7630" s="272"/>
    </row>
    <row r="7631" spans="6:8" ht="15" customHeight="1" x14ac:dyDescent="0.3">
      <c r="F7631" s="272"/>
      <c r="G7631" s="272"/>
      <c r="H7631" s="272"/>
    </row>
    <row r="7632" spans="6:8" ht="15" customHeight="1" x14ac:dyDescent="0.3">
      <c r="F7632" s="271"/>
      <c r="G7632" s="271"/>
      <c r="H7632" s="271"/>
    </row>
    <row r="7633" spans="6:8" ht="15" customHeight="1" x14ac:dyDescent="0.3">
      <c r="F7633" s="272"/>
      <c r="G7633" s="272"/>
      <c r="H7633" s="272"/>
    </row>
    <row r="7634" spans="6:8" ht="15" customHeight="1" x14ac:dyDescent="0.3">
      <c r="F7634" s="272"/>
      <c r="G7634" s="272"/>
      <c r="H7634" s="272"/>
    </row>
    <row r="7635" spans="6:8" ht="15" customHeight="1" x14ac:dyDescent="0.3">
      <c r="F7635" s="272"/>
      <c r="G7635" s="272"/>
      <c r="H7635" s="272"/>
    </row>
    <row r="7636" spans="6:8" ht="15" customHeight="1" x14ac:dyDescent="0.3">
      <c r="F7636" s="271"/>
      <c r="G7636" s="271"/>
      <c r="H7636" s="271"/>
    </row>
    <row r="7637" spans="6:8" ht="15" customHeight="1" x14ac:dyDescent="0.3">
      <c r="F7637" s="271"/>
      <c r="G7637" s="271"/>
      <c r="H7637" s="271"/>
    </row>
    <row r="7638" spans="6:8" ht="15" customHeight="1" x14ac:dyDescent="0.3">
      <c r="F7638" s="271"/>
      <c r="G7638" s="271"/>
      <c r="H7638" s="271"/>
    </row>
    <row r="7639" spans="6:8" ht="15" customHeight="1" x14ac:dyDescent="0.3">
      <c r="F7639" s="271"/>
      <c r="G7639" s="271"/>
      <c r="H7639" s="271"/>
    </row>
    <row r="7640" spans="6:8" ht="15" customHeight="1" x14ac:dyDescent="0.3">
      <c r="F7640" s="272"/>
      <c r="G7640" s="272"/>
      <c r="H7640" s="272"/>
    </row>
    <row r="7641" spans="6:8" ht="15" customHeight="1" x14ac:dyDescent="0.3">
      <c r="F7641" s="271"/>
      <c r="G7641" s="271"/>
      <c r="H7641" s="271"/>
    </row>
    <row r="7642" spans="6:8" ht="15" customHeight="1" x14ac:dyDescent="0.3">
      <c r="F7642" s="271"/>
      <c r="G7642" s="271"/>
      <c r="H7642" s="271"/>
    </row>
    <row r="7643" spans="6:8" ht="15" customHeight="1" x14ac:dyDescent="0.3">
      <c r="F7643" s="272"/>
      <c r="G7643" s="272"/>
      <c r="H7643" s="272"/>
    </row>
    <row r="7644" spans="6:8" ht="15" customHeight="1" x14ac:dyDescent="0.3">
      <c r="F7644" s="271"/>
      <c r="G7644" s="271"/>
      <c r="H7644" s="271"/>
    </row>
    <row r="7645" spans="6:8" ht="15" customHeight="1" x14ac:dyDescent="0.3">
      <c r="F7645" s="271"/>
      <c r="G7645" s="271"/>
      <c r="H7645" s="271"/>
    </row>
    <row r="7646" spans="6:8" ht="15" customHeight="1" x14ac:dyDescent="0.3"/>
    <row r="7647" spans="6:8" ht="15" customHeight="1" x14ac:dyDescent="0.3">
      <c r="F7647" s="271"/>
      <c r="G7647" s="271"/>
      <c r="H7647" s="271"/>
    </row>
    <row r="7648" spans="6:8" ht="15" customHeight="1" x14ac:dyDescent="0.3">
      <c r="F7648" s="271"/>
      <c r="G7648" s="271"/>
      <c r="H7648" s="271"/>
    </row>
    <row r="7649" spans="6:8" ht="15" customHeight="1" x14ac:dyDescent="0.3">
      <c r="F7649" s="271"/>
      <c r="G7649" s="271"/>
      <c r="H7649" s="271"/>
    </row>
    <row r="7650" spans="6:8" ht="15" customHeight="1" x14ac:dyDescent="0.3">
      <c r="F7650" s="272"/>
      <c r="G7650" s="272"/>
      <c r="H7650" s="272"/>
    </row>
    <row r="7651" spans="6:8" ht="15" customHeight="1" x14ac:dyDescent="0.3">
      <c r="F7651" s="271"/>
      <c r="G7651" s="271"/>
      <c r="H7651" s="271"/>
    </row>
    <row r="7652" spans="6:8" ht="15" customHeight="1" x14ac:dyDescent="0.3">
      <c r="F7652" s="272"/>
      <c r="G7652" s="272"/>
      <c r="H7652" s="272"/>
    </row>
    <row r="7653" spans="6:8" ht="15" customHeight="1" x14ac:dyDescent="0.3">
      <c r="F7653" s="271"/>
      <c r="G7653" s="271"/>
      <c r="H7653" s="271"/>
    </row>
    <row r="7654" spans="6:8" ht="15" customHeight="1" x14ac:dyDescent="0.3">
      <c r="F7654" s="271"/>
      <c r="G7654" s="271"/>
      <c r="H7654" s="271"/>
    </row>
    <row r="7655" spans="6:8" ht="15" customHeight="1" x14ac:dyDescent="0.3">
      <c r="F7655" s="272"/>
      <c r="G7655" s="272"/>
      <c r="H7655" s="272"/>
    </row>
    <row r="7656" spans="6:8" ht="15" customHeight="1" x14ac:dyDescent="0.3">
      <c r="F7656" s="272"/>
      <c r="G7656" s="272"/>
      <c r="H7656" s="272"/>
    </row>
    <row r="7657" spans="6:8" ht="15" customHeight="1" x14ac:dyDescent="0.3">
      <c r="F7657" s="271"/>
      <c r="G7657" s="271"/>
      <c r="H7657" s="271"/>
    </row>
    <row r="7658" spans="6:8" ht="15" customHeight="1" x14ac:dyDescent="0.3">
      <c r="F7658" s="271"/>
      <c r="G7658" s="271"/>
      <c r="H7658" s="271"/>
    </row>
    <row r="7659" spans="6:8" ht="15" customHeight="1" x14ac:dyDescent="0.3">
      <c r="F7659" s="272"/>
      <c r="G7659" s="272"/>
      <c r="H7659" s="272"/>
    </row>
    <row r="7660" spans="6:8" ht="15" customHeight="1" x14ac:dyDescent="0.3"/>
    <row r="7661" spans="6:8" ht="15" customHeight="1" x14ac:dyDescent="0.3">
      <c r="F7661" s="272"/>
      <c r="G7661" s="272"/>
      <c r="H7661" s="272"/>
    </row>
    <row r="7662" spans="6:8" ht="15" customHeight="1" x14ac:dyDescent="0.3">
      <c r="F7662" s="271"/>
      <c r="G7662" s="271"/>
      <c r="H7662" s="271"/>
    </row>
    <row r="7663" spans="6:8" ht="15" customHeight="1" x14ac:dyDescent="0.3">
      <c r="F7663" s="272"/>
      <c r="G7663" s="272"/>
      <c r="H7663" s="272"/>
    </row>
    <row r="7664" spans="6:8" ht="15" customHeight="1" x14ac:dyDescent="0.3">
      <c r="F7664" s="272"/>
      <c r="G7664" s="272"/>
      <c r="H7664" s="272"/>
    </row>
    <row r="7665" spans="6:8" ht="15" customHeight="1" x14ac:dyDescent="0.3">
      <c r="F7665" s="272"/>
      <c r="G7665" s="272"/>
      <c r="H7665" s="272"/>
    </row>
    <row r="7666" spans="6:8" ht="15" customHeight="1" x14ac:dyDescent="0.3">
      <c r="F7666" s="271"/>
      <c r="G7666" s="271"/>
      <c r="H7666" s="271"/>
    </row>
    <row r="7667" spans="6:8" ht="15" customHeight="1" x14ac:dyDescent="0.3">
      <c r="F7667" s="272"/>
      <c r="G7667" s="272"/>
      <c r="H7667" s="272"/>
    </row>
    <row r="7668" spans="6:8" ht="15" customHeight="1" x14ac:dyDescent="0.3">
      <c r="F7668" s="272"/>
      <c r="G7668" s="272"/>
      <c r="H7668" s="272"/>
    </row>
    <row r="7669" spans="6:8" ht="15" customHeight="1" x14ac:dyDescent="0.3"/>
    <row r="7670" spans="6:8" ht="15" customHeight="1" x14ac:dyDescent="0.3">
      <c r="F7670" s="272"/>
      <c r="G7670" s="272"/>
      <c r="H7670" s="272"/>
    </row>
    <row r="7671" spans="6:8" ht="15" customHeight="1" x14ac:dyDescent="0.3">
      <c r="F7671" s="272"/>
      <c r="G7671" s="272"/>
      <c r="H7671" s="272"/>
    </row>
    <row r="7672" spans="6:8" ht="15" customHeight="1" x14ac:dyDescent="0.3">
      <c r="F7672" s="272"/>
      <c r="G7672" s="272"/>
      <c r="H7672" s="272"/>
    </row>
    <row r="7673" spans="6:8" ht="15" customHeight="1" x14ac:dyDescent="0.3">
      <c r="F7673" s="271"/>
      <c r="G7673" s="271"/>
      <c r="H7673" s="271"/>
    </row>
    <row r="7674" spans="6:8" ht="15" customHeight="1" x14ac:dyDescent="0.3">
      <c r="F7674" s="271"/>
      <c r="G7674" s="271"/>
      <c r="H7674" s="271"/>
    </row>
    <row r="7675" spans="6:8" ht="15" customHeight="1" x14ac:dyDescent="0.3">
      <c r="F7675" s="271"/>
      <c r="G7675" s="271"/>
      <c r="H7675" s="271"/>
    </row>
    <row r="7676" spans="6:8" ht="15" customHeight="1" x14ac:dyDescent="0.3">
      <c r="F7676" s="271"/>
      <c r="G7676" s="271"/>
      <c r="H7676" s="271"/>
    </row>
    <row r="7677" spans="6:8" ht="15" customHeight="1" x14ac:dyDescent="0.3"/>
    <row r="7678" spans="6:8" ht="15" customHeight="1" x14ac:dyDescent="0.3">
      <c r="F7678" s="271"/>
      <c r="G7678" s="271"/>
      <c r="H7678" s="271"/>
    </row>
    <row r="7679" spans="6:8" ht="15" customHeight="1" x14ac:dyDescent="0.3">
      <c r="F7679" s="271"/>
      <c r="G7679" s="271"/>
      <c r="H7679" s="271"/>
    </row>
    <row r="7680" spans="6:8" ht="15" customHeight="1" x14ac:dyDescent="0.3">
      <c r="F7680" s="272"/>
      <c r="G7680" s="272"/>
      <c r="H7680" s="272"/>
    </row>
    <row r="7681" spans="5:8" ht="15" customHeight="1" x14ac:dyDescent="0.3">
      <c r="F7681" s="272"/>
      <c r="G7681" s="272"/>
      <c r="H7681" s="272"/>
    </row>
    <row r="7682" spans="5:8" ht="15" customHeight="1" x14ac:dyDescent="0.3">
      <c r="F7682" s="272"/>
      <c r="G7682" s="272"/>
      <c r="H7682" s="272"/>
    </row>
    <row r="7683" spans="5:8" ht="15" customHeight="1" x14ac:dyDescent="0.3">
      <c r="F7683" s="271"/>
      <c r="G7683" s="271"/>
      <c r="H7683" s="271"/>
    </row>
    <row r="7684" spans="5:8" ht="15" customHeight="1" x14ac:dyDescent="0.3">
      <c r="E7684" s="271"/>
      <c r="F7684" s="271"/>
      <c r="G7684" s="271"/>
      <c r="H7684" s="271"/>
    </row>
    <row r="7685" spans="5:8" ht="15" customHeight="1" x14ac:dyDescent="0.3">
      <c r="F7685" s="271"/>
      <c r="G7685" s="271"/>
      <c r="H7685" s="271"/>
    </row>
    <row r="7686" spans="5:8" ht="15" customHeight="1" x14ac:dyDescent="0.3">
      <c r="F7686" s="271"/>
      <c r="G7686" s="271"/>
      <c r="H7686" s="271"/>
    </row>
    <row r="7687" spans="5:8" ht="15" customHeight="1" x14ac:dyDescent="0.3">
      <c r="F7687" s="271"/>
      <c r="G7687" s="271"/>
      <c r="H7687" s="271"/>
    </row>
    <row r="7688" spans="5:8" ht="15" customHeight="1" x14ac:dyDescent="0.3"/>
    <row r="7689" spans="5:8" ht="15" customHeight="1" x14ac:dyDescent="0.3">
      <c r="F7689" s="271"/>
      <c r="G7689" s="271"/>
      <c r="H7689" s="271"/>
    </row>
    <row r="7690" spans="5:8" ht="15" customHeight="1" x14ac:dyDescent="0.3">
      <c r="F7690" s="272"/>
      <c r="G7690" s="272"/>
      <c r="H7690" s="272"/>
    </row>
    <row r="7691" spans="5:8" ht="15" customHeight="1" x14ac:dyDescent="0.3">
      <c r="F7691" s="272"/>
      <c r="G7691" s="272"/>
      <c r="H7691" s="272"/>
    </row>
    <row r="7692" spans="5:8" ht="15" customHeight="1" x14ac:dyDescent="0.3">
      <c r="F7692" s="271"/>
      <c r="G7692" s="271"/>
      <c r="H7692" s="271"/>
    </row>
    <row r="7693" spans="5:8" ht="15" customHeight="1" x14ac:dyDescent="0.3">
      <c r="F7693" s="271"/>
      <c r="G7693" s="271"/>
      <c r="H7693" s="271"/>
    </row>
    <row r="7694" spans="5:8" ht="15" customHeight="1" x14ac:dyDescent="0.3">
      <c r="F7694" s="272"/>
      <c r="G7694" s="272"/>
      <c r="H7694" s="272"/>
    </row>
    <row r="7695" spans="5:8" ht="15" customHeight="1" x14ac:dyDescent="0.3">
      <c r="F7695" s="271"/>
      <c r="G7695" s="271"/>
      <c r="H7695" s="271"/>
    </row>
    <row r="7696" spans="5:8" ht="15" customHeight="1" x14ac:dyDescent="0.3">
      <c r="F7696" s="272"/>
      <c r="G7696" s="272"/>
      <c r="H7696" s="272"/>
    </row>
    <row r="7697" spans="6:8" ht="15" customHeight="1" x14ac:dyDescent="0.3">
      <c r="F7697" s="271"/>
      <c r="G7697" s="271"/>
      <c r="H7697" s="271"/>
    </row>
    <row r="7698" spans="6:8" ht="15" customHeight="1" x14ac:dyDescent="0.3">
      <c r="F7698" s="271"/>
      <c r="G7698" s="271"/>
      <c r="H7698" s="271"/>
    </row>
    <row r="7699" spans="6:8" ht="15" customHeight="1" x14ac:dyDescent="0.3">
      <c r="F7699" s="272"/>
      <c r="G7699" s="272"/>
      <c r="H7699" s="272"/>
    </row>
    <row r="7700" spans="6:8" ht="15" customHeight="1" x14ac:dyDescent="0.3">
      <c r="F7700" s="271"/>
      <c r="G7700" s="271"/>
      <c r="H7700" s="271"/>
    </row>
    <row r="7701" spans="6:8" ht="15" customHeight="1" x14ac:dyDescent="0.3">
      <c r="F7701" s="271"/>
      <c r="G7701" s="271"/>
      <c r="H7701" s="271"/>
    </row>
    <row r="7702" spans="6:8" ht="15" customHeight="1" x14ac:dyDescent="0.3">
      <c r="F7702" s="271"/>
      <c r="G7702" s="271"/>
      <c r="H7702" s="271"/>
    </row>
    <row r="7703" spans="6:8" ht="15" customHeight="1" x14ac:dyDescent="0.3">
      <c r="F7703" s="271"/>
      <c r="G7703" s="271"/>
      <c r="H7703" s="271"/>
    </row>
    <row r="7704" spans="6:8" ht="15" customHeight="1" x14ac:dyDescent="0.3">
      <c r="F7704" s="271"/>
      <c r="G7704" s="271"/>
      <c r="H7704" s="271"/>
    </row>
    <row r="7705" spans="6:8" ht="15" customHeight="1" x14ac:dyDescent="0.3">
      <c r="F7705" s="271"/>
      <c r="G7705" s="271"/>
      <c r="H7705" s="271"/>
    </row>
    <row r="7706" spans="6:8" ht="15" customHeight="1" x14ac:dyDescent="0.3"/>
    <row r="7707" spans="6:8" ht="15" customHeight="1" x14ac:dyDescent="0.3">
      <c r="F7707" s="271"/>
      <c r="G7707" s="271"/>
      <c r="H7707" s="271"/>
    </row>
    <row r="7708" spans="6:8" ht="15" customHeight="1" x14ac:dyDescent="0.3">
      <c r="F7708" s="272"/>
      <c r="G7708" s="272"/>
      <c r="H7708" s="272"/>
    </row>
    <row r="7709" spans="6:8" ht="15" customHeight="1" x14ac:dyDescent="0.3">
      <c r="F7709" s="271"/>
      <c r="G7709" s="271"/>
      <c r="H7709" s="271"/>
    </row>
    <row r="7710" spans="6:8" ht="15" customHeight="1" x14ac:dyDescent="0.3">
      <c r="F7710" s="271"/>
      <c r="G7710" s="271"/>
      <c r="H7710" s="271"/>
    </row>
    <row r="7711" spans="6:8" ht="15" customHeight="1" x14ac:dyDescent="0.3"/>
    <row r="7712" spans="6:8" ht="15" customHeight="1" x14ac:dyDescent="0.3">
      <c r="F7712" s="271"/>
      <c r="G7712" s="271"/>
      <c r="H7712" s="271"/>
    </row>
    <row r="7713" spans="6:8" ht="15" customHeight="1" x14ac:dyDescent="0.3">
      <c r="F7713" s="271"/>
      <c r="G7713" s="271"/>
      <c r="H7713" s="271"/>
    </row>
    <row r="7714" spans="6:8" ht="15" customHeight="1" x14ac:dyDescent="0.3">
      <c r="F7714" s="271"/>
      <c r="G7714" s="271"/>
      <c r="H7714" s="271"/>
    </row>
    <row r="7715" spans="6:8" ht="15" customHeight="1" x14ac:dyDescent="0.3">
      <c r="F7715" s="271"/>
      <c r="G7715" s="271"/>
      <c r="H7715" s="271"/>
    </row>
    <row r="7716" spans="6:8" ht="15" customHeight="1" x14ac:dyDescent="0.3">
      <c r="F7716" s="271"/>
      <c r="G7716" s="271"/>
      <c r="H7716" s="271"/>
    </row>
    <row r="7717" spans="6:8" ht="15" customHeight="1" x14ac:dyDescent="0.3"/>
    <row r="7718" spans="6:8" ht="15" customHeight="1" x14ac:dyDescent="0.3">
      <c r="F7718" s="271"/>
      <c r="G7718" s="271"/>
      <c r="H7718" s="271"/>
    </row>
    <row r="7719" spans="6:8" ht="15" customHeight="1" x14ac:dyDescent="0.3">
      <c r="F7719" s="272"/>
      <c r="G7719" s="272"/>
      <c r="H7719" s="272"/>
    </row>
    <row r="7720" spans="6:8" ht="15" customHeight="1" x14ac:dyDescent="0.3">
      <c r="F7720" s="272"/>
      <c r="G7720" s="272"/>
      <c r="H7720" s="272"/>
    </row>
    <row r="7721" spans="6:8" ht="15" customHeight="1" x14ac:dyDescent="0.3">
      <c r="F7721" s="271"/>
      <c r="G7721" s="271"/>
      <c r="H7721" s="271"/>
    </row>
    <row r="7722" spans="6:8" ht="15" customHeight="1" x14ac:dyDescent="0.3">
      <c r="F7722" s="271"/>
      <c r="G7722" s="271"/>
      <c r="H7722" s="271"/>
    </row>
    <row r="7723" spans="6:8" ht="15" customHeight="1" x14ac:dyDescent="0.3">
      <c r="F7723" s="271"/>
      <c r="G7723" s="271"/>
      <c r="H7723" s="271"/>
    </row>
    <row r="7724" spans="6:8" ht="15" customHeight="1" x14ac:dyDescent="0.3">
      <c r="F7724" s="272"/>
      <c r="G7724" s="272"/>
      <c r="H7724" s="272"/>
    </row>
    <row r="7725" spans="6:8" ht="15" customHeight="1" x14ac:dyDescent="0.3">
      <c r="F7725" s="272"/>
      <c r="G7725" s="272"/>
      <c r="H7725" s="272"/>
    </row>
    <row r="7726" spans="6:8" ht="15" customHeight="1" x14ac:dyDescent="0.3">
      <c r="F7726" s="271"/>
      <c r="G7726" s="271"/>
      <c r="H7726" s="271"/>
    </row>
    <row r="7727" spans="6:8" ht="15" customHeight="1" x14ac:dyDescent="0.3">
      <c r="F7727" s="271"/>
      <c r="G7727" s="271"/>
      <c r="H7727" s="271"/>
    </row>
    <row r="7728" spans="6:8" ht="15" customHeight="1" x14ac:dyDescent="0.3"/>
    <row r="7729" spans="6:8" ht="15" customHeight="1" x14ac:dyDescent="0.3"/>
    <row r="7730" spans="6:8" ht="15" customHeight="1" x14ac:dyDescent="0.3">
      <c r="F7730" s="271"/>
      <c r="G7730" s="271"/>
      <c r="H7730" s="271"/>
    </row>
    <row r="7731" spans="6:8" ht="15" customHeight="1" x14ac:dyDescent="0.3">
      <c r="F7731" s="272"/>
      <c r="G7731" s="272"/>
      <c r="H7731" s="272"/>
    </row>
    <row r="7732" spans="6:8" ht="15" customHeight="1" x14ac:dyDescent="0.3">
      <c r="F7732" s="271"/>
      <c r="G7732" s="271"/>
      <c r="H7732" s="271"/>
    </row>
    <row r="7733" spans="6:8" ht="15" customHeight="1" x14ac:dyDescent="0.3">
      <c r="F7733" s="271"/>
      <c r="G7733" s="271"/>
      <c r="H7733" s="271"/>
    </row>
    <row r="7734" spans="6:8" ht="15" customHeight="1" x14ac:dyDescent="0.3"/>
    <row r="7735" spans="6:8" ht="15" customHeight="1" x14ac:dyDescent="0.3">
      <c r="F7735" s="272"/>
      <c r="G7735" s="272"/>
      <c r="H7735" s="272"/>
    </row>
    <row r="7736" spans="6:8" ht="15" customHeight="1" x14ac:dyDescent="0.3"/>
    <row r="7737" spans="6:8" ht="15" customHeight="1" x14ac:dyDescent="0.3">
      <c r="F7737" s="271"/>
      <c r="G7737" s="271"/>
      <c r="H7737" s="271"/>
    </row>
    <row r="7738" spans="6:8" ht="15" customHeight="1" x14ac:dyDescent="0.3">
      <c r="F7738" s="271"/>
      <c r="G7738" s="271"/>
      <c r="H7738" s="271"/>
    </row>
    <row r="7739" spans="6:8" ht="15" customHeight="1" x14ac:dyDescent="0.3">
      <c r="F7739" s="272"/>
      <c r="G7739" s="272"/>
      <c r="H7739" s="272"/>
    </row>
    <row r="7740" spans="6:8" ht="15" customHeight="1" x14ac:dyDescent="0.3">
      <c r="F7740" s="271"/>
      <c r="G7740" s="271"/>
      <c r="H7740" s="271"/>
    </row>
    <row r="7741" spans="6:8" ht="15" customHeight="1" x14ac:dyDescent="0.3">
      <c r="F7741" s="271"/>
      <c r="G7741" s="271"/>
      <c r="H7741" s="271"/>
    </row>
    <row r="7742" spans="6:8" ht="15" customHeight="1" x14ac:dyDescent="0.3">
      <c r="F7742" s="272"/>
      <c r="G7742" s="272"/>
      <c r="H7742" s="272"/>
    </row>
    <row r="7743" spans="6:8" ht="15" customHeight="1" x14ac:dyDescent="0.3"/>
    <row r="7744" spans="6:8" ht="15" customHeight="1" x14ac:dyDescent="0.3">
      <c r="F7744" s="271"/>
      <c r="G7744" s="271"/>
      <c r="H7744" s="271"/>
    </row>
    <row r="7745" spans="6:8" ht="15" customHeight="1" x14ac:dyDescent="0.3">
      <c r="F7745" s="271"/>
      <c r="G7745" s="271"/>
      <c r="H7745" s="271"/>
    </row>
    <row r="7746" spans="6:8" ht="15" customHeight="1" x14ac:dyDescent="0.3">
      <c r="F7746" s="271"/>
      <c r="G7746" s="271"/>
      <c r="H7746" s="271"/>
    </row>
    <row r="7747" spans="6:8" ht="15" customHeight="1" x14ac:dyDescent="0.3">
      <c r="F7747" s="271"/>
      <c r="G7747" s="271"/>
      <c r="H7747" s="271"/>
    </row>
    <row r="7748" spans="6:8" ht="15" customHeight="1" x14ac:dyDescent="0.3">
      <c r="F7748" s="272"/>
      <c r="G7748" s="272"/>
      <c r="H7748" s="272"/>
    </row>
    <row r="7749" spans="6:8" ht="15" customHeight="1" x14ac:dyDescent="0.3">
      <c r="F7749" s="271"/>
      <c r="G7749" s="271"/>
      <c r="H7749" s="271"/>
    </row>
    <row r="7750" spans="6:8" ht="15" customHeight="1" x14ac:dyDescent="0.3">
      <c r="F7750" s="272"/>
      <c r="G7750" s="272"/>
      <c r="H7750" s="272"/>
    </row>
    <row r="7751" spans="6:8" ht="15" customHeight="1" x14ac:dyDescent="0.3"/>
    <row r="7752" spans="6:8" ht="15" customHeight="1" x14ac:dyDescent="0.3">
      <c r="F7752" s="272"/>
      <c r="G7752" s="272"/>
      <c r="H7752" s="272"/>
    </row>
    <row r="7753" spans="6:8" ht="15" customHeight="1" x14ac:dyDescent="0.3">
      <c r="F7753" s="273"/>
      <c r="G7753" s="273"/>
      <c r="H7753" s="274"/>
    </row>
    <row r="7754" spans="6:8" ht="15" customHeight="1" x14ac:dyDescent="0.3">
      <c r="F7754" s="272"/>
      <c r="G7754" s="272"/>
      <c r="H7754" s="272"/>
    </row>
    <row r="7755" spans="6:8" ht="15" customHeight="1" x14ac:dyDescent="0.3">
      <c r="F7755" s="271"/>
      <c r="G7755" s="271"/>
      <c r="H7755" s="271"/>
    </row>
    <row r="7756" spans="6:8" ht="15" customHeight="1" x14ac:dyDescent="0.3">
      <c r="F7756" s="271"/>
      <c r="G7756" s="271"/>
      <c r="H7756" s="271"/>
    </row>
    <row r="7757" spans="6:8" ht="15" customHeight="1" x14ac:dyDescent="0.3">
      <c r="F7757" s="272"/>
      <c r="G7757" s="272"/>
      <c r="H7757" s="272"/>
    </row>
    <row r="7758" spans="6:8" ht="15" customHeight="1" x14ac:dyDescent="0.3">
      <c r="F7758" s="271"/>
      <c r="G7758" s="271"/>
      <c r="H7758" s="271"/>
    </row>
    <row r="7759" spans="6:8" ht="15" customHeight="1" x14ac:dyDescent="0.3"/>
    <row r="7760" spans="6:8" ht="15" customHeight="1" x14ac:dyDescent="0.3">
      <c r="F7760" s="272"/>
      <c r="G7760" s="272"/>
      <c r="H7760" s="272"/>
    </row>
    <row r="7761" spans="6:8" ht="15" customHeight="1" x14ac:dyDescent="0.3">
      <c r="F7761" s="271"/>
      <c r="G7761" s="271"/>
      <c r="H7761" s="271"/>
    </row>
    <row r="7762" spans="6:8" ht="15" customHeight="1" x14ac:dyDescent="0.3">
      <c r="F7762" s="271"/>
      <c r="G7762" s="271"/>
      <c r="H7762" s="271"/>
    </row>
    <row r="7763" spans="6:8" ht="15" customHeight="1" x14ac:dyDescent="0.3">
      <c r="F7763" s="272"/>
      <c r="G7763" s="272"/>
      <c r="H7763" s="272"/>
    </row>
    <row r="7764" spans="6:8" ht="15" customHeight="1" x14ac:dyDescent="0.3">
      <c r="F7764" s="271"/>
      <c r="G7764" s="271"/>
      <c r="H7764" s="271"/>
    </row>
    <row r="7765" spans="6:8" ht="15" customHeight="1" x14ac:dyDescent="0.3">
      <c r="F7765" s="271"/>
      <c r="G7765" s="271"/>
      <c r="H7765" s="271"/>
    </row>
    <row r="7766" spans="6:8" ht="15" customHeight="1" x14ac:dyDescent="0.3">
      <c r="F7766" s="273"/>
      <c r="G7766" s="273"/>
      <c r="H7766" s="274"/>
    </row>
    <row r="7767" spans="6:8" ht="15" customHeight="1" x14ac:dyDescent="0.3">
      <c r="F7767" s="272"/>
      <c r="G7767" s="272"/>
      <c r="H7767" s="272"/>
    </row>
    <row r="7768" spans="6:8" ht="15" customHeight="1" x14ac:dyDescent="0.3">
      <c r="F7768" s="271"/>
      <c r="G7768" s="271"/>
      <c r="H7768" s="271"/>
    </row>
    <row r="7769" spans="6:8" ht="15" customHeight="1" x14ac:dyDescent="0.3">
      <c r="F7769" s="272"/>
      <c r="G7769" s="272"/>
      <c r="H7769" s="272"/>
    </row>
    <row r="7770" spans="6:8" ht="15" customHeight="1" x14ac:dyDescent="0.3">
      <c r="F7770" s="272"/>
      <c r="G7770" s="272"/>
      <c r="H7770" s="272"/>
    </row>
    <row r="7771" spans="6:8" ht="15" customHeight="1" x14ac:dyDescent="0.3">
      <c r="F7771" s="271"/>
      <c r="G7771" s="271"/>
      <c r="H7771" s="271"/>
    </row>
    <row r="7772" spans="6:8" ht="15" customHeight="1" x14ac:dyDescent="0.3">
      <c r="F7772" s="271"/>
      <c r="G7772" s="271"/>
      <c r="H7772" s="271"/>
    </row>
    <row r="7773" spans="6:8" ht="15" customHeight="1" x14ac:dyDescent="0.3">
      <c r="F7773" s="271"/>
      <c r="G7773" s="271"/>
      <c r="H7773" s="271"/>
    </row>
    <row r="7774" spans="6:8" ht="15" customHeight="1" x14ac:dyDescent="0.3">
      <c r="F7774" s="271"/>
      <c r="G7774" s="271"/>
      <c r="H7774" s="271"/>
    </row>
    <row r="7775" spans="6:8" ht="15" customHeight="1" x14ac:dyDescent="0.3">
      <c r="F7775" s="273"/>
      <c r="G7775" s="273"/>
      <c r="H7775" s="274"/>
    </row>
    <row r="7776" spans="6:8" ht="15" customHeight="1" x14ac:dyDescent="0.3">
      <c r="F7776" s="271"/>
      <c r="G7776" s="271"/>
      <c r="H7776" s="271"/>
    </row>
    <row r="7777" spans="6:8" ht="15" customHeight="1" x14ac:dyDescent="0.3">
      <c r="F7777" s="272"/>
      <c r="G7777" s="272"/>
      <c r="H7777" s="272"/>
    </row>
    <row r="7778" spans="6:8" ht="15" customHeight="1" x14ac:dyDescent="0.3">
      <c r="F7778" s="272"/>
      <c r="G7778" s="272"/>
      <c r="H7778" s="272"/>
    </row>
    <row r="7779" spans="6:8" ht="15" customHeight="1" x14ac:dyDescent="0.3">
      <c r="F7779" s="271"/>
      <c r="G7779" s="271"/>
      <c r="H7779" s="271"/>
    </row>
    <row r="7780" spans="6:8" ht="15" customHeight="1" x14ac:dyDescent="0.3">
      <c r="F7780" s="271"/>
      <c r="G7780" s="271"/>
      <c r="H7780" s="271"/>
    </row>
    <row r="7781" spans="6:8" ht="15" customHeight="1" x14ac:dyDescent="0.3">
      <c r="F7781" s="271"/>
      <c r="G7781" s="271"/>
      <c r="H7781" s="271"/>
    </row>
    <row r="7782" spans="6:8" ht="15" customHeight="1" x14ac:dyDescent="0.3">
      <c r="F7782" s="271"/>
      <c r="G7782" s="271"/>
      <c r="H7782" s="271"/>
    </row>
    <row r="7783" spans="6:8" ht="15" customHeight="1" x14ac:dyDescent="0.3"/>
    <row r="7784" spans="6:8" ht="15" customHeight="1" x14ac:dyDescent="0.3">
      <c r="F7784" s="271"/>
      <c r="G7784" s="271"/>
      <c r="H7784" s="271"/>
    </row>
    <row r="7785" spans="6:8" ht="15" customHeight="1" x14ac:dyDescent="0.3">
      <c r="F7785" s="272"/>
      <c r="G7785" s="272"/>
      <c r="H7785" s="272"/>
    </row>
    <row r="7786" spans="6:8" ht="15" customHeight="1" x14ac:dyDescent="0.3">
      <c r="F7786" s="271"/>
      <c r="G7786" s="271"/>
      <c r="H7786" s="271"/>
    </row>
    <row r="7787" spans="6:8" ht="15" customHeight="1" x14ac:dyDescent="0.3">
      <c r="F7787" s="272"/>
      <c r="G7787" s="272"/>
      <c r="H7787" s="272"/>
    </row>
    <row r="7788" spans="6:8" ht="15" customHeight="1" x14ac:dyDescent="0.3">
      <c r="F7788" s="271"/>
      <c r="G7788" s="271"/>
      <c r="H7788" s="271"/>
    </row>
    <row r="7789" spans="6:8" ht="15" customHeight="1" x14ac:dyDescent="0.3">
      <c r="F7789" s="271"/>
      <c r="G7789" s="271"/>
      <c r="H7789" s="271"/>
    </row>
    <row r="7790" spans="6:8" ht="15" customHeight="1" x14ac:dyDescent="0.3">
      <c r="F7790" s="272"/>
      <c r="G7790" s="272"/>
      <c r="H7790" s="272"/>
    </row>
    <row r="7791" spans="6:8" ht="15" customHeight="1" x14ac:dyDescent="0.3">
      <c r="F7791" s="275"/>
      <c r="G7791" s="275"/>
      <c r="H7791" s="274"/>
    </row>
    <row r="7792" spans="6:8" ht="15" customHeight="1" x14ac:dyDescent="0.3">
      <c r="F7792" s="271"/>
      <c r="G7792" s="271"/>
      <c r="H7792" s="271"/>
    </row>
    <row r="7793" spans="6:8" ht="15" customHeight="1" x14ac:dyDescent="0.3">
      <c r="F7793" s="271"/>
      <c r="G7793" s="271"/>
      <c r="H7793" s="271"/>
    </row>
    <row r="7794" spans="6:8" ht="15" customHeight="1" x14ac:dyDescent="0.3">
      <c r="F7794" s="271"/>
      <c r="G7794" s="271"/>
      <c r="H7794" s="271"/>
    </row>
    <row r="7795" spans="6:8" ht="15" customHeight="1" x14ac:dyDescent="0.3">
      <c r="F7795" s="271"/>
      <c r="G7795" s="271"/>
      <c r="H7795" s="271"/>
    </row>
    <row r="7796" spans="6:8" ht="15" customHeight="1" x14ac:dyDescent="0.3">
      <c r="F7796" s="271"/>
      <c r="G7796" s="271"/>
      <c r="H7796" s="271"/>
    </row>
    <row r="7797" spans="6:8" ht="15" customHeight="1" x14ac:dyDescent="0.3">
      <c r="F7797" s="272"/>
      <c r="G7797" s="272"/>
      <c r="H7797" s="272"/>
    </row>
    <row r="7798" spans="6:8" ht="15" customHeight="1" x14ac:dyDescent="0.3">
      <c r="F7798" s="271"/>
      <c r="G7798" s="271"/>
      <c r="H7798" s="271"/>
    </row>
    <row r="7799" spans="6:8" ht="15" customHeight="1" x14ac:dyDescent="0.3">
      <c r="F7799" s="272"/>
      <c r="G7799" s="272"/>
      <c r="H7799" s="272"/>
    </row>
    <row r="7800" spans="6:8" ht="15" customHeight="1" x14ac:dyDescent="0.3">
      <c r="F7800" s="271"/>
      <c r="G7800" s="271"/>
      <c r="H7800" s="271"/>
    </row>
    <row r="7801" spans="6:8" ht="15" customHeight="1" x14ac:dyDescent="0.3">
      <c r="F7801" s="271"/>
      <c r="G7801" s="271"/>
      <c r="H7801" s="271"/>
    </row>
    <row r="7802" spans="6:8" ht="15" customHeight="1" x14ac:dyDescent="0.3">
      <c r="F7802" s="271"/>
      <c r="G7802" s="271"/>
      <c r="H7802" s="271"/>
    </row>
    <row r="7803" spans="6:8" ht="15" customHeight="1" x14ac:dyDescent="0.3">
      <c r="F7803" s="271"/>
      <c r="G7803" s="271"/>
      <c r="H7803" s="271"/>
    </row>
    <row r="7804" spans="6:8" ht="15" customHeight="1" x14ac:dyDescent="0.3">
      <c r="F7804" s="271"/>
      <c r="G7804" s="271"/>
      <c r="H7804" s="271"/>
    </row>
    <row r="7805" spans="6:8" ht="15" customHeight="1" x14ac:dyDescent="0.3">
      <c r="F7805" s="271"/>
      <c r="G7805" s="271"/>
      <c r="H7805" s="271"/>
    </row>
    <row r="7806" spans="6:8" ht="15" customHeight="1" x14ac:dyDescent="0.3">
      <c r="F7806" s="272"/>
      <c r="G7806" s="272"/>
      <c r="H7806" s="272"/>
    </row>
    <row r="7807" spans="6:8" ht="15" customHeight="1" x14ac:dyDescent="0.3">
      <c r="F7807" s="272"/>
      <c r="G7807" s="272"/>
      <c r="H7807" s="272"/>
    </row>
    <row r="7808" spans="6:8" ht="15" customHeight="1" x14ac:dyDescent="0.3">
      <c r="F7808" s="273"/>
      <c r="G7808" s="273"/>
      <c r="H7808" s="274"/>
    </row>
    <row r="7809" spans="6:8" ht="15" customHeight="1" x14ac:dyDescent="0.3">
      <c r="F7809" s="271"/>
      <c r="G7809" s="271"/>
      <c r="H7809" s="271"/>
    </row>
    <row r="7810" spans="6:8" ht="15" customHeight="1" x14ac:dyDescent="0.3">
      <c r="F7810" s="271"/>
      <c r="G7810" s="271"/>
      <c r="H7810" s="271"/>
    </row>
    <row r="7811" spans="6:8" ht="15" customHeight="1" x14ac:dyDescent="0.3">
      <c r="F7811" s="271"/>
      <c r="G7811" s="271"/>
      <c r="H7811" s="271"/>
    </row>
    <row r="7812" spans="6:8" ht="15" customHeight="1" x14ac:dyDescent="0.3">
      <c r="F7812" s="271"/>
      <c r="G7812" s="271"/>
      <c r="H7812" s="271"/>
    </row>
    <row r="7813" spans="6:8" ht="15" customHeight="1" x14ac:dyDescent="0.3">
      <c r="F7813" s="271"/>
      <c r="G7813" s="271"/>
      <c r="H7813" s="271"/>
    </row>
    <row r="7814" spans="6:8" ht="15" customHeight="1" x14ac:dyDescent="0.3">
      <c r="F7814" s="273"/>
      <c r="G7814" s="273"/>
      <c r="H7814" s="274"/>
    </row>
    <row r="7815" spans="6:8" ht="15" customHeight="1" x14ac:dyDescent="0.3">
      <c r="F7815" s="271"/>
      <c r="G7815" s="271"/>
      <c r="H7815" s="271"/>
    </row>
    <row r="7816" spans="6:8" ht="15" customHeight="1" x14ac:dyDescent="0.3">
      <c r="F7816" s="273"/>
      <c r="G7816" s="273"/>
      <c r="H7816" s="274"/>
    </row>
    <row r="7817" spans="6:8" ht="15" customHeight="1" x14ac:dyDescent="0.3">
      <c r="F7817" s="273"/>
      <c r="G7817" s="273"/>
      <c r="H7817" s="274"/>
    </row>
    <row r="7818" spans="6:8" ht="15" customHeight="1" x14ac:dyDescent="0.3">
      <c r="F7818" s="273"/>
      <c r="G7818" s="273"/>
      <c r="H7818" s="274"/>
    </row>
    <row r="7819" spans="6:8" ht="15" customHeight="1" x14ac:dyDescent="0.3">
      <c r="F7819" s="273"/>
      <c r="G7819" s="273"/>
      <c r="H7819" s="274"/>
    </row>
    <row r="7820" spans="6:8" ht="15" customHeight="1" x14ac:dyDescent="0.3">
      <c r="F7820" s="271"/>
      <c r="G7820" s="271"/>
      <c r="H7820" s="271"/>
    </row>
    <row r="7821" spans="6:8" ht="15" customHeight="1" x14ac:dyDescent="0.3">
      <c r="F7821" s="271"/>
      <c r="G7821" s="271"/>
      <c r="H7821" s="271"/>
    </row>
    <row r="7822" spans="6:8" ht="15" customHeight="1" x14ac:dyDescent="0.3">
      <c r="F7822" s="272"/>
      <c r="G7822" s="272"/>
      <c r="H7822" s="272"/>
    </row>
    <row r="7823" spans="6:8" ht="15" customHeight="1" x14ac:dyDescent="0.3">
      <c r="F7823" s="272"/>
      <c r="G7823" s="272"/>
      <c r="H7823" s="272"/>
    </row>
    <row r="7824" spans="6:8" ht="15" customHeight="1" x14ac:dyDescent="0.3">
      <c r="F7824" s="271"/>
      <c r="G7824" s="271"/>
      <c r="H7824" s="271"/>
    </row>
    <row r="7825" spans="6:8" ht="15" customHeight="1" x14ac:dyDescent="0.3">
      <c r="F7825" s="271"/>
      <c r="G7825" s="271"/>
      <c r="H7825" s="271"/>
    </row>
    <row r="7826" spans="6:8" ht="15" customHeight="1" x14ac:dyDescent="0.3">
      <c r="F7826" s="271"/>
      <c r="G7826" s="271"/>
      <c r="H7826" s="271"/>
    </row>
    <row r="7827" spans="6:8" ht="15" customHeight="1" x14ac:dyDescent="0.3">
      <c r="F7827" s="271"/>
      <c r="G7827" s="271"/>
      <c r="H7827" s="271"/>
    </row>
    <row r="7828" spans="6:8" ht="15" customHeight="1" x14ac:dyDescent="0.3">
      <c r="F7828" s="271"/>
      <c r="G7828" s="271"/>
      <c r="H7828" s="271"/>
    </row>
    <row r="7829" spans="6:8" ht="15" customHeight="1" x14ac:dyDescent="0.3">
      <c r="F7829" s="271"/>
      <c r="G7829" s="271"/>
      <c r="H7829" s="271"/>
    </row>
    <row r="7830" spans="6:8" ht="15" customHeight="1" x14ac:dyDescent="0.3">
      <c r="F7830" s="272"/>
      <c r="G7830" s="272"/>
      <c r="H7830" s="272"/>
    </row>
    <row r="7831" spans="6:8" ht="15" customHeight="1" x14ac:dyDescent="0.3">
      <c r="F7831" s="271"/>
      <c r="G7831" s="271"/>
      <c r="H7831" s="271"/>
    </row>
    <row r="7832" spans="6:8" ht="15" customHeight="1" x14ac:dyDescent="0.3">
      <c r="F7832" s="271"/>
      <c r="G7832" s="271"/>
      <c r="H7832" s="271"/>
    </row>
    <row r="7833" spans="6:8" ht="15" customHeight="1" x14ac:dyDescent="0.3">
      <c r="F7833" s="272"/>
      <c r="G7833" s="272"/>
      <c r="H7833" s="272"/>
    </row>
    <row r="7834" spans="6:8" ht="15" customHeight="1" x14ac:dyDescent="0.3">
      <c r="F7834" s="272"/>
      <c r="G7834" s="272"/>
      <c r="H7834" s="272"/>
    </row>
    <row r="7835" spans="6:8" ht="15" customHeight="1" x14ac:dyDescent="0.3">
      <c r="F7835" s="272"/>
      <c r="G7835" s="272"/>
      <c r="H7835" s="272"/>
    </row>
    <row r="7836" spans="6:8" ht="15" customHeight="1" x14ac:dyDescent="0.3">
      <c r="F7836" s="271"/>
      <c r="G7836" s="271"/>
      <c r="H7836" s="271"/>
    </row>
    <row r="7837" spans="6:8" ht="15" customHeight="1" x14ac:dyDescent="0.3">
      <c r="F7837" s="271"/>
      <c r="G7837" s="271"/>
      <c r="H7837" s="271"/>
    </row>
    <row r="7838" spans="6:8" ht="15" customHeight="1" x14ac:dyDescent="0.3">
      <c r="F7838" s="272"/>
      <c r="G7838" s="272"/>
      <c r="H7838" s="272"/>
    </row>
    <row r="7839" spans="6:8" ht="15" customHeight="1" x14ac:dyDescent="0.3">
      <c r="F7839" s="271"/>
      <c r="G7839" s="271"/>
      <c r="H7839" s="271"/>
    </row>
    <row r="7840" spans="6:8" ht="15" customHeight="1" x14ac:dyDescent="0.3">
      <c r="F7840" s="272"/>
      <c r="G7840" s="272"/>
      <c r="H7840" s="272"/>
    </row>
    <row r="7841" spans="6:31" ht="15" customHeight="1" x14ac:dyDescent="0.3">
      <c r="F7841" s="272"/>
      <c r="G7841" s="272"/>
      <c r="H7841" s="272"/>
    </row>
    <row r="7842" spans="6:31" ht="15" customHeight="1" x14ac:dyDescent="0.3">
      <c r="F7842" s="272"/>
      <c r="G7842" s="272"/>
      <c r="H7842" s="272"/>
    </row>
    <row r="7843" spans="6:31" ht="15" customHeight="1" x14ac:dyDescent="0.3">
      <c r="F7843" s="272"/>
      <c r="G7843" s="272"/>
      <c r="H7843" s="272"/>
    </row>
    <row r="7844" spans="6:31" ht="15" customHeight="1" x14ac:dyDescent="0.3">
      <c r="F7844" s="271"/>
      <c r="G7844" s="271"/>
      <c r="H7844" s="271"/>
    </row>
    <row r="7845" spans="6:31" ht="15" customHeight="1" x14ac:dyDescent="0.3">
      <c r="F7845" s="272"/>
      <c r="G7845" s="272"/>
      <c r="H7845" s="272"/>
    </row>
    <row r="7846" spans="6:31" ht="15" customHeight="1" x14ac:dyDescent="0.3">
      <c r="F7846" s="272"/>
      <c r="G7846" s="272"/>
      <c r="H7846" s="272"/>
    </row>
    <row r="7847" spans="6:31" ht="15" customHeight="1" x14ac:dyDescent="0.3">
      <c r="F7847" s="272"/>
      <c r="G7847" s="272"/>
      <c r="H7847" s="272"/>
    </row>
    <row r="7848" spans="6:31" ht="15" customHeight="1" x14ac:dyDescent="0.3">
      <c r="F7848" s="271"/>
      <c r="G7848" s="271"/>
      <c r="H7848" s="271"/>
    </row>
    <row r="7849" spans="6:31" ht="15" customHeight="1" x14ac:dyDescent="0.3">
      <c r="F7849" s="271"/>
      <c r="G7849" s="271"/>
      <c r="H7849" s="271"/>
    </row>
    <row r="7850" spans="6:31" ht="15" customHeight="1" x14ac:dyDescent="0.3">
      <c r="F7850" s="271"/>
      <c r="G7850" s="271"/>
      <c r="H7850" s="271"/>
    </row>
    <row r="7851" spans="6:31" ht="15" customHeight="1" x14ac:dyDescent="0.3">
      <c r="F7851" s="271"/>
      <c r="G7851" s="271"/>
      <c r="H7851" s="271"/>
    </row>
    <row r="7852" spans="6:31" ht="15" customHeight="1" x14ac:dyDescent="0.3">
      <c r="F7852" s="271"/>
      <c r="G7852" s="271"/>
      <c r="H7852" s="271"/>
    </row>
    <row r="7853" spans="6:31" ht="15" customHeight="1" x14ac:dyDescent="0.3">
      <c r="F7853" s="272"/>
      <c r="G7853" s="272"/>
      <c r="H7853" s="272"/>
    </row>
    <row r="7854" spans="6:31" ht="15" customHeight="1" x14ac:dyDescent="0.3">
      <c r="F7854" s="271"/>
      <c r="G7854" s="271"/>
      <c r="H7854" s="271"/>
    </row>
    <row r="7855" spans="6:31" ht="15" customHeight="1" x14ac:dyDescent="0.3">
      <c r="F7855" s="272"/>
      <c r="G7855" s="272"/>
      <c r="H7855" s="272"/>
      <c r="AD7855" s="277"/>
      <c r="AE7855" s="270"/>
    </row>
    <row r="7856" spans="6:31" ht="15" customHeight="1" x14ac:dyDescent="0.3">
      <c r="F7856" s="271"/>
      <c r="G7856" s="271"/>
      <c r="H7856" s="271"/>
    </row>
    <row r="7857" spans="5:8" ht="15" customHeight="1" x14ac:dyDescent="0.3">
      <c r="F7857" s="271"/>
      <c r="G7857" s="271"/>
      <c r="H7857" s="271"/>
    </row>
    <row r="7858" spans="5:8" ht="15" customHeight="1" x14ac:dyDescent="0.3">
      <c r="F7858" s="272"/>
      <c r="G7858" s="272"/>
      <c r="H7858" s="272"/>
    </row>
    <row r="7859" spans="5:8" ht="15" customHeight="1" x14ac:dyDescent="0.3">
      <c r="F7859" s="272"/>
      <c r="G7859" s="272"/>
      <c r="H7859" s="272"/>
    </row>
    <row r="7860" spans="5:8" ht="15" customHeight="1" x14ac:dyDescent="0.3">
      <c r="F7860" s="271"/>
      <c r="G7860" s="271"/>
      <c r="H7860" s="271"/>
    </row>
    <row r="7861" spans="5:8" ht="15" customHeight="1" x14ac:dyDescent="0.3">
      <c r="E7861" s="271"/>
      <c r="F7861" s="271"/>
      <c r="G7861" s="271"/>
      <c r="H7861" s="271"/>
    </row>
    <row r="7862" spans="5:8" ht="15" customHeight="1" x14ac:dyDescent="0.3">
      <c r="F7862" s="272"/>
      <c r="G7862" s="272"/>
      <c r="H7862" s="272"/>
    </row>
    <row r="7863" spans="5:8" ht="15" customHeight="1" x14ac:dyDescent="0.3">
      <c r="F7863" s="271"/>
      <c r="G7863" s="271"/>
      <c r="H7863" s="271"/>
    </row>
    <row r="7864" spans="5:8" ht="15" customHeight="1" x14ac:dyDescent="0.3">
      <c r="F7864" s="272"/>
      <c r="G7864" s="272"/>
      <c r="H7864" s="272"/>
    </row>
    <row r="7865" spans="5:8" ht="15" customHeight="1" x14ac:dyDescent="0.3">
      <c r="F7865" s="272"/>
      <c r="G7865" s="272"/>
      <c r="H7865" s="272"/>
    </row>
    <row r="7866" spans="5:8" ht="15" customHeight="1" x14ac:dyDescent="0.3">
      <c r="F7866" s="271"/>
      <c r="G7866" s="271"/>
      <c r="H7866" s="271"/>
    </row>
    <row r="7867" spans="5:8" ht="15" customHeight="1" x14ac:dyDescent="0.3">
      <c r="F7867" s="272"/>
      <c r="G7867" s="272"/>
      <c r="H7867" s="272"/>
    </row>
    <row r="7868" spans="5:8" ht="15" customHeight="1" x14ac:dyDescent="0.3">
      <c r="F7868" s="271"/>
      <c r="G7868" s="271"/>
      <c r="H7868" s="271"/>
    </row>
    <row r="7869" spans="5:8" ht="15" customHeight="1" x14ac:dyDescent="0.3">
      <c r="F7869" s="271"/>
      <c r="G7869" s="271"/>
      <c r="H7869" s="271"/>
    </row>
    <row r="7870" spans="5:8" ht="15" customHeight="1" x14ac:dyDescent="0.3">
      <c r="F7870" s="271"/>
      <c r="G7870" s="271"/>
      <c r="H7870" s="271"/>
    </row>
    <row r="7871" spans="5:8" ht="15" customHeight="1" x14ac:dyDescent="0.3">
      <c r="F7871" s="271"/>
      <c r="G7871" s="271"/>
      <c r="H7871" s="271"/>
    </row>
    <row r="7872" spans="5:8" ht="15" customHeight="1" x14ac:dyDescent="0.3">
      <c r="F7872" s="271"/>
      <c r="G7872" s="271"/>
      <c r="H7872" s="271"/>
    </row>
    <row r="7873" spans="6:8" ht="15" customHeight="1" x14ac:dyDescent="0.3">
      <c r="F7873" s="272"/>
      <c r="G7873" s="272"/>
      <c r="H7873" s="272"/>
    </row>
    <row r="7874" spans="6:8" ht="15" customHeight="1" x14ac:dyDescent="0.3">
      <c r="F7874" s="271"/>
      <c r="G7874" s="271"/>
      <c r="H7874" s="271"/>
    </row>
    <row r="7875" spans="6:8" ht="15" customHeight="1" x14ac:dyDescent="0.3">
      <c r="F7875" s="272"/>
      <c r="G7875" s="272"/>
      <c r="H7875" s="272"/>
    </row>
    <row r="7876" spans="6:8" ht="15" customHeight="1" x14ac:dyDescent="0.3">
      <c r="F7876" s="271"/>
      <c r="G7876" s="271"/>
      <c r="H7876" s="271"/>
    </row>
    <row r="7877" spans="6:8" ht="15" customHeight="1" x14ac:dyDescent="0.3">
      <c r="F7877" s="271"/>
      <c r="G7877" s="271"/>
      <c r="H7877" s="271"/>
    </row>
    <row r="7878" spans="6:8" ht="15" customHeight="1" x14ac:dyDescent="0.3">
      <c r="F7878" s="271"/>
      <c r="G7878" s="271"/>
      <c r="H7878" s="271"/>
    </row>
    <row r="7879" spans="6:8" ht="15" customHeight="1" x14ac:dyDescent="0.3">
      <c r="F7879" s="271"/>
      <c r="G7879" s="271"/>
      <c r="H7879" s="271"/>
    </row>
    <row r="7880" spans="6:8" ht="15" customHeight="1" x14ac:dyDescent="0.3">
      <c r="F7880" s="272"/>
      <c r="G7880" s="272"/>
      <c r="H7880" s="272"/>
    </row>
    <row r="7881" spans="6:8" ht="15" customHeight="1" x14ac:dyDescent="0.3">
      <c r="F7881" s="271"/>
      <c r="G7881" s="271"/>
      <c r="H7881" s="271"/>
    </row>
    <row r="7882" spans="6:8" ht="15" customHeight="1" x14ac:dyDescent="0.3">
      <c r="F7882" s="271"/>
      <c r="G7882" s="271"/>
      <c r="H7882" s="271"/>
    </row>
    <row r="7883" spans="6:8" ht="15" customHeight="1" x14ac:dyDescent="0.3">
      <c r="F7883" s="272"/>
      <c r="G7883" s="272"/>
      <c r="H7883" s="272"/>
    </row>
    <row r="7884" spans="6:8" ht="15" customHeight="1" x14ac:dyDescent="0.3">
      <c r="F7884" s="271"/>
      <c r="G7884" s="271"/>
      <c r="H7884" s="271"/>
    </row>
    <row r="7885" spans="6:8" ht="15" customHeight="1" x14ac:dyDescent="0.3">
      <c r="F7885" s="272"/>
      <c r="G7885" s="272"/>
      <c r="H7885" s="272"/>
    </row>
    <row r="7886" spans="6:8" ht="15" customHeight="1" x14ac:dyDescent="0.3">
      <c r="F7886" s="271"/>
      <c r="G7886" s="271"/>
      <c r="H7886" s="271"/>
    </row>
    <row r="7887" spans="6:8" ht="15" customHeight="1" x14ac:dyDescent="0.3">
      <c r="F7887" s="271"/>
      <c r="G7887" s="271"/>
      <c r="H7887" s="271"/>
    </row>
    <row r="7888" spans="6:8" ht="15" customHeight="1" x14ac:dyDescent="0.3">
      <c r="F7888" s="272"/>
      <c r="G7888" s="272"/>
      <c r="H7888" s="272"/>
    </row>
    <row r="7889" spans="6:8" ht="15" customHeight="1" x14ac:dyDescent="0.3">
      <c r="F7889" s="271"/>
      <c r="G7889" s="271"/>
      <c r="H7889" s="271"/>
    </row>
    <row r="7890" spans="6:8" ht="15" customHeight="1" x14ac:dyDescent="0.3">
      <c r="F7890" s="272"/>
      <c r="G7890" s="272"/>
      <c r="H7890" s="272"/>
    </row>
    <row r="7891" spans="6:8" ht="15" customHeight="1" x14ac:dyDescent="0.3"/>
    <row r="7892" spans="6:8" ht="15" customHeight="1" x14ac:dyDescent="0.3">
      <c r="F7892" s="271"/>
      <c r="G7892" s="271"/>
      <c r="H7892" s="271"/>
    </row>
    <row r="7893" spans="6:8" ht="15" customHeight="1" x14ac:dyDescent="0.3">
      <c r="F7893" s="271"/>
      <c r="G7893" s="271"/>
      <c r="H7893" s="271"/>
    </row>
    <row r="7894" spans="6:8" ht="15" customHeight="1" x14ac:dyDescent="0.3">
      <c r="F7894" s="271"/>
      <c r="G7894" s="271"/>
      <c r="H7894" s="271"/>
    </row>
    <row r="7895" spans="6:8" ht="15" customHeight="1" x14ac:dyDescent="0.3"/>
    <row r="7896" spans="6:8" ht="15" customHeight="1" x14ac:dyDescent="0.3">
      <c r="F7896" s="272"/>
      <c r="G7896" s="272"/>
      <c r="H7896" s="272"/>
    </row>
    <row r="7897" spans="6:8" ht="15" customHeight="1" x14ac:dyDescent="0.3">
      <c r="F7897" s="271"/>
      <c r="G7897" s="271"/>
      <c r="H7897" s="271"/>
    </row>
    <row r="7898" spans="6:8" ht="15" customHeight="1" x14ac:dyDescent="0.3">
      <c r="F7898" s="272"/>
      <c r="G7898" s="272"/>
      <c r="H7898" s="272"/>
    </row>
    <row r="7899" spans="6:8" ht="15" customHeight="1" x14ac:dyDescent="0.3">
      <c r="F7899" s="274"/>
      <c r="G7899" s="274"/>
      <c r="H7899" s="274"/>
    </row>
    <row r="7900" spans="6:8" ht="15" customHeight="1" x14ac:dyDescent="0.3">
      <c r="F7900" s="272"/>
      <c r="G7900" s="272"/>
      <c r="H7900" s="272"/>
    </row>
    <row r="7901" spans="6:8" ht="15" customHeight="1" x14ac:dyDescent="0.3">
      <c r="F7901" s="271"/>
      <c r="G7901" s="271"/>
      <c r="H7901" s="271"/>
    </row>
    <row r="7902" spans="6:8" ht="15" customHeight="1" x14ac:dyDescent="0.3">
      <c r="F7902" s="272"/>
      <c r="G7902" s="272"/>
      <c r="H7902" s="272"/>
    </row>
    <row r="7903" spans="6:8" ht="15" customHeight="1" x14ac:dyDescent="0.3">
      <c r="F7903" s="272"/>
      <c r="G7903" s="272"/>
      <c r="H7903" s="272"/>
    </row>
    <row r="7904" spans="6:8" ht="15" customHeight="1" x14ac:dyDescent="0.3">
      <c r="F7904" s="271"/>
      <c r="G7904" s="271"/>
      <c r="H7904" s="271"/>
    </row>
    <row r="7905" spans="6:8" ht="15" customHeight="1" x14ac:dyDescent="0.3">
      <c r="F7905" s="271"/>
      <c r="G7905" s="271"/>
      <c r="H7905" s="271"/>
    </row>
    <row r="7906" spans="6:8" ht="15" customHeight="1" x14ac:dyDescent="0.3">
      <c r="F7906" s="271"/>
      <c r="G7906" s="271"/>
      <c r="H7906" s="271"/>
    </row>
    <row r="7907" spans="6:8" ht="15" customHeight="1" x14ac:dyDescent="0.3">
      <c r="F7907" s="271"/>
      <c r="G7907" s="271"/>
      <c r="H7907" s="271"/>
    </row>
    <row r="7908" spans="6:8" ht="15" customHeight="1" x14ac:dyDescent="0.3">
      <c r="F7908" s="271"/>
      <c r="G7908" s="271"/>
      <c r="H7908" s="271"/>
    </row>
    <row r="7909" spans="6:8" ht="15" customHeight="1" x14ac:dyDescent="0.3">
      <c r="F7909" s="272"/>
      <c r="G7909" s="272"/>
      <c r="H7909" s="272"/>
    </row>
    <row r="7910" spans="6:8" ht="15" customHeight="1" x14ac:dyDescent="0.3">
      <c r="F7910" s="271"/>
      <c r="G7910" s="271"/>
      <c r="H7910" s="271"/>
    </row>
    <row r="7911" spans="6:8" ht="15" customHeight="1" x14ac:dyDescent="0.3">
      <c r="F7911" s="271"/>
      <c r="G7911" s="271"/>
      <c r="H7911" s="271"/>
    </row>
    <row r="7912" spans="6:8" ht="15" customHeight="1" x14ac:dyDescent="0.3">
      <c r="F7912" s="272"/>
      <c r="G7912" s="272"/>
      <c r="H7912" s="272"/>
    </row>
    <row r="7913" spans="6:8" ht="15" customHeight="1" x14ac:dyDescent="0.3">
      <c r="F7913" s="271"/>
      <c r="G7913" s="271"/>
      <c r="H7913" s="271"/>
    </row>
    <row r="7914" spans="6:8" ht="15" customHeight="1" x14ac:dyDescent="0.3">
      <c r="F7914" s="271"/>
      <c r="G7914" s="271"/>
      <c r="H7914" s="271"/>
    </row>
    <row r="7915" spans="6:8" ht="15" customHeight="1" x14ac:dyDescent="0.3">
      <c r="F7915" s="272"/>
      <c r="G7915" s="272"/>
      <c r="H7915" s="272"/>
    </row>
    <row r="7916" spans="6:8" ht="15" customHeight="1" x14ac:dyDescent="0.3">
      <c r="F7916" s="272"/>
      <c r="G7916" s="272"/>
      <c r="H7916" s="272"/>
    </row>
    <row r="7917" spans="6:8" ht="15" customHeight="1" x14ac:dyDescent="0.3">
      <c r="F7917" s="272"/>
      <c r="G7917" s="272"/>
      <c r="H7917" s="272"/>
    </row>
    <row r="7918" spans="6:8" ht="15" customHeight="1" x14ac:dyDescent="0.3">
      <c r="F7918" s="271"/>
      <c r="G7918" s="271"/>
      <c r="H7918" s="271"/>
    </row>
    <row r="7919" spans="6:8" ht="15" customHeight="1" x14ac:dyDescent="0.3">
      <c r="F7919" s="271"/>
      <c r="G7919" s="271"/>
      <c r="H7919" s="271"/>
    </row>
    <row r="7920" spans="6:8" ht="15" customHeight="1" x14ac:dyDescent="0.3">
      <c r="F7920" s="272"/>
      <c r="G7920" s="272"/>
      <c r="H7920" s="272"/>
    </row>
    <row r="7921" spans="5:31" ht="15" customHeight="1" x14ac:dyDescent="0.3">
      <c r="F7921" s="271"/>
      <c r="G7921" s="271"/>
      <c r="H7921" s="271"/>
    </row>
    <row r="7922" spans="5:31" ht="15" customHeight="1" x14ac:dyDescent="0.3">
      <c r="F7922" s="271"/>
      <c r="G7922" s="271"/>
      <c r="H7922" s="271"/>
    </row>
    <row r="7923" spans="5:31" ht="15" customHeight="1" x14ac:dyDescent="0.3">
      <c r="F7923" s="272"/>
      <c r="G7923" s="272"/>
      <c r="H7923" s="272"/>
    </row>
    <row r="7924" spans="5:31" ht="15" customHeight="1" x14ac:dyDescent="0.3">
      <c r="F7924" s="272"/>
      <c r="G7924" s="272"/>
      <c r="H7924" s="272"/>
    </row>
    <row r="7925" spans="5:31" ht="15" customHeight="1" x14ac:dyDescent="0.3">
      <c r="E7925" s="263"/>
      <c r="F7925" s="263"/>
      <c r="G7925" s="263"/>
      <c r="H7925" s="263"/>
      <c r="I7925" s="263"/>
      <c r="J7925" s="263"/>
      <c r="K7925" s="263"/>
      <c r="L7925" s="263"/>
      <c r="M7925" s="263"/>
      <c r="N7925" s="263"/>
      <c r="O7925" s="263"/>
      <c r="P7925" s="263"/>
      <c r="Q7925" s="263"/>
      <c r="R7925" s="263"/>
      <c r="S7925" s="263"/>
      <c r="T7925" s="263"/>
      <c r="V7925" s="263"/>
      <c r="W7925" s="263"/>
      <c r="X7925" s="263"/>
      <c r="Y7925" s="263"/>
      <c r="Z7925" s="263"/>
      <c r="AB7925" s="263"/>
      <c r="AC7925" s="263"/>
      <c r="AD7925" s="263"/>
      <c r="AE7925" s="263"/>
    </row>
    <row r="7926" spans="5:31" ht="15" customHeight="1" x14ac:dyDescent="0.3">
      <c r="E7926" s="263"/>
      <c r="F7926" s="263"/>
      <c r="G7926" s="263"/>
      <c r="H7926" s="263"/>
      <c r="I7926" s="263"/>
      <c r="J7926" s="263"/>
      <c r="K7926" s="263"/>
      <c r="L7926" s="263"/>
      <c r="M7926" s="263"/>
      <c r="N7926" s="263"/>
      <c r="O7926" s="263"/>
      <c r="P7926" s="263"/>
      <c r="Q7926" s="263"/>
      <c r="R7926" s="263"/>
      <c r="S7926" s="263"/>
      <c r="T7926" s="263"/>
      <c r="V7926" s="263"/>
      <c r="W7926" s="263"/>
      <c r="X7926" s="263"/>
      <c r="Y7926" s="263"/>
      <c r="Z7926" s="263"/>
      <c r="AB7926" s="263"/>
      <c r="AC7926" s="263"/>
      <c r="AD7926" s="263"/>
      <c r="AE7926" s="263"/>
    </row>
    <row r="7927" spans="5:31" ht="15" customHeight="1" x14ac:dyDescent="0.3">
      <c r="E7927" s="263"/>
      <c r="F7927" s="263"/>
      <c r="G7927" s="263"/>
      <c r="H7927" s="263"/>
      <c r="I7927" s="263"/>
      <c r="J7927" s="263"/>
      <c r="K7927" s="263"/>
      <c r="L7927" s="263"/>
      <c r="M7927" s="263"/>
      <c r="N7927" s="263"/>
      <c r="O7927" s="263"/>
      <c r="P7927" s="263"/>
      <c r="Q7927" s="263"/>
      <c r="R7927" s="263"/>
      <c r="S7927" s="263"/>
      <c r="T7927" s="263"/>
      <c r="V7927" s="263"/>
      <c r="W7927" s="263"/>
      <c r="X7927" s="263"/>
      <c r="Y7927" s="263"/>
      <c r="Z7927" s="263"/>
      <c r="AB7927" s="263"/>
      <c r="AC7927" s="263"/>
      <c r="AD7927" s="263"/>
      <c r="AE7927" s="263"/>
    </row>
    <row r="7928" spans="5:31" ht="15" customHeight="1" x14ac:dyDescent="0.3">
      <c r="E7928" s="263"/>
      <c r="F7928" s="263"/>
      <c r="G7928" s="263"/>
      <c r="H7928" s="263"/>
      <c r="I7928" s="263"/>
      <c r="J7928" s="263"/>
      <c r="K7928" s="263"/>
      <c r="L7928" s="263"/>
      <c r="M7928" s="263"/>
      <c r="N7928" s="263"/>
      <c r="O7928" s="263"/>
      <c r="P7928" s="263"/>
      <c r="Q7928" s="263"/>
      <c r="R7928" s="263"/>
      <c r="S7928" s="263"/>
      <c r="T7928" s="263"/>
      <c r="V7928" s="263"/>
      <c r="W7928" s="263"/>
      <c r="X7928" s="263"/>
      <c r="Y7928" s="263"/>
      <c r="Z7928" s="263"/>
      <c r="AB7928" s="263"/>
      <c r="AC7928" s="263"/>
      <c r="AD7928" s="263"/>
      <c r="AE7928" s="263"/>
    </row>
    <row r="7929" spans="5:31" ht="15" customHeight="1" x14ac:dyDescent="0.3">
      <c r="E7929" s="263"/>
      <c r="F7929" s="263"/>
      <c r="G7929" s="263"/>
      <c r="H7929" s="263"/>
      <c r="I7929" s="263"/>
      <c r="J7929" s="263"/>
      <c r="K7929" s="263"/>
      <c r="L7929" s="263"/>
      <c r="M7929" s="263"/>
      <c r="N7929" s="263"/>
      <c r="O7929" s="263"/>
      <c r="P7929" s="263"/>
      <c r="Q7929" s="263"/>
      <c r="R7929" s="263"/>
      <c r="S7929" s="263"/>
      <c r="T7929" s="263"/>
      <c r="V7929" s="263"/>
      <c r="W7929" s="263"/>
      <c r="X7929" s="263"/>
      <c r="Y7929" s="263"/>
      <c r="Z7929" s="263"/>
      <c r="AB7929" s="263"/>
      <c r="AC7929" s="263"/>
      <c r="AD7929" s="263"/>
      <c r="AE7929" s="263"/>
    </row>
    <row r="7930" spans="5:31" ht="15" customHeight="1" x14ac:dyDescent="0.3">
      <c r="E7930" s="263"/>
      <c r="F7930" s="263"/>
      <c r="G7930" s="263"/>
      <c r="H7930" s="263"/>
      <c r="I7930" s="263"/>
      <c r="J7930" s="263"/>
      <c r="K7930" s="263"/>
      <c r="L7930" s="263"/>
      <c r="M7930" s="263"/>
      <c r="N7930" s="263"/>
      <c r="O7930" s="263"/>
      <c r="P7930" s="263"/>
      <c r="Q7930" s="263"/>
      <c r="R7930" s="263"/>
      <c r="S7930" s="263"/>
      <c r="T7930" s="263"/>
      <c r="V7930" s="263"/>
      <c r="W7930" s="263"/>
      <c r="X7930" s="263"/>
      <c r="Y7930" s="263"/>
      <c r="Z7930" s="263"/>
      <c r="AB7930" s="263"/>
      <c r="AC7930" s="263"/>
      <c r="AD7930" s="263"/>
      <c r="AE7930" s="263"/>
    </row>
    <row r="7931" spans="5:31" ht="15" customHeight="1" x14ac:dyDescent="0.3">
      <c r="E7931" s="263"/>
      <c r="F7931" s="263"/>
      <c r="G7931" s="263"/>
      <c r="H7931" s="263"/>
      <c r="I7931" s="263"/>
      <c r="J7931" s="263"/>
      <c r="K7931" s="263"/>
      <c r="L7931" s="263"/>
      <c r="M7931" s="263"/>
      <c r="N7931" s="263"/>
      <c r="O7931" s="263"/>
      <c r="P7931" s="263"/>
      <c r="Q7931" s="263"/>
      <c r="R7931" s="263"/>
      <c r="S7931" s="263"/>
      <c r="T7931" s="263"/>
      <c r="V7931" s="263"/>
      <c r="W7931" s="263"/>
      <c r="X7931" s="263"/>
      <c r="Y7931" s="263"/>
      <c r="Z7931" s="263"/>
      <c r="AB7931" s="263"/>
      <c r="AC7931" s="263"/>
      <c r="AD7931" s="263"/>
      <c r="AE7931" s="263"/>
    </row>
    <row r="7932" spans="5:31" ht="15" customHeight="1" x14ac:dyDescent="0.3">
      <c r="E7932" s="263"/>
      <c r="F7932" s="263"/>
      <c r="G7932" s="263"/>
      <c r="H7932" s="263"/>
      <c r="I7932" s="263"/>
      <c r="J7932" s="263"/>
      <c r="K7932" s="263"/>
      <c r="L7932" s="263"/>
      <c r="M7932" s="263"/>
      <c r="N7932" s="263"/>
      <c r="O7932" s="263"/>
      <c r="P7932" s="263"/>
      <c r="Q7932" s="263"/>
      <c r="R7932" s="263"/>
      <c r="S7932" s="263"/>
      <c r="T7932" s="263"/>
      <c r="V7932" s="263"/>
      <c r="W7932" s="263"/>
      <c r="X7932" s="263"/>
      <c r="Y7932" s="263"/>
      <c r="Z7932" s="263"/>
      <c r="AB7932" s="263"/>
      <c r="AC7932" s="263"/>
      <c r="AD7932" s="263"/>
      <c r="AE7932" s="263"/>
    </row>
    <row r="7933" spans="5:31" ht="15" customHeight="1" x14ac:dyDescent="0.3">
      <c r="E7933" s="263"/>
      <c r="F7933" s="263"/>
      <c r="G7933" s="263"/>
      <c r="H7933" s="263"/>
      <c r="I7933" s="263"/>
      <c r="J7933" s="263"/>
      <c r="K7933" s="263"/>
      <c r="L7933" s="263"/>
      <c r="M7933" s="263"/>
      <c r="N7933" s="263"/>
      <c r="O7933" s="263"/>
      <c r="P7933" s="263"/>
      <c r="Q7933" s="263"/>
      <c r="R7933" s="263"/>
      <c r="S7933" s="263"/>
      <c r="T7933" s="263"/>
      <c r="V7933" s="263"/>
      <c r="W7933" s="263"/>
      <c r="X7933" s="263"/>
      <c r="Y7933" s="263"/>
      <c r="Z7933" s="263"/>
      <c r="AB7933" s="263"/>
      <c r="AC7933" s="263"/>
      <c r="AD7933" s="263"/>
      <c r="AE7933" s="263"/>
    </row>
    <row r="7934" spans="5:31" ht="15" customHeight="1" x14ac:dyDescent="0.3">
      <c r="E7934" s="263"/>
      <c r="F7934" s="263"/>
      <c r="G7934" s="263"/>
      <c r="H7934" s="263"/>
      <c r="I7934" s="263"/>
      <c r="J7934" s="263"/>
      <c r="K7934" s="263"/>
      <c r="L7934" s="263"/>
      <c r="M7934" s="263"/>
      <c r="N7934" s="263"/>
      <c r="O7934" s="263"/>
      <c r="P7934" s="263"/>
      <c r="Q7934" s="263"/>
      <c r="R7934" s="263"/>
      <c r="S7934" s="263"/>
      <c r="T7934" s="263"/>
      <c r="V7934" s="263"/>
      <c r="W7934" s="263"/>
      <c r="X7934" s="263"/>
      <c r="Y7934" s="263"/>
      <c r="Z7934" s="263"/>
      <c r="AB7934" s="263"/>
      <c r="AC7934" s="263"/>
      <c r="AD7934" s="263"/>
      <c r="AE7934" s="263"/>
    </row>
    <row r="7935" spans="5:31" ht="15" customHeight="1" x14ac:dyDescent="0.3">
      <c r="E7935" s="263"/>
      <c r="F7935" s="263"/>
      <c r="G7935" s="263"/>
      <c r="H7935" s="263"/>
      <c r="I7935" s="263"/>
      <c r="J7935" s="263"/>
      <c r="K7935" s="263"/>
      <c r="L7935" s="263"/>
      <c r="M7935" s="263"/>
      <c r="N7935" s="263"/>
      <c r="O7935" s="263"/>
      <c r="P7935" s="263"/>
      <c r="Q7935" s="263"/>
      <c r="R7935" s="263"/>
      <c r="S7935" s="263"/>
      <c r="T7935" s="263"/>
      <c r="V7935" s="263"/>
      <c r="W7935" s="263"/>
      <c r="X7935" s="263"/>
      <c r="Y7935" s="263"/>
      <c r="Z7935" s="263"/>
      <c r="AB7935" s="263"/>
      <c r="AC7935" s="263"/>
      <c r="AD7935" s="263"/>
      <c r="AE7935" s="263"/>
    </row>
    <row r="7936" spans="5:31" ht="15" customHeight="1" x14ac:dyDescent="0.3">
      <c r="E7936" s="263"/>
      <c r="F7936" s="263"/>
      <c r="G7936" s="263"/>
      <c r="H7936" s="263"/>
      <c r="I7936" s="263"/>
      <c r="J7936" s="263"/>
      <c r="K7936" s="263"/>
      <c r="L7936" s="263"/>
      <c r="M7936" s="263"/>
      <c r="N7936" s="263"/>
      <c r="O7936" s="263"/>
      <c r="P7936" s="263"/>
      <c r="Q7936" s="263"/>
      <c r="R7936" s="263"/>
      <c r="S7936" s="263"/>
      <c r="T7936" s="263"/>
      <c r="V7936" s="263"/>
      <c r="W7936" s="263"/>
      <c r="X7936" s="263"/>
      <c r="Y7936" s="263"/>
      <c r="Z7936" s="263"/>
      <c r="AB7936" s="263"/>
      <c r="AC7936" s="263"/>
      <c r="AD7936" s="263"/>
      <c r="AE7936" s="263"/>
    </row>
    <row r="7937" spans="5:31" ht="15" customHeight="1" x14ac:dyDescent="0.3">
      <c r="E7937" s="263"/>
      <c r="F7937" s="263"/>
      <c r="G7937" s="263"/>
      <c r="H7937" s="263"/>
      <c r="I7937" s="263"/>
      <c r="J7937" s="263"/>
      <c r="K7937" s="263"/>
      <c r="L7937" s="263"/>
      <c r="M7937" s="263"/>
      <c r="N7937" s="263"/>
      <c r="O7937" s="263"/>
      <c r="P7937" s="263"/>
      <c r="Q7937" s="263"/>
      <c r="R7937" s="263"/>
      <c r="S7937" s="263"/>
      <c r="T7937" s="263"/>
      <c r="U7937" s="263"/>
      <c r="V7937" s="263"/>
      <c r="W7937" s="263"/>
      <c r="X7937" s="263"/>
      <c r="Y7937" s="263"/>
      <c r="Z7937" s="263"/>
      <c r="AB7937" s="263"/>
      <c r="AC7937" s="263"/>
      <c r="AD7937" s="263"/>
      <c r="AE7937" s="263"/>
    </row>
    <row r="7938" spans="5:31" ht="15" customHeight="1" x14ac:dyDescent="0.3">
      <c r="E7938" s="263"/>
      <c r="F7938" s="263"/>
      <c r="G7938" s="263"/>
      <c r="H7938" s="263"/>
      <c r="I7938" s="263"/>
      <c r="J7938" s="263"/>
      <c r="K7938" s="263"/>
      <c r="L7938" s="263"/>
      <c r="M7938" s="263"/>
      <c r="N7938" s="263"/>
      <c r="O7938" s="263"/>
      <c r="P7938" s="263"/>
      <c r="Q7938" s="263"/>
      <c r="R7938" s="263"/>
      <c r="S7938" s="263"/>
      <c r="T7938" s="263"/>
      <c r="U7938" s="263"/>
      <c r="V7938" s="263"/>
      <c r="W7938" s="263"/>
      <c r="X7938" s="263"/>
      <c r="Y7938" s="263"/>
      <c r="Z7938" s="263"/>
      <c r="AB7938" s="263"/>
      <c r="AC7938" s="263"/>
      <c r="AD7938" s="263"/>
      <c r="AE7938" s="263"/>
    </row>
    <row r="7939" spans="5:31" ht="15" customHeight="1" x14ac:dyDescent="0.3">
      <c r="E7939" s="263"/>
      <c r="F7939" s="263"/>
      <c r="G7939" s="263"/>
      <c r="H7939" s="263"/>
      <c r="I7939" s="263"/>
      <c r="J7939" s="263"/>
      <c r="K7939" s="263"/>
      <c r="L7939" s="263"/>
      <c r="M7939" s="263"/>
      <c r="N7939" s="263"/>
      <c r="O7939" s="263"/>
      <c r="P7939" s="263"/>
      <c r="Q7939" s="263"/>
      <c r="R7939" s="263"/>
      <c r="S7939" s="263"/>
      <c r="T7939" s="263"/>
      <c r="U7939" s="263"/>
      <c r="V7939" s="263"/>
      <c r="W7939" s="263"/>
      <c r="X7939" s="263"/>
      <c r="Y7939" s="263"/>
      <c r="Z7939" s="263"/>
      <c r="AB7939" s="263"/>
      <c r="AC7939" s="263"/>
      <c r="AD7939" s="263"/>
      <c r="AE7939" s="263"/>
    </row>
    <row r="7940" spans="5:31" ht="15" customHeight="1" x14ac:dyDescent="0.3">
      <c r="E7940" s="263"/>
      <c r="F7940" s="263"/>
      <c r="G7940" s="263"/>
      <c r="H7940" s="263"/>
      <c r="I7940" s="263"/>
      <c r="J7940" s="263"/>
      <c r="K7940" s="263"/>
      <c r="L7940" s="263"/>
      <c r="M7940" s="263"/>
      <c r="N7940" s="263"/>
      <c r="O7940" s="263"/>
      <c r="P7940" s="263"/>
      <c r="Q7940" s="263"/>
      <c r="R7940" s="263"/>
      <c r="S7940" s="263"/>
      <c r="T7940" s="263"/>
      <c r="U7940" s="263"/>
      <c r="V7940" s="263"/>
      <c r="W7940" s="263"/>
      <c r="X7940" s="263"/>
      <c r="Y7940" s="263"/>
      <c r="Z7940" s="263"/>
      <c r="AB7940" s="263"/>
      <c r="AC7940" s="263"/>
      <c r="AD7940" s="263"/>
      <c r="AE7940" s="263"/>
    </row>
    <row r="7941" spans="5:31" ht="15" customHeight="1" x14ac:dyDescent="0.3">
      <c r="F7941" s="273"/>
      <c r="G7941" s="273"/>
      <c r="H7941" s="274"/>
    </row>
    <row r="7942" spans="5:31" ht="15" customHeight="1" x14ac:dyDescent="0.3">
      <c r="F7942" s="272"/>
      <c r="G7942" s="272"/>
      <c r="H7942" s="272"/>
    </row>
    <row r="7943" spans="5:31" ht="15" customHeight="1" x14ac:dyDescent="0.3">
      <c r="F7943" s="271"/>
      <c r="G7943" s="271"/>
      <c r="H7943" s="271"/>
    </row>
    <row r="7944" spans="5:31" ht="15" customHeight="1" x14ac:dyDescent="0.3">
      <c r="F7944" s="271"/>
      <c r="G7944" s="271"/>
      <c r="H7944" s="271"/>
    </row>
    <row r="7945" spans="5:31" ht="15" customHeight="1" x14ac:dyDescent="0.3">
      <c r="F7945" s="272"/>
      <c r="G7945" s="272"/>
      <c r="H7945" s="272"/>
    </row>
    <row r="7946" spans="5:31" ht="15" customHeight="1" x14ac:dyDescent="0.3">
      <c r="F7946" s="271"/>
      <c r="G7946" s="271"/>
      <c r="H7946" s="271"/>
    </row>
    <row r="7947" spans="5:31" ht="15" customHeight="1" x14ac:dyDescent="0.3">
      <c r="F7947" s="271"/>
      <c r="G7947" s="271"/>
      <c r="H7947" s="271"/>
    </row>
    <row r="7948" spans="5:31" ht="15" customHeight="1" x14ac:dyDescent="0.3">
      <c r="F7948" s="271"/>
      <c r="G7948" s="271"/>
      <c r="H7948" s="271"/>
    </row>
    <row r="7949" spans="5:31" ht="15" customHeight="1" x14ac:dyDescent="0.3">
      <c r="F7949" s="272"/>
      <c r="G7949" s="272"/>
      <c r="H7949" s="272"/>
    </row>
    <row r="7950" spans="5:31" ht="15" customHeight="1" x14ac:dyDescent="0.3">
      <c r="F7950" s="272"/>
      <c r="G7950" s="272"/>
      <c r="H7950" s="272"/>
    </row>
    <row r="7951" spans="5:31" ht="15" customHeight="1" x14ac:dyDescent="0.3"/>
    <row r="7952" spans="5:31" ht="15" customHeight="1" x14ac:dyDescent="0.3">
      <c r="F7952" s="272"/>
      <c r="G7952" s="272"/>
      <c r="H7952" s="272"/>
    </row>
    <row r="7953" spans="6:8" ht="15" customHeight="1" x14ac:dyDescent="0.3">
      <c r="F7953" s="271"/>
      <c r="G7953" s="271"/>
      <c r="H7953" s="271"/>
    </row>
    <row r="7954" spans="6:8" ht="15" customHeight="1" x14ac:dyDescent="0.3">
      <c r="F7954" s="272"/>
      <c r="G7954" s="272"/>
      <c r="H7954" s="272"/>
    </row>
    <row r="7955" spans="6:8" ht="15" customHeight="1" x14ac:dyDescent="0.3">
      <c r="F7955" s="272"/>
      <c r="G7955" s="272"/>
      <c r="H7955" s="272"/>
    </row>
    <row r="7956" spans="6:8" ht="15" customHeight="1" x14ac:dyDescent="0.3">
      <c r="F7956" s="274"/>
      <c r="G7956" s="274"/>
      <c r="H7956" s="274"/>
    </row>
    <row r="7957" spans="6:8" ht="15" customHeight="1" x14ac:dyDescent="0.3">
      <c r="F7957" s="272"/>
      <c r="G7957" s="272"/>
      <c r="H7957" s="272"/>
    </row>
    <row r="7958" spans="6:8" ht="15" customHeight="1" x14ac:dyDescent="0.3">
      <c r="F7958" s="272"/>
      <c r="G7958" s="272"/>
      <c r="H7958" s="272"/>
    </row>
    <row r="7959" spans="6:8" ht="15" customHeight="1" x14ac:dyDescent="0.3">
      <c r="F7959" s="272"/>
      <c r="G7959" s="272"/>
      <c r="H7959" s="272"/>
    </row>
    <row r="7960" spans="6:8" ht="15" customHeight="1" x14ac:dyDescent="0.3">
      <c r="F7960" s="274"/>
      <c r="G7960" s="274"/>
      <c r="H7960" s="274"/>
    </row>
    <row r="7961" spans="6:8" ht="15" customHeight="1" x14ac:dyDescent="0.3">
      <c r="F7961" s="272"/>
      <c r="G7961" s="272"/>
      <c r="H7961" s="272"/>
    </row>
    <row r="7962" spans="6:8" ht="15" customHeight="1" x14ac:dyDescent="0.3">
      <c r="F7962" s="271"/>
      <c r="G7962" s="271"/>
      <c r="H7962" s="271"/>
    </row>
    <row r="7963" spans="6:8" ht="15" customHeight="1" x14ac:dyDescent="0.3">
      <c r="F7963" s="272"/>
      <c r="G7963" s="272"/>
      <c r="H7963" s="272"/>
    </row>
    <row r="7964" spans="6:8" ht="15" customHeight="1" x14ac:dyDescent="0.3">
      <c r="F7964" s="272"/>
      <c r="G7964" s="272"/>
      <c r="H7964" s="272"/>
    </row>
    <row r="7965" spans="6:8" ht="15" customHeight="1" x14ac:dyDescent="0.3"/>
    <row r="7966" spans="6:8" ht="15" customHeight="1" x14ac:dyDescent="0.3">
      <c r="F7966" s="271"/>
      <c r="G7966" s="271"/>
      <c r="H7966" s="271"/>
    </row>
    <row r="7967" spans="6:8" ht="15" customHeight="1" x14ac:dyDescent="0.3">
      <c r="F7967" s="273"/>
      <c r="G7967" s="273"/>
      <c r="H7967" s="274"/>
    </row>
    <row r="7968" spans="6:8" ht="15" customHeight="1" x14ac:dyDescent="0.3"/>
    <row r="7969" spans="5:31" ht="15" customHeight="1" x14ac:dyDescent="0.3">
      <c r="E7969" s="263"/>
      <c r="F7969" s="263"/>
      <c r="G7969" s="263"/>
      <c r="H7969" s="263"/>
      <c r="I7969" s="263"/>
      <c r="J7969" s="263"/>
      <c r="K7969" s="263"/>
      <c r="L7969" s="263"/>
      <c r="M7969" s="263"/>
      <c r="N7969" s="263"/>
      <c r="O7969" s="263"/>
      <c r="P7969" s="263"/>
      <c r="Q7969" s="263"/>
      <c r="R7969" s="263"/>
      <c r="S7969" s="263"/>
      <c r="T7969" s="263"/>
      <c r="U7969" s="263"/>
      <c r="V7969" s="263"/>
      <c r="W7969" s="263"/>
      <c r="X7969" s="263"/>
      <c r="Y7969" s="263"/>
      <c r="Z7969" s="263"/>
      <c r="AA7969" s="263"/>
      <c r="AB7969" s="263"/>
      <c r="AC7969" s="263"/>
      <c r="AD7969" s="263"/>
      <c r="AE7969" s="263"/>
    </row>
    <row r="7970" spans="5:31" ht="15" customHeight="1" x14ac:dyDescent="0.3">
      <c r="E7970" s="263"/>
      <c r="F7970" s="263"/>
      <c r="G7970" s="263"/>
      <c r="H7970" s="263"/>
      <c r="I7970" s="263"/>
      <c r="J7970" s="263"/>
      <c r="K7970" s="263"/>
      <c r="L7970" s="263"/>
      <c r="M7970" s="263"/>
      <c r="N7970" s="263"/>
      <c r="O7970" s="263"/>
      <c r="P7970" s="263"/>
      <c r="Q7970" s="263"/>
      <c r="R7970" s="263"/>
      <c r="S7970" s="263"/>
      <c r="T7970" s="263"/>
      <c r="U7970" s="263"/>
      <c r="V7970" s="263"/>
      <c r="W7970" s="263"/>
      <c r="X7970" s="263"/>
      <c r="Y7970" s="263"/>
      <c r="Z7970" s="263"/>
      <c r="AA7970" s="263"/>
      <c r="AB7970" s="263"/>
      <c r="AC7970" s="263"/>
      <c r="AD7970" s="263"/>
      <c r="AE7970" s="263"/>
    </row>
    <row r="7971" spans="5:31" ht="15" customHeight="1" x14ac:dyDescent="0.3">
      <c r="E7971" s="263"/>
      <c r="F7971" s="263"/>
      <c r="G7971" s="263"/>
      <c r="H7971" s="263"/>
      <c r="I7971" s="263"/>
      <c r="J7971" s="263"/>
      <c r="K7971" s="263"/>
      <c r="L7971" s="263"/>
      <c r="M7971" s="263"/>
      <c r="N7971" s="263"/>
      <c r="O7971" s="263"/>
      <c r="P7971" s="263"/>
      <c r="Q7971" s="263"/>
      <c r="R7971" s="263"/>
      <c r="S7971" s="263"/>
      <c r="T7971" s="263"/>
      <c r="U7971" s="263"/>
      <c r="V7971" s="263"/>
      <c r="W7971" s="263"/>
      <c r="X7971" s="263"/>
      <c r="Y7971" s="263"/>
      <c r="Z7971" s="263"/>
      <c r="AA7971" s="263"/>
      <c r="AB7971" s="263"/>
      <c r="AC7971" s="263"/>
      <c r="AD7971" s="263"/>
      <c r="AE7971" s="263"/>
    </row>
    <row r="7972" spans="5:31" ht="15" customHeight="1" x14ac:dyDescent="0.3">
      <c r="E7972" s="263"/>
      <c r="F7972" s="263"/>
      <c r="G7972" s="263"/>
      <c r="H7972" s="263"/>
      <c r="I7972" s="263"/>
      <c r="J7972" s="263"/>
      <c r="K7972" s="263"/>
      <c r="L7972" s="263"/>
      <c r="M7972" s="263"/>
      <c r="N7972" s="263"/>
      <c r="O7972" s="263"/>
      <c r="P7972" s="263"/>
      <c r="Q7972" s="263"/>
      <c r="R7972" s="263"/>
      <c r="S7972" s="263"/>
      <c r="T7972" s="263"/>
      <c r="U7972" s="263"/>
      <c r="V7972" s="263"/>
      <c r="W7972" s="263"/>
      <c r="X7972" s="263"/>
      <c r="Y7972" s="263"/>
      <c r="Z7972" s="263"/>
      <c r="AA7972" s="263"/>
      <c r="AB7972" s="263"/>
      <c r="AC7972" s="263"/>
      <c r="AD7972" s="263"/>
      <c r="AE7972" s="263"/>
    </row>
    <row r="7973" spans="5:31" ht="15" customHeight="1" x14ac:dyDescent="0.3">
      <c r="E7973" s="263"/>
      <c r="F7973" s="263"/>
      <c r="G7973" s="263"/>
      <c r="H7973" s="263"/>
      <c r="I7973" s="263"/>
      <c r="J7973" s="263"/>
      <c r="K7973" s="263"/>
      <c r="L7973" s="263"/>
      <c r="M7973" s="263"/>
      <c r="N7973" s="263"/>
      <c r="O7973" s="263"/>
      <c r="P7973" s="263"/>
      <c r="Q7973" s="263"/>
      <c r="R7973" s="263"/>
      <c r="S7973" s="263"/>
      <c r="T7973" s="263"/>
      <c r="U7973" s="263"/>
      <c r="V7973" s="263"/>
      <c r="W7973" s="263"/>
      <c r="X7973" s="263"/>
      <c r="Y7973" s="263"/>
      <c r="Z7973" s="263"/>
      <c r="AA7973" s="263"/>
      <c r="AB7973" s="263"/>
      <c r="AC7973" s="263"/>
      <c r="AD7973" s="263"/>
      <c r="AE7973" s="263"/>
    </row>
    <row r="7974" spans="5:31" ht="15" customHeight="1" x14ac:dyDescent="0.3">
      <c r="E7974" s="263"/>
      <c r="F7974" s="263"/>
      <c r="G7974" s="263"/>
      <c r="H7974" s="263"/>
      <c r="I7974" s="263"/>
      <c r="J7974" s="263"/>
      <c r="K7974" s="263"/>
      <c r="L7974" s="263"/>
      <c r="M7974" s="263"/>
      <c r="N7974" s="263"/>
      <c r="O7974" s="263"/>
      <c r="P7974" s="263"/>
      <c r="Q7974" s="263"/>
      <c r="R7974" s="263"/>
      <c r="S7974" s="263"/>
      <c r="T7974" s="263"/>
      <c r="U7974" s="263"/>
      <c r="V7974" s="263"/>
      <c r="W7974" s="263"/>
      <c r="X7974" s="263"/>
      <c r="Y7974" s="263"/>
      <c r="Z7974" s="263"/>
      <c r="AA7974" s="263"/>
      <c r="AB7974" s="263"/>
      <c r="AC7974" s="263"/>
      <c r="AD7974" s="263"/>
      <c r="AE7974" s="263"/>
    </row>
    <row r="7975" spans="5:31" ht="15" customHeight="1" x14ac:dyDescent="0.3">
      <c r="E7975" s="263"/>
      <c r="F7975" s="263"/>
      <c r="G7975" s="263"/>
      <c r="H7975" s="263"/>
      <c r="I7975" s="263"/>
      <c r="J7975" s="263"/>
      <c r="K7975" s="263"/>
      <c r="L7975" s="263"/>
      <c r="M7975" s="263"/>
      <c r="N7975" s="263"/>
      <c r="O7975" s="263"/>
      <c r="P7975" s="263"/>
      <c r="Q7975" s="263"/>
      <c r="R7975" s="263"/>
      <c r="S7975" s="263"/>
      <c r="T7975" s="263"/>
      <c r="U7975" s="263"/>
      <c r="V7975" s="263"/>
      <c r="W7975" s="263"/>
      <c r="X7975" s="263"/>
      <c r="Y7975" s="263"/>
      <c r="Z7975" s="263"/>
      <c r="AA7975" s="263"/>
      <c r="AB7975" s="263"/>
      <c r="AC7975" s="263"/>
      <c r="AD7975" s="263"/>
      <c r="AE7975" s="263"/>
    </row>
    <row r="7976" spans="5:31" ht="15" customHeight="1" x14ac:dyDescent="0.3">
      <c r="E7976" s="263"/>
      <c r="F7976" s="263"/>
      <c r="G7976" s="263"/>
      <c r="H7976" s="263"/>
      <c r="I7976" s="263"/>
      <c r="J7976" s="263"/>
      <c r="K7976" s="263"/>
      <c r="L7976" s="263"/>
      <c r="M7976" s="263"/>
      <c r="N7976" s="263"/>
      <c r="O7976" s="263"/>
      <c r="P7976" s="263"/>
      <c r="Q7976" s="263"/>
      <c r="R7976" s="263"/>
      <c r="S7976" s="263"/>
      <c r="T7976" s="263"/>
      <c r="U7976" s="263"/>
      <c r="V7976" s="263"/>
      <c r="W7976" s="263"/>
      <c r="X7976" s="263"/>
      <c r="Y7976" s="263"/>
      <c r="Z7976" s="263"/>
      <c r="AA7976" s="263"/>
      <c r="AB7976" s="263"/>
      <c r="AC7976" s="263"/>
      <c r="AD7976" s="263"/>
      <c r="AE7976" s="263"/>
    </row>
    <row r="7977" spans="5:31" ht="15" customHeight="1" x14ac:dyDescent="0.3">
      <c r="E7977" s="263"/>
      <c r="F7977" s="263"/>
      <c r="G7977" s="263"/>
      <c r="H7977" s="263"/>
      <c r="I7977" s="263"/>
      <c r="J7977" s="263"/>
      <c r="K7977" s="263"/>
      <c r="L7977" s="263"/>
      <c r="M7977" s="263"/>
      <c r="N7977" s="263"/>
      <c r="O7977" s="263"/>
      <c r="P7977" s="263"/>
      <c r="Q7977" s="263"/>
      <c r="R7977" s="263"/>
      <c r="S7977" s="263"/>
      <c r="T7977" s="263"/>
      <c r="U7977" s="263"/>
      <c r="V7977" s="263"/>
      <c r="W7977" s="263"/>
      <c r="X7977" s="263"/>
      <c r="Y7977" s="263"/>
      <c r="Z7977" s="263"/>
      <c r="AA7977" s="263"/>
      <c r="AB7977" s="263"/>
      <c r="AC7977" s="263"/>
      <c r="AD7977" s="263"/>
      <c r="AE7977" s="263"/>
    </row>
    <row r="7978" spans="5:31" ht="15" customHeight="1" x14ac:dyDescent="0.3">
      <c r="E7978" s="263"/>
      <c r="F7978" s="263"/>
      <c r="G7978" s="263"/>
      <c r="H7978" s="263"/>
      <c r="I7978" s="263"/>
      <c r="J7978" s="263"/>
      <c r="K7978" s="263"/>
      <c r="L7978" s="263"/>
      <c r="M7978" s="263"/>
      <c r="N7978" s="263"/>
      <c r="O7978" s="263"/>
      <c r="P7978" s="263"/>
      <c r="Q7978" s="263"/>
      <c r="R7978" s="263"/>
      <c r="S7978" s="263"/>
      <c r="T7978" s="263"/>
      <c r="U7978" s="263"/>
      <c r="V7978" s="263"/>
      <c r="W7978" s="263"/>
      <c r="X7978" s="263"/>
      <c r="Y7978" s="263"/>
      <c r="Z7978" s="263"/>
      <c r="AA7978" s="263"/>
      <c r="AB7978" s="263"/>
      <c r="AC7978" s="263"/>
      <c r="AD7978" s="263"/>
      <c r="AE7978" s="263"/>
    </row>
    <row r="7979" spans="5:31" ht="15" customHeight="1" x14ac:dyDescent="0.3">
      <c r="E7979" s="263"/>
      <c r="F7979" s="263"/>
      <c r="G7979" s="263"/>
      <c r="H7979" s="263"/>
      <c r="I7979" s="263"/>
      <c r="J7979" s="263"/>
      <c r="K7979" s="263"/>
      <c r="L7979" s="263"/>
      <c r="M7979" s="263"/>
      <c r="N7979" s="263"/>
      <c r="O7979" s="263"/>
      <c r="P7979" s="263"/>
      <c r="Q7979" s="263"/>
      <c r="R7979" s="263"/>
      <c r="S7979" s="263"/>
      <c r="T7979" s="263"/>
      <c r="U7979" s="263"/>
      <c r="V7979" s="263"/>
      <c r="W7979" s="263"/>
      <c r="X7979" s="263"/>
      <c r="Y7979" s="263"/>
      <c r="Z7979" s="263"/>
      <c r="AA7979" s="263"/>
      <c r="AB7979" s="263"/>
      <c r="AC7979" s="263"/>
      <c r="AD7979" s="263"/>
      <c r="AE7979" s="263"/>
    </row>
    <row r="7980" spans="5:31" ht="15" customHeight="1" x14ac:dyDescent="0.3">
      <c r="E7980" s="263"/>
      <c r="F7980" s="263"/>
      <c r="G7980" s="263"/>
      <c r="H7980" s="263"/>
      <c r="I7980" s="263"/>
      <c r="J7980" s="263"/>
      <c r="K7980" s="263"/>
      <c r="L7980" s="263"/>
      <c r="M7980" s="263"/>
      <c r="N7980" s="263"/>
      <c r="O7980" s="263"/>
      <c r="P7980" s="263"/>
      <c r="Q7980" s="263"/>
      <c r="R7980" s="263"/>
      <c r="S7980" s="263"/>
      <c r="T7980" s="263"/>
      <c r="U7980" s="263"/>
      <c r="V7980" s="263"/>
      <c r="W7980" s="263"/>
      <c r="X7980" s="263"/>
      <c r="Y7980" s="263"/>
      <c r="Z7980" s="263"/>
      <c r="AA7980" s="263"/>
      <c r="AB7980" s="263"/>
      <c r="AC7980" s="263"/>
      <c r="AD7980" s="263"/>
      <c r="AE7980" s="263"/>
    </row>
    <row r="7981" spans="5:31" ht="15" customHeight="1" x14ac:dyDescent="0.3">
      <c r="E7981" s="263"/>
      <c r="F7981" s="263"/>
      <c r="G7981" s="263"/>
      <c r="H7981" s="263"/>
      <c r="I7981" s="263"/>
      <c r="J7981" s="263"/>
      <c r="K7981" s="263"/>
      <c r="L7981" s="263"/>
      <c r="M7981" s="263"/>
      <c r="N7981" s="263"/>
      <c r="O7981" s="263"/>
      <c r="P7981" s="263"/>
      <c r="Q7981" s="263"/>
      <c r="R7981" s="263"/>
      <c r="S7981" s="263"/>
      <c r="T7981" s="263"/>
      <c r="U7981" s="263"/>
      <c r="V7981" s="263"/>
      <c r="W7981" s="263"/>
      <c r="X7981" s="263"/>
      <c r="Y7981" s="263"/>
      <c r="Z7981" s="263"/>
      <c r="AA7981" s="263"/>
      <c r="AB7981" s="263"/>
      <c r="AC7981" s="263"/>
      <c r="AD7981" s="263"/>
      <c r="AE7981" s="263"/>
    </row>
    <row r="7982" spans="5:31" ht="15" customHeight="1" x14ac:dyDescent="0.3">
      <c r="E7982" s="263"/>
      <c r="F7982" s="263"/>
      <c r="G7982" s="263"/>
      <c r="H7982" s="263"/>
      <c r="I7982" s="263"/>
      <c r="J7982" s="263"/>
      <c r="K7982" s="263"/>
      <c r="L7982" s="263"/>
      <c r="M7982" s="263"/>
      <c r="N7982" s="263"/>
      <c r="O7982" s="263"/>
      <c r="P7982" s="263"/>
      <c r="Q7982" s="263"/>
      <c r="R7982" s="263"/>
      <c r="S7982" s="263"/>
      <c r="T7982" s="263"/>
      <c r="U7982" s="263"/>
      <c r="V7982" s="263"/>
      <c r="W7982" s="263"/>
      <c r="X7982" s="263"/>
      <c r="Y7982" s="263"/>
      <c r="Z7982" s="263"/>
      <c r="AA7982" s="263"/>
      <c r="AB7982" s="263"/>
      <c r="AC7982" s="263"/>
      <c r="AD7982" s="263"/>
      <c r="AE7982" s="263"/>
    </row>
    <row r="7983" spans="5:31" ht="15" customHeight="1" x14ac:dyDescent="0.3">
      <c r="E7983" s="263"/>
      <c r="F7983" s="263"/>
      <c r="G7983" s="263"/>
      <c r="H7983" s="263"/>
      <c r="I7983" s="263"/>
      <c r="J7983" s="263"/>
      <c r="K7983" s="263"/>
      <c r="L7983" s="263"/>
      <c r="M7983" s="263"/>
      <c r="N7983" s="263"/>
      <c r="O7983" s="263"/>
      <c r="P7983" s="263"/>
      <c r="Q7983" s="263"/>
      <c r="R7983" s="263"/>
      <c r="S7983" s="263"/>
      <c r="T7983" s="263"/>
      <c r="U7983" s="263"/>
      <c r="V7983" s="263"/>
      <c r="W7983" s="263"/>
      <c r="X7983" s="263"/>
      <c r="Y7983" s="263"/>
      <c r="Z7983" s="263"/>
      <c r="AA7983" s="263"/>
      <c r="AB7983" s="263"/>
      <c r="AC7983" s="263"/>
      <c r="AD7983" s="263"/>
      <c r="AE7983" s="263"/>
    </row>
    <row r="7984" spans="5:31" ht="15" customHeight="1" x14ac:dyDescent="0.3">
      <c r="E7984" s="263"/>
      <c r="F7984" s="263"/>
      <c r="G7984" s="263"/>
      <c r="H7984" s="263"/>
      <c r="I7984" s="263"/>
      <c r="J7984" s="263"/>
      <c r="K7984" s="263"/>
      <c r="L7984" s="263"/>
      <c r="M7984" s="263"/>
      <c r="N7984" s="263"/>
      <c r="O7984" s="263"/>
      <c r="P7984" s="263"/>
      <c r="Q7984" s="263"/>
      <c r="R7984" s="263"/>
      <c r="S7984" s="263"/>
      <c r="T7984" s="263"/>
      <c r="U7984" s="263"/>
      <c r="V7984" s="263"/>
      <c r="W7984" s="263"/>
      <c r="X7984" s="263"/>
      <c r="Y7984" s="263"/>
      <c r="Z7984" s="263"/>
      <c r="AA7984" s="263"/>
      <c r="AB7984" s="263"/>
      <c r="AC7984" s="263"/>
      <c r="AD7984" s="263"/>
      <c r="AE7984" s="263"/>
    </row>
    <row r="7985" spans="5:31" ht="15" customHeight="1" x14ac:dyDescent="0.3">
      <c r="E7985" s="263"/>
      <c r="F7985" s="263"/>
      <c r="G7985" s="263"/>
      <c r="H7985" s="263"/>
      <c r="I7985" s="263"/>
      <c r="J7985" s="263"/>
      <c r="K7985" s="263"/>
      <c r="L7985" s="263"/>
      <c r="M7985" s="263"/>
      <c r="N7985" s="263"/>
      <c r="O7985" s="263"/>
      <c r="P7985" s="263"/>
      <c r="Q7985" s="263"/>
      <c r="R7985" s="263"/>
      <c r="S7985" s="263"/>
      <c r="T7985" s="263"/>
      <c r="U7985" s="263"/>
      <c r="V7985" s="263"/>
      <c r="W7985" s="263"/>
      <c r="X7985" s="263"/>
      <c r="Y7985" s="263"/>
      <c r="Z7985" s="263"/>
      <c r="AA7985" s="263"/>
      <c r="AB7985" s="263"/>
      <c r="AC7985" s="263"/>
      <c r="AD7985" s="263"/>
      <c r="AE7985" s="263"/>
    </row>
    <row r="7986" spans="5:31" ht="15" customHeight="1" x14ac:dyDescent="0.3">
      <c r="E7986" s="263"/>
      <c r="F7986" s="263"/>
      <c r="G7986" s="263"/>
      <c r="H7986" s="263"/>
      <c r="I7986" s="263"/>
      <c r="J7986" s="263"/>
      <c r="K7986" s="263"/>
      <c r="L7986" s="263"/>
      <c r="M7986" s="263"/>
      <c r="N7986" s="263"/>
      <c r="O7986" s="263"/>
      <c r="P7986" s="263"/>
      <c r="Q7986" s="263"/>
      <c r="R7986" s="263"/>
      <c r="S7986" s="263"/>
      <c r="T7986" s="263"/>
      <c r="U7986" s="263"/>
      <c r="V7986" s="263"/>
      <c r="W7986" s="263"/>
      <c r="X7986" s="263"/>
      <c r="Y7986" s="263"/>
      <c r="Z7986" s="263"/>
      <c r="AA7986" s="263"/>
      <c r="AB7986" s="263"/>
      <c r="AC7986" s="263"/>
      <c r="AD7986" s="263"/>
      <c r="AE7986" s="263"/>
    </row>
    <row r="7987" spans="5:31" ht="15" customHeight="1" x14ac:dyDescent="0.3">
      <c r="E7987" s="263"/>
      <c r="F7987" s="263"/>
      <c r="G7987" s="263"/>
      <c r="H7987" s="263"/>
      <c r="I7987" s="263"/>
      <c r="J7987" s="263"/>
      <c r="K7987" s="263"/>
      <c r="L7987" s="263"/>
      <c r="M7987" s="263"/>
      <c r="N7987" s="263"/>
      <c r="O7987" s="263"/>
      <c r="P7987" s="263"/>
      <c r="Q7987" s="263"/>
      <c r="R7987" s="263"/>
      <c r="S7987" s="263"/>
      <c r="T7987" s="263"/>
      <c r="U7987" s="263"/>
      <c r="V7987" s="263"/>
      <c r="W7987" s="263"/>
      <c r="X7987" s="263"/>
      <c r="Y7987" s="263"/>
      <c r="Z7987" s="263"/>
      <c r="AA7987" s="263"/>
      <c r="AB7987" s="263"/>
      <c r="AC7987" s="263"/>
      <c r="AD7987" s="263"/>
      <c r="AE7987" s="263"/>
    </row>
    <row r="7988" spans="5:31" ht="15" customHeight="1" x14ac:dyDescent="0.3">
      <c r="E7988" s="263"/>
      <c r="F7988" s="263"/>
      <c r="G7988" s="263"/>
      <c r="H7988" s="263"/>
      <c r="I7988" s="263"/>
      <c r="J7988" s="263"/>
      <c r="K7988" s="263"/>
      <c r="L7988" s="263"/>
      <c r="M7988" s="263"/>
      <c r="N7988" s="263"/>
      <c r="O7988" s="263"/>
      <c r="P7988" s="263"/>
      <c r="Q7988" s="263"/>
      <c r="R7988" s="263"/>
      <c r="S7988" s="263"/>
      <c r="T7988" s="263"/>
      <c r="U7988" s="263"/>
      <c r="V7988" s="263"/>
      <c r="W7988" s="263"/>
      <c r="X7988" s="263"/>
      <c r="Y7988" s="263"/>
      <c r="Z7988" s="263"/>
      <c r="AA7988" s="263"/>
      <c r="AB7988" s="263"/>
      <c r="AC7988" s="263"/>
      <c r="AD7988" s="263"/>
      <c r="AE7988" s="263"/>
    </row>
    <row r="7989" spans="5:31" ht="15" customHeight="1" x14ac:dyDescent="0.3">
      <c r="E7989" s="263"/>
      <c r="F7989" s="263"/>
      <c r="G7989" s="263"/>
      <c r="H7989" s="263"/>
      <c r="I7989" s="263"/>
      <c r="J7989" s="263"/>
      <c r="K7989" s="263"/>
      <c r="L7989" s="263"/>
      <c r="M7989" s="263"/>
      <c r="N7989" s="263"/>
      <c r="O7989" s="263"/>
      <c r="P7989" s="263"/>
      <c r="Q7989" s="263"/>
      <c r="R7989" s="263"/>
      <c r="S7989" s="263"/>
      <c r="T7989" s="263"/>
      <c r="U7989" s="263"/>
      <c r="V7989" s="263"/>
      <c r="W7989" s="263"/>
      <c r="X7989" s="263"/>
      <c r="Y7989" s="263"/>
      <c r="Z7989" s="263"/>
      <c r="AA7989" s="263"/>
      <c r="AB7989" s="263"/>
      <c r="AC7989" s="263"/>
      <c r="AD7989" s="263"/>
      <c r="AE7989" s="263"/>
    </row>
    <row r="7990" spans="5:31" ht="15" customHeight="1" x14ac:dyDescent="0.3">
      <c r="E7990" s="263"/>
      <c r="F7990" s="263"/>
      <c r="G7990" s="263"/>
      <c r="H7990" s="263"/>
      <c r="I7990" s="263"/>
      <c r="J7990" s="263"/>
      <c r="K7990" s="263"/>
      <c r="L7990" s="263"/>
      <c r="M7990" s="263"/>
      <c r="N7990" s="263"/>
      <c r="O7990" s="263"/>
      <c r="P7990" s="263"/>
      <c r="Q7990" s="263"/>
      <c r="R7990" s="263"/>
      <c r="S7990" s="263"/>
      <c r="T7990" s="263"/>
      <c r="U7990" s="263"/>
      <c r="V7990" s="263"/>
      <c r="W7990" s="263"/>
      <c r="X7990" s="263"/>
      <c r="Y7990" s="263"/>
      <c r="Z7990" s="263"/>
      <c r="AA7990" s="263"/>
      <c r="AB7990" s="263"/>
      <c r="AC7990" s="263"/>
      <c r="AD7990" s="263"/>
      <c r="AE7990" s="263"/>
    </row>
    <row r="7991" spans="5:31" ht="15" customHeight="1" x14ac:dyDescent="0.3">
      <c r="E7991" s="263"/>
      <c r="F7991" s="263"/>
      <c r="G7991" s="263"/>
      <c r="H7991" s="263"/>
      <c r="I7991" s="263"/>
      <c r="J7991" s="263"/>
      <c r="K7991" s="263"/>
      <c r="L7991" s="263"/>
      <c r="M7991" s="263"/>
      <c r="N7991" s="263"/>
      <c r="O7991" s="263"/>
      <c r="P7991" s="263"/>
      <c r="Q7991" s="263"/>
      <c r="R7991" s="263"/>
      <c r="S7991" s="263"/>
      <c r="T7991" s="263"/>
      <c r="U7991" s="263"/>
      <c r="V7991" s="263"/>
      <c r="W7991" s="263"/>
      <c r="X7991" s="263"/>
      <c r="Y7991" s="263"/>
      <c r="Z7991" s="263"/>
      <c r="AA7991" s="263"/>
      <c r="AB7991" s="263"/>
      <c r="AC7991" s="263"/>
      <c r="AD7991" s="263"/>
      <c r="AE7991" s="263"/>
    </row>
    <row r="7992" spans="5:31" ht="15" customHeight="1" x14ac:dyDescent="0.3">
      <c r="E7992" s="263"/>
      <c r="F7992" s="263"/>
      <c r="G7992" s="263"/>
      <c r="H7992" s="263"/>
      <c r="I7992" s="263"/>
      <c r="J7992" s="263"/>
      <c r="K7992" s="263"/>
      <c r="L7992" s="263"/>
      <c r="M7992" s="263"/>
      <c r="N7992" s="263"/>
      <c r="O7992" s="263"/>
      <c r="P7992" s="263"/>
      <c r="Q7992" s="263"/>
      <c r="R7992" s="263"/>
      <c r="S7992" s="263"/>
      <c r="T7992" s="263"/>
      <c r="U7992" s="263"/>
      <c r="V7992" s="263"/>
      <c r="W7992" s="263"/>
      <c r="X7992" s="263"/>
      <c r="Y7992" s="263"/>
      <c r="Z7992" s="263"/>
      <c r="AA7992" s="263"/>
      <c r="AB7992" s="263"/>
      <c r="AC7992" s="263"/>
      <c r="AD7992" s="263"/>
      <c r="AE7992" s="263"/>
    </row>
    <row r="7993" spans="5:31" ht="15" customHeight="1" x14ac:dyDescent="0.3">
      <c r="E7993" s="263"/>
      <c r="F7993" s="263"/>
      <c r="G7993" s="263"/>
      <c r="H7993" s="263"/>
      <c r="I7993" s="263"/>
      <c r="J7993" s="263"/>
      <c r="K7993" s="263"/>
      <c r="L7993" s="263"/>
      <c r="M7993" s="263"/>
      <c r="N7993" s="263"/>
      <c r="O7993" s="263"/>
      <c r="P7993" s="263"/>
      <c r="Q7993" s="263"/>
      <c r="R7993" s="263"/>
      <c r="S7993" s="263"/>
      <c r="T7993" s="263"/>
      <c r="U7993" s="263"/>
      <c r="V7993" s="263"/>
      <c r="W7993" s="263"/>
      <c r="X7993" s="263"/>
      <c r="Y7993" s="263"/>
      <c r="Z7993" s="263"/>
      <c r="AA7993" s="263"/>
      <c r="AB7993" s="263"/>
      <c r="AC7993" s="263"/>
      <c r="AD7993" s="263"/>
      <c r="AE7993" s="263"/>
    </row>
    <row r="7994" spans="5:31" ht="15" customHeight="1" x14ac:dyDescent="0.3">
      <c r="E7994" s="263"/>
      <c r="F7994" s="263"/>
      <c r="G7994" s="263"/>
      <c r="H7994" s="263"/>
      <c r="I7994" s="263"/>
      <c r="J7994" s="263"/>
      <c r="K7994" s="263"/>
      <c r="L7994" s="263"/>
      <c r="M7994" s="263"/>
      <c r="N7994" s="263"/>
      <c r="O7994" s="263"/>
      <c r="P7994" s="263"/>
      <c r="Q7994" s="263"/>
      <c r="R7994" s="263"/>
      <c r="S7994" s="263"/>
      <c r="T7994" s="263"/>
      <c r="U7994" s="263"/>
      <c r="V7994" s="263"/>
      <c r="W7994" s="263"/>
      <c r="X7994" s="263"/>
      <c r="Y7994" s="263"/>
      <c r="Z7994" s="263"/>
      <c r="AA7994" s="263"/>
      <c r="AB7994" s="263"/>
      <c r="AC7994" s="263"/>
      <c r="AD7994" s="263"/>
      <c r="AE7994" s="263"/>
    </row>
    <row r="7995" spans="5:31" ht="15" customHeight="1" x14ac:dyDescent="0.3">
      <c r="E7995" s="263"/>
      <c r="F7995" s="263"/>
      <c r="G7995" s="263"/>
      <c r="H7995" s="263"/>
      <c r="I7995" s="263"/>
      <c r="J7995" s="263"/>
      <c r="K7995" s="263"/>
      <c r="L7995" s="263"/>
      <c r="M7995" s="263"/>
      <c r="N7995" s="263"/>
      <c r="O7995" s="263"/>
      <c r="P7995" s="263"/>
      <c r="Q7995" s="263"/>
      <c r="R7995" s="263"/>
      <c r="S7995" s="263"/>
      <c r="T7995" s="263"/>
      <c r="U7995" s="263"/>
      <c r="V7995" s="263"/>
      <c r="W7995" s="263"/>
      <c r="X7995" s="263"/>
      <c r="Y7995" s="263"/>
      <c r="Z7995" s="263"/>
      <c r="AA7995" s="263"/>
      <c r="AB7995" s="263"/>
      <c r="AC7995" s="263"/>
      <c r="AD7995" s="263"/>
      <c r="AE7995" s="263"/>
    </row>
    <row r="7996" spans="5:31" ht="15" customHeight="1" x14ac:dyDescent="0.3">
      <c r="E7996" s="263"/>
      <c r="F7996" s="263"/>
      <c r="G7996" s="263"/>
      <c r="H7996" s="263"/>
      <c r="I7996" s="263"/>
      <c r="J7996" s="263"/>
      <c r="K7996" s="263"/>
      <c r="L7996" s="263"/>
      <c r="M7996" s="263"/>
      <c r="N7996" s="263"/>
      <c r="O7996" s="263"/>
      <c r="P7996" s="263"/>
      <c r="Q7996" s="263"/>
      <c r="R7996" s="263"/>
      <c r="S7996" s="263"/>
      <c r="T7996" s="263"/>
      <c r="U7996" s="263"/>
      <c r="V7996" s="263"/>
      <c r="W7996" s="263"/>
      <c r="X7996" s="263"/>
      <c r="Y7996" s="263"/>
      <c r="Z7996" s="263"/>
      <c r="AA7996" s="263"/>
      <c r="AB7996" s="263"/>
      <c r="AC7996" s="263"/>
      <c r="AD7996" s="263"/>
      <c r="AE7996" s="263"/>
    </row>
    <row r="7997" spans="5:31" ht="15" customHeight="1" x14ac:dyDescent="0.3">
      <c r="E7997" s="263"/>
      <c r="F7997" s="263"/>
      <c r="G7997" s="263"/>
      <c r="H7997" s="263"/>
      <c r="I7997" s="263"/>
      <c r="J7997" s="263"/>
      <c r="K7997" s="263"/>
      <c r="L7997" s="263"/>
      <c r="M7997" s="263"/>
      <c r="N7997" s="263"/>
      <c r="O7997" s="263"/>
      <c r="P7997" s="263"/>
      <c r="Q7997" s="263"/>
      <c r="R7997" s="263"/>
      <c r="S7997" s="263"/>
      <c r="T7997" s="263"/>
      <c r="U7997" s="263"/>
      <c r="V7997" s="263"/>
      <c r="W7997" s="263"/>
      <c r="X7997" s="263"/>
      <c r="Y7997" s="263"/>
      <c r="Z7997" s="263"/>
      <c r="AA7997" s="263"/>
      <c r="AB7997" s="263"/>
      <c r="AC7997" s="263"/>
      <c r="AD7997" s="263"/>
      <c r="AE7997" s="263"/>
    </row>
    <row r="7998" spans="5:31" ht="15" customHeight="1" x14ac:dyDescent="0.3">
      <c r="E7998" s="263"/>
      <c r="F7998" s="263"/>
      <c r="G7998" s="263"/>
      <c r="H7998" s="263"/>
      <c r="I7998" s="263"/>
      <c r="J7998" s="263"/>
      <c r="K7998" s="263"/>
      <c r="L7998" s="263"/>
      <c r="M7998" s="263"/>
      <c r="N7998" s="263"/>
      <c r="O7998" s="263"/>
      <c r="P7998" s="263"/>
      <c r="Q7998" s="263"/>
      <c r="R7998" s="263"/>
      <c r="S7998" s="263"/>
      <c r="T7998" s="263"/>
      <c r="U7998" s="263"/>
      <c r="V7998" s="263"/>
      <c r="W7998" s="263"/>
      <c r="X7998" s="263"/>
      <c r="Y7998" s="263"/>
      <c r="Z7998" s="263"/>
      <c r="AA7998" s="263"/>
      <c r="AB7998" s="263"/>
      <c r="AC7998" s="263"/>
      <c r="AD7998" s="263"/>
      <c r="AE7998" s="263"/>
    </row>
    <row r="7999" spans="5:31" ht="15" customHeight="1" x14ac:dyDescent="0.3">
      <c r="E7999" s="263"/>
      <c r="F7999" s="263"/>
      <c r="G7999" s="263"/>
      <c r="H7999" s="263"/>
      <c r="I7999" s="263"/>
      <c r="J7999" s="263"/>
      <c r="K7999" s="263"/>
      <c r="L7999" s="263"/>
      <c r="M7999" s="263"/>
      <c r="N7999" s="263"/>
      <c r="O7999" s="263"/>
      <c r="P7999" s="263"/>
      <c r="Q7999" s="263"/>
      <c r="R7999" s="263"/>
      <c r="S7999" s="263"/>
      <c r="T7999" s="263"/>
      <c r="U7999" s="263"/>
      <c r="V7999" s="263"/>
      <c r="W7999" s="263"/>
      <c r="X7999" s="263"/>
      <c r="Y7999" s="263"/>
      <c r="Z7999" s="263"/>
      <c r="AA7999" s="263"/>
      <c r="AB7999" s="263"/>
      <c r="AC7999" s="263"/>
      <c r="AD7999" s="263"/>
      <c r="AE7999" s="263"/>
    </row>
    <row r="8000" spans="5:31" ht="15" customHeight="1" x14ac:dyDescent="0.3">
      <c r="E8000" s="263"/>
      <c r="F8000" s="263"/>
      <c r="G8000" s="263"/>
      <c r="H8000" s="263"/>
      <c r="I8000" s="263"/>
      <c r="J8000" s="263"/>
      <c r="K8000" s="263"/>
      <c r="L8000" s="263"/>
      <c r="M8000" s="263"/>
      <c r="N8000" s="263"/>
      <c r="O8000" s="263"/>
      <c r="P8000" s="263"/>
      <c r="Q8000" s="263"/>
      <c r="R8000" s="263"/>
      <c r="S8000" s="263"/>
      <c r="T8000" s="263"/>
      <c r="U8000" s="263"/>
      <c r="V8000" s="263"/>
      <c r="W8000" s="263"/>
      <c r="X8000" s="263"/>
      <c r="Y8000" s="263"/>
      <c r="Z8000" s="263"/>
      <c r="AA8000" s="263"/>
      <c r="AB8000" s="263"/>
      <c r="AC8000" s="263"/>
      <c r="AD8000" s="263"/>
      <c r="AE8000" s="263"/>
    </row>
    <row r="8001" spans="5:31" ht="15" customHeight="1" x14ac:dyDescent="0.3">
      <c r="E8001" s="263"/>
      <c r="F8001" s="263"/>
      <c r="G8001" s="263"/>
      <c r="H8001" s="263"/>
      <c r="I8001" s="263"/>
      <c r="J8001" s="263"/>
      <c r="K8001" s="263"/>
      <c r="L8001" s="263"/>
      <c r="M8001" s="263"/>
      <c r="N8001" s="263"/>
      <c r="O8001" s="263"/>
      <c r="P8001" s="263"/>
      <c r="Q8001" s="263"/>
      <c r="R8001" s="263"/>
      <c r="S8001" s="263"/>
      <c r="T8001" s="263"/>
      <c r="U8001" s="263"/>
      <c r="V8001" s="263"/>
      <c r="W8001" s="263"/>
      <c r="X8001" s="263"/>
      <c r="Y8001" s="263"/>
      <c r="Z8001" s="263"/>
      <c r="AA8001" s="263"/>
      <c r="AB8001" s="263"/>
      <c r="AC8001" s="263"/>
      <c r="AD8001" s="263"/>
      <c r="AE8001" s="263"/>
    </row>
    <row r="8002" spans="5:31" ht="15" customHeight="1" x14ac:dyDescent="0.3">
      <c r="E8002" s="263"/>
      <c r="F8002" s="263"/>
      <c r="G8002" s="263"/>
      <c r="H8002" s="263"/>
      <c r="I8002" s="263"/>
      <c r="J8002" s="263"/>
      <c r="K8002" s="263"/>
      <c r="L8002" s="263"/>
      <c r="M8002" s="263"/>
      <c r="N8002" s="263"/>
      <c r="O8002" s="263"/>
      <c r="P8002" s="263"/>
      <c r="Q8002" s="263"/>
      <c r="R8002" s="263"/>
      <c r="S8002" s="263"/>
      <c r="T8002" s="263"/>
      <c r="U8002" s="263"/>
      <c r="V8002" s="263"/>
      <c r="W8002" s="263"/>
      <c r="X8002" s="263"/>
      <c r="Y8002" s="263"/>
      <c r="Z8002" s="263"/>
      <c r="AA8002" s="263"/>
      <c r="AB8002" s="263"/>
      <c r="AC8002" s="263"/>
      <c r="AD8002" s="263"/>
      <c r="AE8002" s="263"/>
    </row>
    <row r="8003" spans="5:31" ht="15" customHeight="1" x14ac:dyDescent="0.3">
      <c r="E8003" s="263"/>
      <c r="F8003" s="263"/>
      <c r="G8003" s="263"/>
      <c r="H8003" s="263"/>
      <c r="I8003" s="263"/>
      <c r="J8003" s="263"/>
      <c r="K8003" s="263"/>
      <c r="L8003" s="263"/>
      <c r="M8003" s="263"/>
      <c r="N8003" s="263"/>
      <c r="O8003" s="263"/>
      <c r="P8003" s="263"/>
      <c r="Q8003" s="263"/>
      <c r="R8003" s="263"/>
      <c r="S8003" s="263"/>
      <c r="T8003" s="263"/>
      <c r="U8003" s="263"/>
      <c r="V8003" s="263"/>
      <c r="W8003" s="263"/>
      <c r="X8003" s="263"/>
      <c r="Y8003" s="263"/>
      <c r="Z8003" s="263"/>
      <c r="AA8003" s="263"/>
      <c r="AB8003" s="263"/>
      <c r="AC8003" s="263"/>
      <c r="AD8003" s="263"/>
      <c r="AE8003" s="263"/>
    </row>
    <row r="8004" spans="5:31" ht="15" customHeight="1" x14ac:dyDescent="0.3">
      <c r="E8004" s="263"/>
      <c r="F8004" s="263"/>
      <c r="G8004" s="263"/>
      <c r="H8004" s="263"/>
      <c r="I8004" s="263"/>
      <c r="J8004" s="263"/>
      <c r="K8004" s="263"/>
      <c r="L8004" s="263"/>
      <c r="M8004" s="263"/>
      <c r="N8004" s="263"/>
      <c r="O8004" s="263"/>
      <c r="P8004" s="263"/>
      <c r="Q8004" s="263"/>
      <c r="R8004" s="263"/>
      <c r="S8004" s="263"/>
      <c r="T8004" s="263"/>
      <c r="U8004" s="263"/>
      <c r="V8004" s="263"/>
      <c r="W8004" s="263"/>
      <c r="X8004" s="263"/>
      <c r="Y8004" s="263"/>
      <c r="Z8004" s="263"/>
      <c r="AA8004" s="263"/>
      <c r="AB8004" s="263"/>
      <c r="AC8004" s="263"/>
      <c r="AD8004" s="263"/>
      <c r="AE8004" s="263"/>
    </row>
    <row r="8005" spans="5:31" ht="15" customHeight="1" x14ac:dyDescent="0.3">
      <c r="E8005" s="263"/>
      <c r="F8005" s="263"/>
      <c r="G8005" s="263"/>
      <c r="H8005" s="263"/>
      <c r="I8005" s="263"/>
      <c r="J8005" s="263"/>
      <c r="K8005" s="263"/>
      <c r="L8005" s="263"/>
      <c r="M8005" s="263"/>
      <c r="N8005" s="263"/>
      <c r="O8005" s="263"/>
      <c r="P8005" s="263"/>
      <c r="Q8005" s="263"/>
      <c r="R8005" s="263"/>
      <c r="S8005" s="263"/>
      <c r="T8005" s="263"/>
      <c r="U8005" s="263"/>
      <c r="V8005" s="263"/>
      <c r="W8005" s="263"/>
      <c r="X8005" s="263"/>
      <c r="Y8005" s="263"/>
      <c r="Z8005" s="263"/>
      <c r="AA8005" s="263"/>
      <c r="AB8005" s="263"/>
      <c r="AC8005" s="263"/>
      <c r="AD8005" s="263"/>
      <c r="AE8005" s="263"/>
    </row>
    <row r="8006" spans="5:31" ht="15" customHeight="1" x14ac:dyDescent="0.3">
      <c r="E8006" s="263"/>
      <c r="F8006" s="263"/>
      <c r="G8006" s="263"/>
      <c r="H8006" s="263"/>
      <c r="I8006" s="263"/>
      <c r="J8006" s="263"/>
      <c r="K8006" s="263"/>
      <c r="L8006" s="263"/>
      <c r="M8006" s="263"/>
      <c r="N8006" s="263"/>
      <c r="O8006" s="263"/>
      <c r="P8006" s="263"/>
      <c r="Q8006" s="263"/>
      <c r="R8006" s="263"/>
      <c r="S8006" s="263"/>
      <c r="T8006" s="263"/>
      <c r="U8006" s="263"/>
      <c r="V8006" s="263"/>
      <c r="W8006" s="263"/>
      <c r="X8006" s="263"/>
      <c r="Y8006" s="263"/>
      <c r="Z8006" s="263"/>
      <c r="AA8006" s="263"/>
      <c r="AB8006" s="263"/>
      <c r="AC8006" s="263"/>
      <c r="AD8006" s="263"/>
      <c r="AE8006" s="263"/>
    </row>
    <row r="8007" spans="5:31" ht="15" customHeight="1" x14ac:dyDescent="0.3">
      <c r="E8007" s="263"/>
      <c r="F8007" s="263"/>
      <c r="G8007" s="263"/>
      <c r="H8007" s="263"/>
      <c r="I8007" s="263"/>
      <c r="J8007" s="263"/>
      <c r="K8007" s="263"/>
      <c r="L8007" s="263"/>
      <c r="M8007" s="263"/>
      <c r="N8007" s="263"/>
      <c r="O8007" s="263"/>
      <c r="P8007" s="263"/>
      <c r="Q8007" s="263"/>
      <c r="R8007" s="263"/>
      <c r="S8007" s="263"/>
      <c r="T8007" s="263"/>
      <c r="U8007" s="263"/>
      <c r="V8007" s="263"/>
      <c r="W8007" s="263"/>
      <c r="X8007" s="263"/>
      <c r="Y8007" s="263"/>
      <c r="Z8007" s="263"/>
      <c r="AA8007" s="263"/>
      <c r="AB8007" s="263"/>
      <c r="AC8007" s="263"/>
      <c r="AD8007" s="263"/>
      <c r="AE8007" s="263"/>
    </row>
    <row r="8008" spans="5:31" ht="15" customHeight="1" x14ac:dyDescent="0.3">
      <c r="E8008" s="263"/>
      <c r="F8008" s="263"/>
      <c r="G8008" s="263"/>
      <c r="H8008" s="263"/>
      <c r="I8008" s="263"/>
      <c r="J8008" s="263"/>
      <c r="K8008" s="263"/>
      <c r="L8008" s="263"/>
      <c r="M8008" s="263"/>
      <c r="N8008" s="263"/>
      <c r="O8008" s="263"/>
      <c r="P8008" s="263"/>
      <c r="Q8008" s="263"/>
      <c r="R8008" s="263"/>
      <c r="S8008" s="263"/>
      <c r="T8008" s="263"/>
      <c r="U8008" s="263"/>
      <c r="V8008" s="263"/>
      <c r="W8008" s="263"/>
      <c r="X8008" s="263"/>
      <c r="Y8008" s="263"/>
      <c r="Z8008" s="263"/>
      <c r="AA8008" s="263"/>
      <c r="AB8008" s="263"/>
      <c r="AC8008" s="263"/>
      <c r="AD8008" s="263"/>
      <c r="AE8008" s="263"/>
    </row>
    <row r="8009" spans="5:31" ht="15" customHeight="1" x14ac:dyDescent="0.3">
      <c r="E8009" s="263"/>
      <c r="F8009" s="263"/>
      <c r="G8009" s="263"/>
      <c r="H8009" s="263"/>
      <c r="I8009" s="263"/>
      <c r="J8009" s="263"/>
      <c r="K8009" s="263"/>
      <c r="L8009" s="263"/>
      <c r="M8009" s="263"/>
      <c r="N8009" s="263"/>
      <c r="O8009" s="263"/>
      <c r="P8009" s="263"/>
      <c r="Q8009" s="263"/>
      <c r="R8009" s="263"/>
      <c r="S8009" s="263"/>
      <c r="T8009" s="263"/>
      <c r="U8009" s="263"/>
      <c r="V8009" s="263"/>
      <c r="W8009" s="263"/>
      <c r="X8009" s="263"/>
      <c r="Y8009" s="263"/>
      <c r="Z8009" s="263"/>
      <c r="AA8009" s="263"/>
      <c r="AB8009" s="263"/>
      <c r="AC8009" s="263"/>
      <c r="AD8009" s="263"/>
      <c r="AE8009" s="263"/>
    </row>
    <row r="8010" spans="5:31" ht="15" customHeight="1" x14ac:dyDescent="0.3">
      <c r="E8010" s="263"/>
      <c r="F8010" s="263"/>
      <c r="G8010" s="263"/>
      <c r="H8010" s="263"/>
      <c r="I8010" s="263"/>
      <c r="J8010" s="263"/>
      <c r="K8010" s="263"/>
      <c r="L8010" s="263"/>
      <c r="M8010" s="263"/>
      <c r="N8010" s="263"/>
      <c r="O8010" s="263"/>
      <c r="P8010" s="263"/>
      <c r="Q8010" s="263"/>
      <c r="R8010" s="263"/>
      <c r="S8010" s="263"/>
      <c r="T8010" s="263"/>
      <c r="U8010" s="263"/>
      <c r="V8010" s="263"/>
      <c r="W8010" s="263"/>
      <c r="X8010" s="263"/>
      <c r="Y8010" s="263"/>
      <c r="Z8010" s="263"/>
      <c r="AA8010" s="263"/>
      <c r="AB8010" s="263"/>
      <c r="AC8010" s="263"/>
      <c r="AD8010" s="263"/>
      <c r="AE8010" s="263"/>
    </row>
    <row r="8011" spans="5:31" ht="15" customHeight="1" x14ac:dyDescent="0.3">
      <c r="E8011" s="263"/>
      <c r="F8011" s="263"/>
      <c r="G8011" s="263"/>
      <c r="H8011" s="263"/>
      <c r="I8011" s="263"/>
      <c r="J8011" s="263"/>
      <c r="K8011" s="263"/>
      <c r="L8011" s="263"/>
      <c r="M8011" s="263"/>
      <c r="N8011" s="263"/>
      <c r="O8011" s="263"/>
      <c r="P8011" s="263"/>
      <c r="Q8011" s="263"/>
      <c r="R8011" s="263"/>
      <c r="S8011" s="263"/>
      <c r="T8011" s="263"/>
      <c r="U8011" s="263"/>
      <c r="V8011" s="263"/>
      <c r="W8011" s="263"/>
      <c r="X8011" s="263"/>
      <c r="Y8011" s="263"/>
      <c r="Z8011" s="263"/>
      <c r="AA8011" s="263"/>
      <c r="AB8011" s="263"/>
      <c r="AC8011" s="263"/>
      <c r="AD8011" s="263"/>
      <c r="AE8011" s="263"/>
    </row>
    <row r="8012" spans="5:31" ht="15" customHeight="1" x14ac:dyDescent="0.3">
      <c r="E8012" s="263"/>
      <c r="F8012" s="263"/>
      <c r="G8012" s="263"/>
      <c r="H8012" s="263"/>
      <c r="I8012" s="263"/>
      <c r="J8012" s="263"/>
      <c r="K8012" s="263"/>
      <c r="L8012" s="263"/>
      <c r="M8012" s="263"/>
      <c r="N8012" s="263"/>
      <c r="O8012" s="263"/>
      <c r="P8012" s="263"/>
      <c r="Q8012" s="263"/>
      <c r="R8012" s="263"/>
      <c r="S8012" s="263"/>
      <c r="T8012" s="263"/>
      <c r="U8012" s="263"/>
      <c r="V8012" s="263"/>
      <c r="W8012" s="263"/>
      <c r="X8012" s="263"/>
      <c r="Y8012" s="263"/>
      <c r="Z8012" s="263"/>
      <c r="AA8012" s="263"/>
      <c r="AB8012" s="263"/>
      <c r="AC8012" s="263"/>
      <c r="AD8012" s="263"/>
      <c r="AE8012" s="263"/>
    </row>
    <row r="8013" spans="5:31" ht="15" customHeight="1" x14ac:dyDescent="0.3">
      <c r="E8013" s="263"/>
      <c r="F8013" s="263"/>
      <c r="G8013" s="263"/>
      <c r="H8013" s="263"/>
      <c r="I8013" s="263"/>
      <c r="J8013" s="263"/>
      <c r="K8013" s="263"/>
      <c r="L8013" s="263"/>
      <c r="M8013" s="263"/>
      <c r="N8013" s="263"/>
      <c r="O8013" s="263"/>
      <c r="P8013" s="263"/>
      <c r="Q8013" s="263"/>
      <c r="R8013" s="263"/>
      <c r="S8013" s="263"/>
      <c r="T8013" s="263"/>
      <c r="U8013" s="263"/>
      <c r="V8013" s="263"/>
      <c r="W8013" s="263"/>
      <c r="X8013" s="263"/>
      <c r="Y8013" s="263"/>
      <c r="Z8013" s="263"/>
      <c r="AA8013" s="263"/>
      <c r="AB8013" s="263"/>
      <c r="AC8013" s="263"/>
      <c r="AD8013" s="263"/>
      <c r="AE8013" s="263"/>
    </row>
    <row r="8014" spans="5:31" ht="15" customHeight="1" x14ac:dyDescent="0.3">
      <c r="E8014" s="263"/>
      <c r="F8014" s="263"/>
      <c r="G8014" s="263"/>
      <c r="H8014" s="263"/>
      <c r="I8014" s="263"/>
      <c r="J8014" s="263"/>
      <c r="K8014" s="263"/>
      <c r="L8014" s="263"/>
      <c r="M8014" s="263"/>
      <c r="N8014" s="263"/>
      <c r="O8014" s="263"/>
      <c r="P8014" s="263"/>
      <c r="Q8014" s="263"/>
      <c r="R8014" s="263"/>
      <c r="S8014" s="263"/>
      <c r="T8014" s="263"/>
      <c r="U8014" s="263"/>
      <c r="V8014" s="263"/>
      <c r="W8014" s="263"/>
      <c r="X8014" s="263"/>
      <c r="Y8014" s="263"/>
      <c r="Z8014" s="263"/>
      <c r="AA8014" s="263"/>
      <c r="AB8014" s="263"/>
      <c r="AC8014" s="263"/>
      <c r="AD8014" s="263"/>
      <c r="AE8014" s="263"/>
    </row>
    <row r="8015" spans="5:31" ht="15" customHeight="1" x14ac:dyDescent="0.3">
      <c r="E8015" s="263"/>
      <c r="F8015" s="263"/>
      <c r="G8015" s="263"/>
      <c r="H8015" s="263"/>
      <c r="I8015" s="263"/>
      <c r="J8015" s="263"/>
      <c r="K8015" s="263"/>
      <c r="L8015" s="263"/>
      <c r="M8015" s="263"/>
      <c r="N8015" s="263"/>
      <c r="O8015" s="263"/>
      <c r="P8015" s="263"/>
      <c r="Q8015" s="263"/>
      <c r="R8015" s="263"/>
      <c r="S8015" s="263"/>
      <c r="T8015" s="263"/>
      <c r="U8015" s="263"/>
      <c r="V8015" s="263"/>
      <c r="W8015" s="263"/>
      <c r="X8015" s="263"/>
      <c r="Y8015" s="263"/>
      <c r="Z8015" s="263"/>
      <c r="AA8015" s="263"/>
      <c r="AB8015" s="263"/>
      <c r="AC8015" s="263"/>
      <c r="AD8015" s="263"/>
      <c r="AE8015" s="263"/>
    </row>
    <row r="8016" spans="5:31" ht="15" customHeight="1" x14ac:dyDescent="0.3">
      <c r="E8016" s="263"/>
      <c r="F8016" s="263"/>
      <c r="G8016" s="263"/>
      <c r="H8016" s="263"/>
      <c r="I8016" s="263"/>
      <c r="J8016" s="263"/>
      <c r="K8016" s="263"/>
      <c r="L8016" s="263"/>
      <c r="M8016" s="263"/>
      <c r="N8016" s="263"/>
      <c r="O8016" s="263"/>
      <c r="P8016" s="263"/>
      <c r="Q8016" s="263"/>
      <c r="R8016" s="263"/>
      <c r="S8016" s="263"/>
      <c r="T8016" s="263"/>
      <c r="U8016" s="263"/>
      <c r="V8016" s="263"/>
      <c r="W8016" s="263"/>
      <c r="X8016" s="263"/>
      <c r="Y8016" s="263"/>
      <c r="Z8016" s="263"/>
      <c r="AA8016" s="263"/>
      <c r="AB8016" s="263"/>
      <c r="AC8016" s="263"/>
      <c r="AD8016" s="263"/>
      <c r="AE8016" s="263"/>
    </row>
    <row r="8017" spans="5:31" ht="15" customHeight="1" x14ac:dyDescent="0.3">
      <c r="E8017" s="263"/>
      <c r="F8017" s="263"/>
      <c r="G8017" s="263"/>
      <c r="H8017" s="263"/>
      <c r="I8017" s="263"/>
      <c r="J8017" s="263"/>
      <c r="K8017" s="263"/>
      <c r="L8017" s="263"/>
      <c r="M8017" s="263"/>
      <c r="N8017" s="263"/>
      <c r="O8017" s="263"/>
      <c r="P8017" s="263"/>
      <c r="Q8017" s="263"/>
      <c r="R8017" s="263"/>
      <c r="S8017" s="263"/>
      <c r="T8017" s="263"/>
      <c r="U8017" s="263"/>
      <c r="V8017" s="263"/>
      <c r="W8017" s="263"/>
      <c r="X8017" s="263"/>
      <c r="Y8017" s="263"/>
      <c r="Z8017" s="263"/>
      <c r="AA8017" s="263"/>
      <c r="AB8017" s="263"/>
      <c r="AC8017" s="263"/>
      <c r="AD8017" s="263"/>
      <c r="AE8017" s="263"/>
    </row>
    <row r="8018" spans="5:31" ht="15" customHeight="1" x14ac:dyDescent="0.3">
      <c r="E8018" s="263"/>
      <c r="F8018" s="263"/>
      <c r="G8018" s="263"/>
      <c r="H8018" s="263"/>
      <c r="I8018" s="263"/>
      <c r="J8018" s="263"/>
      <c r="K8018" s="263"/>
      <c r="L8018" s="263"/>
      <c r="M8018" s="263"/>
      <c r="N8018" s="263"/>
      <c r="O8018" s="263"/>
      <c r="P8018" s="263"/>
      <c r="Q8018" s="263"/>
      <c r="R8018" s="263"/>
      <c r="S8018" s="263"/>
      <c r="T8018" s="263"/>
      <c r="U8018" s="263"/>
      <c r="V8018" s="263"/>
      <c r="W8018" s="263"/>
      <c r="X8018" s="263"/>
      <c r="Y8018" s="263"/>
      <c r="Z8018" s="263"/>
      <c r="AA8018" s="263"/>
      <c r="AB8018" s="263"/>
      <c r="AC8018" s="263"/>
      <c r="AD8018" s="263"/>
      <c r="AE8018" s="263"/>
    </row>
    <row r="8019" spans="5:31" ht="15" customHeight="1" x14ac:dyDescent="0.3">
      <c r="E8019" s="263"/>
      <c r="F8019" s="263"/>
      <c r="G8019" s="263"/>
      <c r="H8019" s="263"/>
      <c r="I8019" s="263"/>
      <c r="J8019" s="263"/>
      <c r="K8019" s="263"/>
      <c r="L8019" s="263"/>
      <c r="M8019" s="263"/>
      <c r="N8019" s="263"/>
      <c r="O8019" s="263"/>
      <c r="P8019" s="263"/>
      <c r="Q8019" s="263"/>
      <c r="R8019" s="263"/>
      <c r="S8019" s="263"/>
      <c r="T8019" s="263"/>
      <c r="U8019" s="263"/>
      <c r="V8019" s="263"/>
      <c r="W8019" s="263"/>
      <c r="X8019" s="263"/>
      <c r="Y8019" s="263"/>
      <c r="Z8019" s="263"/>
      <c r="AA8019" s="263"/>
      <c r="AB8019" s="263"/>
      <c r="AC8019" s="263"/>
      <c r="AD8019" s="263"/>
      <c r="AE8019" s="263"/>
    </row>
    <row r="8020" spans="5:31" ht="15" customHeight="1" x14ac:dyDescent="0.3">
      <c r="E8020" s="263"/>
      <c r="F8020" s="263"/>
      <c r="G8020" s="263"/>
      <c r="H8020" s="263"/>
      <c r="I8020" s="263"/>
      <c r="J8020" s="263"/>
      <c r="K8020" s="263"/>
      <c r="L8020" s="263"/>
      <c r="M8020" s="263"/>
      <c r="N8020" s="263"/>
      <c r="O8020" s="263"/>
      <c r="P8020" s="263"/>
      <c r="Q8020" s="263"/>
      <c r="R8020" s="263"/>
      <c r="S8020" s="263"/>
      <c r="T8020" s="263"/>
      <c r="U8020" s="263"/>
      <c r="V8020" s="263"/>
      <c r="W8020" s="263"/>
      <c r="X8020" s="263"/>
      <c r="Y8020" s="263"/>
      <c r="Z8020" s="263"/>
      <c r="AA8020" s="263"/>
      <c r="AB8020" s="263"/>
      <c r="AC8020" s="263"/>
      <c r="AD8020" s="263"/>
      <c r="AE8020" s="263"/>
    </row>
    <row r="8021" spans="5:31" ht="15" customHeight="1" x14ac:dyDescent="0.3">
      <c r="E8021" s="263"/>
      <c r="F8021" s="263"/>
      <c r="G8021" s="263"/>
      <c r="H8021" s="263"/>
      <c r="I8021" s="263"/>
      <c r="J8021" s="263"/>
      <c r="K8021" s="263"/>
      <c r="L8021" s="263"/>
      <c r="M8021" s="263"/>
      <c r="N8021" s="263"/>
      <c r="O8021" s="263"/>
      <c r="P8021" s="263"/>
      <c r="Q8021" s="263"/>
      <c r="R8021" s="263"/>
      <c r="S8021" s="263"/>
      <c r="T8021" s="263"/>
      <c r="U8021" s="263"/>
      <c r="V8021" s="263"/>
      <c r="W8021" s="263"/>
      <c r="X8021" s="263"/>
      <c r="Y8021" s="263"/>
      <c r="Z8021" s="263"/>
      <c r="AA8021" s="263"/>
      <c r="AB8021" s="263"/>
      <c r="AC8021" s="263"/>
      <c r="AD8021" s="263"/>
      <c r="AE8021" s="263"/>
    </row>
    <row r="8022" spans="5:31" ht="15" customHeight="1" x14ac:dyDescent="0.3">
      <c r="E8022" s="263"/>
      <c r="F8022" s="263"/>
      <c r="G8022" s="263"/>
      <c r="H8022" s="263"/>
      <c r="I8022" s="263"/>
      <c r="J8022" s="263"/>
      <c r="K8022" s="263"/>
      <c r="L8022" s="263"/>
      <c r="M8022" s="263"/>
      <c r="N8022" s="263"/>
      <c r="O8022" s="263"/>
      <c r="P8022" s="263"/>
      <c r="Q8022" s="263"/>
      <c r="R8022" s="263"/>
      <c r="S8022" s="263"/>
      <c r="T8022" s="263"/>
      <c r="U8022" s="263"/>
      <c r="V8022" s="263"/>
      <c r="W8022" s="263"/>
      <c r="X8022" s="263"/>
      <c r="Y8022" s="263"/>
      <c r="Z8022" s="263"/>
      <c r="AA8022" s="263"/>
      <c r="AB8022" s="263"/>
      <c r="AC8022" s="263"/>
      <c r="AD8022" s="263"/>
      <c r="AE8022" s="263"/>
    </row>
    <row r="8023" spans="5:31" ht="15" customHeight="1" x14ac:dyDescent="0.3">
      <c r="E8023" s="263"/>
      <c r="F8023" s="263"/>
      <c r="G8023" s="263"/>
      <c r="H8023" s="263"/>
      <c r="I8023" s="263"/>
      <c r="J8023" s="263"/>
      <c r="K8023" s="263"/>
      <c r="L8023" s="263"/>
      <c r="M8023" s="263"/>
      <c r="N8023" s="263"/>
      <c r="O8023" s="263"/>
      <c r="P8023" s="263"/>
      <c r="Q8023" s="263"/>
      <c r="R8023" s="263"/>
      <c r="S8023" s="263"/>
      <c r="T8023" s="263"/>
      <c r="U8023" s="263"/>
      <c r="V8023" s="263"/>
      <c r="W8023" s="263"/>
      <c r="X8023" s="263"/>
      <c r="Y8023" s="263"/>
      <c r="Z8023" s="263"/>
      <c r="AA8023" s="263"/>
      <c r="AB8023" s="263"/>
      <c r="AC8023" s="263"/>
      <c r="AD8023" s="263"/>
      <c r="AE8023" s="263"/>
    </row>
    <row r="8024" spans="5:31" ht="15" customHeight="1" x14ac:dyDescent="0.3">
      <c r="E8024" s="263"/>
      <c r="F8024" s="263"/>
      <c r="G8024" s="263"/>
      <c r="H8024" s="263"/>
      <c r="I8024" s="263"/>
      <c r="J8024" s="263"/>
      <c r="K8024" s="263"/>
      <c r="L8024" s="263"/>
      <c r="M8024" s="263"/>
      <c r="N8024" s="263"/>
      <c r="O8024" s="263"/>
      <c r="P8024" s="263"/>
      <c r="Q8024" s="263"/>
      <c r="R8024" s="263"/>
      <c r="S8024" s="263"/>
      <c r="T8024" s="263"/>
      <c r="U8024" s="263"/>
      <c r="V8024" s="263"/>
      <c r="W8024" s="263"/>
      <c r="X8024" s="263"/>
      <c r="Y8024" s="263"/>
      <c r="Z8024" s="263"/>
      <c r="AA8024" s="263"/>
      <c r="AB8024" s="263"/>
      <c r="AC8024" s="263"/>
      <c r="AD8024" s="263"/>
      <c r="AE8024" s="263"/>
    </row>
    <row r="8025" spans="5:31" ht="15" customHeight="1" x14ac:dyDescent="0.3">
      <c r="E8025" s="263"/>
      <c r="F8025" s="263"/>
      <c r="G8025" s="263"/>
      <c r="H8025" s="263"/>
      <c r="I8025" s="263"/>
      <c r="J8025" s="263"/>
      <c r="K8025" s="263"/>
      <c r="L8025" s="263"/>
      <c r="M8025" s="263"/>
      <c r="N8025" s="263"/>
      <c r="O8025" s="263"/>
      <c r="P8025" s="263"/>
      <c r="Q8025" s="263"/>
      <c r="R8025" s="263"/>
      <c r="S8025" s="263"/>
      <c r="T8025" s="263"/>
      <c r="U8025" s="263"/>
      <c r="V8025" s="263"/>
      <c r="W8025" s="263"/>
      <c r="X8025" s="263"/>
      <c r="Y8025" s="263"/>
      <c r="Z8025" s="263"/>
      <c r="AA8025" s="263"/>
      <c r="AB8025" s="263"/>
      <c r="AC8025" s="263"/>
      <c r="AD8025" s="263"/>
      <c r="AE8025" s="263"/>
    </row>
    <row r="8026" spans="5:31" ht="15" customHeight="1" x14ac:dyDescent="0.3">
      <c r="E8026" s="263"/>
      <c r="F8026" s="263"/>
      <c r="G8026" s="263"/>
      <c r="H8026" s="263"/>
      <c r="I8026" s="263"/>
      <c r="J8026" s="263"/>
      <c r="K8026" s="263"/>
      <c r="L8026" s="263"/>
      <c r="M8026" s="263"/>
      <c r="N8026" s="263"/>
      <c r="O8026" s="263"/>
      <c r="P8026" s="263"/>
      <c r="Q8026" s="263"/>
      <c r="R8026" s="263"/>
      <c r="S8026" s="263"/>
      <c r="T8026" s="263"/>
      <c r="U8026" s="263"/>
      <c r="V8026" s="263"/>
      <c r="W8026" s="263"/>
      <c r="X8026" s="263"/>
      <c r="Y8026" s="263"/>
      <c r="Z8026" s="263"/>
      <c r="AA8026" s="263"/>
      <c r="AB8026" s="263"/>
      <c r="AC8026" s="263"/>
      <c r="AD8026" s="263"/>
      <c r="AE8026" s="263"/>
    </row>
    <row r="8027" spans="5:31" ht="15" customHeight="1" x14ac:dyDescent="0.3">
      <c r="E8027" s="263"/>
      <c r="F8027" s="263"/>
      <c r="G8027" s="263"/>
      <c r="H8027" s="263"/>
      <c r="I8027" s="263"/>
      <c r="J8027" s="263"/>
      <c r="K8027" s="263"/>
      <c r="L8027" s="263"/>
      <c r="M8027" s="263"/>
      <c r="N8027" s="263"/>
      <c r="O8027" s="263"/>
      <c r="P8027" s="263"/>
      <c r="Q8027" s="263"/>
      <c r="R8027" s="263"/>
      <c r="S8027" s="263"/>
      <c r="T8027" s="263"/>
      <c r="U8027" s="263"/>
      <c r="V8027" s="263"/>
      <c r="W8027" s="263"/>
      <c r="X8027" s="263"/>
      <c r="Y8027" s="263"/>
      <c r="Z8027" s="263"/>
      <c r="AA8027" s="263"/>
      <c r="AB8027" s="263"/>
      <c r="AC8027" s="263"/>
      <c r="AD8027" s="263"/>
      <c r="AE8027" s="263"/>
    </row>
    <row r="8028" spans="5:31" ht="15" customHeight="1" x14ac:dyDescent="0.3">
      <c r="E8028" s="263"/>
      <c r="F8028" s="263"/>
      <c r="G8028" s="263"/>
      <c r="H8028" s="263"/>
      <c r="I8028" s="263"/>
      <c r="J8028" s="263"/>
      <c r="K8028" s="263"/>
      <c r="L8028" s="263"/>
      <c r="M8028" s="263"/>
      <c r="N8028" s="263"/>
      <c r="O8028" s="263"/>
      <c r="P8028" s="263"/>
      <c r="Q8028" s="263"/>
      <c r="R8028" s="263"/>
      <c r="S8028" s="263"/>
      <c r="T8028" s="263"/>
      <c r="U8028" s="263"/>
      <c r="V8028" s="263"/>
      <c r="W8028" s="263"/>
      <c r="X8028" s="263"/>
      <c r="Y8028" s="263"/>
      <c r="Z8028" s="263"/>
      <c r="AA8028" s="263"/>
      <c r="AB8028" s="263"/>
      <c r="AC8028" s="263"/>
      <c r="AD8028" s="263"/>
      <c r="AE8028" s="263"/>
    </row>
    <row r="8029" spans="5:31" ht="15" customHeight="1" x14ac:dyDescent="0.3">
      <c r="E8029" s="263"/>
      <c r="F8029" s="263"/>
      <c r="G8029" s="263"/>
      <c r="H8029" s="263"/>
      <c r="I8029" s="263"/>
      <c r="J8029" s="263"/>
      <c r="K8029" s="263"/>
      <c r="L8029" s="263"/>
      <c r="M8029" s="263"/>
      <c r="N8029" s="263"/>
      <c r="O8029" s="263"/>
      <c r="P8029" s="263"/>
      <c r="Q8029" s="263"/>
      <c r="R8029" s="263"/>
      <c r="S8029" s="263"/>
      <c r="T8029" s="263"/>
      <c r="U8029" s="263"/>
      <c r="V8029" s="263"/>
      <c r="W8029" s="263"/>
      <c r="X8029" s="263"/>
      <c r="Y8029" s="263"/>
      <c r="Z8029" s="263"/>
      <c r="AA8029" s="263"/>
      <c r="AB8029" s="263"/>
      <c r="AC8029" s="263"/>
      <c r="AD8029" s="263"/>
      <c r="AE8029" s="263"/>
    </row>
    <row r="8030" spans="5:31" ht="15" customHeight="1" x14ac:dyDescent="0.3">
      <c r="E8030" s="263"/>
      <c r="F8030" s="263"/>
      <c r="G8030" s="263"/>
      <c r="H8030" s="263"/>
      <c r="I8030" s="263"/>
      <c r="J8030" s="263"/>
      <c r="K8030" s="263"/>
      <c r="L8030" s="263"/>
      <c r="M8030" s="263"/>
      <c r="N8030" s="263"/>
      <c r="O8030" s="263"/>
      <c r="P8030" s="263"/>
      <c r="Q8030" s="263"/>
      <c r="R8030" s="263"/>
      <c r="S8030" s="263"/>
      <c r="T8030" s="263"/>
      <c r="U8030" s="263"/>
      <c r="V8030" s="263"/>
      <c r="W8030" s="263"/>
      <c r="X8030" s="263"/>
      <c r="Y8030" s="263"/>
      <c r="Z8030" s="263"/>
      <c r="AA8030" s="263"/>
      <c r="AB8030" s="263"/>
      <c r="AC8030" s="263"/>
      <c r="AD8030" s="263"/>
      <c r="AE8030" s="263"/>
    </row>
    <row r="8031" spans="5:31" ht="15" customHeight="1" x14ac:dyDescent="0.3">
      <c r="E8031" s="263"/>
      <c r="F8031" s="263"/>
      <c r="G8031" s="263"/>
      <c r="H8031" s="263"/>
      <c r="I8031" s="263"/>
      <c r="J8031" s="263"/>
      <c r="K8031" s="263"/>
      <c r="L8031" s="263"/>
      <c r="M8031" s="263"/>
      <c r="N8031" s="263"/>
      <c r="O8031" s="263"/>
      <c r="P8031" s="263"/>
      <c r="Q8031" s="263"/>
      <c r="R8031" s="263"/>
      <c r="S8031" s="263"/>
      <c r="T8031" s="263"/>
      <c r="U8031" s="263"/>
      <c r="V8031" s="263"/>
      <c r="W8031" s="263"/>
      <c r="X8031" s="263"/>
      <c r="Y8031" s="263"/>
      <c r="Z8031" s="263"/>
      <c r="AA8031" s="263"/>
      <c r="AB8031" s="263"/>
      <c r="AC8031" s="263"/>
      <c r="AD8031" s="263"/>
      <c r="AE8031" s="263"/>
    </row>
    <row r="8032" spans="5:31" ht="15" customHeight="1" x14ac:dyDescent="0.3">
      <c r="E8032" s="263"/>
      <c r="F8032" s="263"/>
      <c r="G8032" s="263"/>
      <c r="H8032" s="263"/>
      <c r="I8032" s="263"/>
      <c r="J8032" s="263"/>
      <c r="K8032" s="263"/>
      <c r="L8032" s="263"/>
      <c r="M8032" s="263"/>
      <c r="N8032" s="263"/>
      <c r="O8032" s="263"/>
      <c r="P8032" s="263"/>
      <c r="Q8032" s="263"/>
      <c r="R8032" s="263"/>
      <c r="S8032" s="263"/>
      <c r="T8032" s="263"/>
      <c r="U8032" s="263"/>
      <c r="V8032" s="263"/>
      <c r="W8032" s="263"/>
      <c r="X8032" s="263"/>
      <c r="Y8032" s="263"/>
      <c r="Z8032" s="263"/>
      <c r="AA8032" s="263"/>
      <c r="AB8032" s="263"/>
      <c r="AC8032" s="263"/>
      <c r="AD8032" s="263"/>
      <c r="AE8032" s="263"/>
    </row>
    <row r="8033" spans="5:31" ht="15" customHeight="1" x14ac:dyDescent="0.3">
      <c r="E8033" s="263"/>
      <c r="F8033" s="263"/>
      <c r="G8033" s="263"/>
      <c r="H8033" s="263"/>
      <c r="I8033" s="263"/>
      <c r="J8033" s="263"/>
      <c r="K8033" s="263"/>
      <c r="L8033" s="263"/>
      <c r="M8033" s="263"/>
      <c r="N8033" s="263"/>
      <c r="O8033" s="263"/>
      <c r="P8033" s="263"/>
      <c r="Q8033" s="263"/>
      <c r="R8033" s="263"/>
      <c r="S8033" s="263"/>
      <c r="T8033" s="263"/>
      <c r="U8033" s="263"/>
      <c r="V8033" s="263"/>
      <c r="W8033" s="263"/>
      <c r="X8033" s="263"/>
      <c r="Y8033" s="263"/>
      <c r="Z8033" s="263"/>
      <c r="AA8033" s="263"/>
      <c r="AB8033" s="263"/>
      <c r="AC8033" s="263"/>
      <c r="AD8033" s="263"/>
      <c r="AE8033" s="263"/>
    </row>
    <row r="8034" spans="5:31" ht="15" customHeight="1" x14ac:dyDescent="0.3">
      <c r="E8034" s="263"/>
      <c r="F8034" s="263"/>
      <c r="G8034" s="263"/>
      <c r="H8034" s="263"/>
      <c r="I8034" s="263"/>
      <c r="J8034" s="263"/>
      <c r="K8034" s="263"/>
      <c r="L8034" s="263"/>
      <c r="M8034" s="263"/>
      <c r="N8034" s="263"/>
      <c r="O8034" s="263"/>
      <c r="P8034" s="263"/>
      <c r="Q8034" s="263"/>
      <c r="R8034" s="263"/>
      <c r="S8034" s="263"/>
      <c r="T8034" s="263"/>
      <c r="U8034" s="263"/>
      <c r="V8034" s="263"/>
      <c r="W8034" s="263"/>
      <c r="X8034" s="263"/>
      <c r="Y8034" s="263"/>
      <c r="Z8034" s="263"/>
      <c r="AA8034" s="263"/>
      <c r="AB8034" s="263"/>
      <c r="AC8034" s="263"/>
      <c r="AD8034" s="263"/>
      <c r="AE8034" s="263"/>
    </row>
    <row r="8035" spans="5:31" ht="15" customHeight="1" x14ac:dyDescent="0.3">
      <c r="E8035" s="263"/>
      <c r="F8035" s="263"/>
      <c r="G8035" s="263"/>
      <c r="H8035" s="263"/>
      <c r="I8035" s="263"/>
      <c r="J8035" s="263"/>
      <c r="K8035" s="263"/>
      <c r="L8035" s="263"/>
      <c r="M8035" s="263"/>
      <c r="N8035" s="263"/>
      <c r="O8035" s="263"/>
      <c r="P8035" s="263"/>
      <c r="Q8035" s="263"/>
      <c r="R8035" s="263"/>
      <c r="S8035" s="263"/>
      <c r="T8035" s="263"/>
      <c r="U8035" s="263"/>
      <c r="V8035" s="263"/>
      <c r="W8035" s="263"/>
      <c r="X8035" s="263"/>
      <c r="Y8035" s="263"/>
      <c r="Z8035" s="263"/>
      <c r="AA8035" s="263"/>
      <c r="AB8035" s="263"/>
      <c r="AC8035" s="263"/>
      <c r="AD8035" s="263"/>
      <c r="AE8035" s="263"/>
    </row>
    <row r="8036" spans="5:31" ht="15" customHeight="1" x14ac:dyDescent="0.3">
      <c r="E8036" s="263"/>
      <c r="F8036" s="263"/>
      <c r="G8036" s="263"/>
      <c r="H8036" s="263"/>
      <c r="I8036" s="263"/>
      <c r="J8036" s="263"/>
      <c r="K8036" s="263"/>
      <c r="L8036" s="263"/>
      <c r="M8036" s="263"/>
      <c r="N8036" s="263"/>
      <c r="O8036" s="263"/>
      <c r="P8036" s="263"/>
      <c r="Q8036" s="263"/>
      <c r="R8036" s="263"/>
      <c r="S8036" s="263"/>
      <c r="T8036" s="263"/>
      <c r="U8036" s="263"/>
      <c r="V8036" s="263"/>
      <c r="W8036" s="263"/>
      <c r="X8036" s="263"/>
      <c r="Y8036" s="263"/>
      <c r="Z8036" s="263"/>
      <c r="AA8036" s="263"/>
      <c r="AB8036" s="263"/>
      <c r="AC8036" s="263"/>
      <c r="AD8036" s="263"/>
      <c r="AE8036" s="263"/>
    </row>
    <row r="8037" spans="5:31" ht="15" customHeight="1" x14ac:dyDescent="0.3">
      <c r="E8037" s="263"/>
      <c r="F8037" s="263"/>
      <c r="G8037" s="263"/>
      <c r="H8037" s="263"/>
      <c r="I8037" s="263"/>
      <c r="J8037" s="263"/>
      <c r="K8037" s="263"/>
      <c r="L8037" s="263"/>
      <c r="M8037" s="263"/>
      <c r="N8037" s="263"/>
      <c r="O8037" s="263"/>
      <c r="P8037" s="263"/>
      <c r="Q8037" s="263"/>
      <c r="R8037" s="263"/>
      <c r="S8037" s="263"/>
      <c r="T8037" s="263"/>
      <c r="U8037" s="263"/>
      <c r="V8037" s="263"/>
      <c r="W8037" s="263"/>
      <c r="X8037" s="263"/>
      <c r="Y8037" s="263"/>
      <c r="Z8037" s="263"/>
      <c r="AA8037" s="263"/>
      <c r="AB8037" s="263"/>
      <c r="AC8037" s="263"/>
      <c r="AD8037" s="263"/>
      <c r="AE8037" s="263"/>
    </row>
    <row r="8038" spans="5:31" ht="15" customHeight="1" x14ac:dyDescent="0.3">
      <c r="E8038" s="263"/>
      <c r="F8038" s="263"/>
      <c r="G8038" s="263"/>
      <c r="H8038" s="263"/>
      <c r="I8038" s="263"/>
      <c r="J8038" s="263"/>
      <c r="K8038" s="263"/>
      <c r="L8038" s="263"/>
      <c r="M8038" s="263"/>
      <c r="N8038" s="263"/>
      <c r="O8038" s="263"/>
      <c r="P8038" s="263"/>
      <c r="Q8038" s="263"/>
      <c r="R8038" s="263"/>
      <c r="S8038" s="263"/>
      <c r="T8038" s="263"/>
      <c r="U8038" s="263"/>
      <c r="V8038" s="263"/>
      <c r="W8038" s="263"/>
      <c r="X8038" s="263"/>
      <c r="Y8038" s="263"/>
      <c r="Z8038" s="263"/>
      <c r="AA8038" s="263"/>
      <c r="AB8038" s="263"/>
      <c r="AC8038" s="263"/>
      <c r="AD8038" s="263"/>
      <c r="AE8038" s="263"/>
    </row>
    <row r="8039" spans="5:31" ht="15" customHeight="1" x14ac:dyDescent="0.3">
      <c r="E8039" s="263"/>
      <c r="F8039" s="263"/>
      <c r="G8039" s="263"/>
      <c r="H8039" s="263"/>
      <c r="I8039" s="263"/>
      <c r="J8039" s="263"/>
      <c r="K8039" s="263"/>
      <c r="L8039" s="263"/>
      <c r="M8039" s="263"/>
      <c r="N8039" s="263"/>
      <c r="O8039" s="263"/>
      <c r="P8039" s="263"/>
      <c r="Q8039" s="263"/>
      <c r="R8039" s="263"/>
      <c r="S8039" s="263"/>
      <c r="T8039" s="263"/>
      <c r="U8039" s="263"/>
      <c r="V8039" s="263"/>
      <c r="W8039" s="263"/>
      <c r="X8039" s="263"/>
      <c r="Y8039" s="263"/>
      <c r="Z8039" s="263"/>
      <c r="AA8039" s="263"/>
      <c r="AB8039" s="263"/>
      <c r="AC8039" s="263"/>
      <c r="AD8039" s="263"/>
      <c r="AE8039" s="263"/>
    </row>
    <row r="8040" spans="5:31" ht="15" customHeight="1" x14ac:dyDescent="0.3">
      <c r="E8040" s="263"/>
      <c r="F8040" s="263"/>
      <c r="G8040" s="263"/>
      <c r="H8040" s="263"/>
      <c r="I8040" s="263"/>
      <c r="J8040" s="263"/>
      <c r="K8040" s="263"/>
      <c r="L8040" s="263"/>
      <c r="M8040" s="263"/>
      <c r="N8040" s="263"/>
      <c r="O8040" s="263"/>
      <c r="P8040" s="263"/>
      <c r="Q8040" s="263"/>
      <c r="R8040" s="263"/>
      <c r="S8040" s="263"/>
      <c r="T8040" s="263"/>
      <c r="U8040" s="263"/>
      <c r="V8040" s="263"/>
      <c r="W8040" s="263"/>
      <c r="X8040" s="263"/>
      <c r="Y8040" s="263"/>
      <c r="Z8040" s="263"/>
      <c r="AA8040" s="263"/>
      <c r="AB8040" s="263"/>
      <c r="AC8040" s="263"/>
      <c r="AD8040" s="263"/>
      <c r="AE8040" s="263"/>
    </row>
    <row r="8041" spans="5:31" ht="15" customHeight="1" x14ac:dyDescent="0.3">
      <c r="E8041" s="263"/>
      <c r="F8041" s="263"/>
      <c r="G8041" s="263"/>
      <c r="H8041" s="263"/>
      <c r="I8041" s="263"/>
      <c r="J8041" s="263"/>
      <c r="K8041" s="263"/>
      <c r="L8041" s="263"/>
      <c r="M8041" s="263"/>
      <c r="N8041" s="263"/>
      <c r="O8041" s="263"/>
      <c r="P8041" s="263"/>
      <c r="Q8041" s="263"/>
      <c r="R8041" s="263"/>
      <c r="S8041" s="263"/>
      <c r="T8041" s="263"/>
      <c r="U8041" s="263"/>
      <c r="V8041" s="263"/>
      <c r="W8041" s="263"/>
      <c r="X8041" s="263"/>
      <c r="Y8041" s="263"/>
      <c r="Z8041" s="263"/>
      <c r="AA8041" s="263"/>
      <c r="AB8041" s="263"/>
      <c r="AC8041" s="263"/>
      <c r="AD8041" s="263"/>
      <c r="AE8041" s="263"/>
    </row>
    <row r="8042" spans="5:31" ht="15" customHeight="1" x14ac:dyDescent="0.3">
      <c r="E8042" s="263"/>
      <c r="F8042" s="263"/>
      <c r="G8042" s="263"/>
      <c r="H8042" s="263"/>
      <c r="I8042" s="263"/>
      <c r="J8042" s="263"/>
      <c r="K8042" s="263"/>
      <c r="L8042" s="263"/>
      <c r="M8042" s="263"/>
      <c r="N8042" s="263"/>
      <c r="O8042" s="263"/>
      <c r="P8042" s="263"/>
      <c r="Q8042" s="263"/>
      <c r="R8042" s="263"/>
      <c r="S8042" s="263"/>
      <c r="T8042" s="263"/>
      <c r="U8042" s="263"/>
      <c r="V8042" s="263"/>
      <c r="W8042" s="263"/>
      <c r="X8042" s="263"/>
      <c r="Y8042" s="263"/>
      <c r="Z8042" s="263"/>
      <c r="AA8042" s="263"/>
      <c r="AB8042" s="263"/>
      <c r="AC8042" s="263"/>
      <c r="AD8042" s="263"/>
      <c r="AE8042" s="263"/>
    </row>
    <row r="8043" spans="5:31" ht="15" customHeight="1" x14ac:dyDescent="0.3">
      <c r="E8043" s="263"/>
      <c r="F8043" s="263"/>
      <c r="G8043" s="263"/>
      <c r="H8043" s="263"/>
      <c r="I8043" s="263"/>
      <c r="J8043" s="263"/>
      <c r="K8043" s="263"/>
      <c r="L8043" s="263"/>
      <c r="M8043" s="263"/>
      <c r="N8043" s="263"/>
      <c r="O8043" s="263"/>
      <c r="P8043" s="263"/>
      <c r="Q8043" s="263"/>
      <c r="R8043" s="263"/>
      <c r="S8043" s="263"/>
      <c r="T8043" s="263"/>
      <c r="U8043" s="263"/>
      <c r="V8043" s="263"/>
      <c r="W8043" s="263"/>
      <c r="X8043" s="263"/>
      <c r="Y8043" s="263"/>
      <c r="Z8043" s="263"/>
      <c r="AA8043" s="263"/>
      <c r="AB8043" s="263"/>
      <c r="AC8043" s="263"/>
      <c r="AD8043" s="263"/>
      <c r="AE8043" s="263"/>
    </row>
    <row r="8044" spans="5:31" ht="15" customHeight="1" x14ac:dyDescent="0.3">
      <c r="E8044" s="263"/>
      <c r="F8044" s="263"/>
      <c r="G8044" s="263"/>
      <c r="H8044" s="263"/>
      <c r="I8044" s="263"/>
      <c r="J8044" s="263"/>
      <c r="K8044" s="263"/>
      <c r="L8044" s="263"/>
      <c r="M8044" s="263"/>
      <c r="N8044" s="263"/>
      <c r="O8044" s="263"/>
      <c r="P8044" s="263"/>
      <c r="Q8044" s="263"/>
      <c r="R8044" s="263"/>
      <c r="S8044" s="263"/>
      <c r="T8044" s="263"/>
      <c r="U8044" s="263"/>
      <c r="V8044" s="263"/>
      <c r="W8044" s="263"/>
      <c r="X8044" s="263"/>
      <c r="Y8044" s="263"/>
      <c r="Z8044" s="263"/>
      <c r="AA8044" s="263"/>
      <c r="AB8044" s="263"/>
      <c r="AC8044" s="263"/>
      <c r="AD8044" s="263"/>
      <c r="AE8044" s="263"/>
    </row>
    <row r="8045" spans="5:31" ht="15" customHeight="1" x14ac:dyDescent="0.3">
      <c r="E8045" s="263"/>
      <c r="F8045" s="263"/>
      <c r="G8045" s="263"/>
      <c r="H8045" s="263"/>
      <c r="I8045" s="263"/>
      <c r="J8045" s="263"/>
      <c r="K8045" s="263"/>
      <c r="L8045" s="263"/>
      <c r="M8045" s="263"/>
      <c r="N8045" s="263"/>
      <c r="O8045" s="263"/>
      <c r="P8045" s="263"/>
      <c r="Q8045" s="263"/>
      <c r="R8045" s="263"/>
      <c r="S8045" s="263"/>
      <c r="T8045" s="263"/>
      <c r="U8045" s="263"/>
      <c r="V8045" s="263"/>
      <c r="W8045" s="263"/>
      <c r="X8045" s="263"/>
      <c r="Y8045" s="263"/>
      <c r="Z8045" s="263"/>
      <c r="AA8045" s="263"/>
      <c r="AB8045" s="263"/>
      <c r="AC8045" s="263"/>
      <c r="AD8045" s="263"/>
      <c r="AE8045" s="263"/>
    </row>
    <row r="8046" spans="5:31" ht="15" customHeight="1" x14ac:dyDescent="0.3">
      <c r="E8046" s="263"/>
      <c r="F8046" s="263"/>
      <c r="G8046" s="263"/>
      <c r="H8046" s="263"/>
      <c r="I8046" s="263"/>
      <c r="J8046" s="263"/>
      <c r="K8046" s="263"/>
      <c r="L8046" s="263"/>
      <c r="M8046" s="263"/>
      <c r="N8046" s="263"/>
      <c r="O8046" s="263"/>
      <c r="P8046" s="263"/>
      <c r="Q8046" s="263"/>
      <c r="R8046" s="263"/>
      <c r="S8046" s="263"/>
      <c r="T8046" s="263"/>
      <c r="U8046" s="263"/>
      <c r="V8046" s="263"/>
      <c r="W8046" s="263"/>
      <c r="X8046" s="263"/>
      <c r="Y8046" s="263"/>
      <c r="Z8046" s="263"/>
      <c r="AA8046" s="263"/>
      <c r="AB8046" s="263"/>
      <c r="AC8046" s="263"/>
      <c r="AD8046" s="263"/>
      <c r="AE8046" s="263"/>
    </row>
    <row r="8047" spans="5:31" ht="15" customHeight="1" x14ac:dyDescent="0.3">
      <c r="E8047" s="263"/>
      <c r="F8047" s="263"/>
      <c r="G8047" s="263"/>
      <c r="H8047" s="263"/>
      <c r="I8047" s="263"/>
      <c r="J8047" s="263"/>
      <c r="K8047" s="263"/>
      <c r="L8047" s="263"/>
      <c r="M8047" s="263"/>
      <c r="N8047" s="263"/>
      <c r="O8047" s="263"/>
      <c r="P8047" s="263"/>
      <c r="Q8047" s="263"/>
      <c r="R8047" s="263"/>
      <c r="S8047" s="263"/>
      <c r="T8047" s="263"/>
      <c r="U8047" s="263"/>
      <c r="V8047" s="263"/>
      <c r="W8047" s="263"/>
      <c r="X8047" s="263"/>
      <c r="Y8047" s="263"/>
      <c r="Z8047" s="263"/>
      <c r="AA8047" s="263"/>
      <c r="AB8047" s="263"/>
      <c r="AC8047" s="263"/>
      <c r="AD8047" s="263"/>
      <c r="AE8047" s="263"/>
    </row>
    <row r="8048" spans="5:31" ht="15" customHeight="1" x14ac:dyDescent="0.3">
      <c r="E8048" s="263"/>
      <c r="F8048" s="263"/>
      <c r="G8048" s="263"/>
      <c r="H8048" s="263"/>
      <c r="I8048" s="263"/>
      <c r="J8048" s="263"/>
      <c r="K8048" s="263"/>
      <c r="L8048" s="263"/>
      <c r="M8048" s="263"/>
      <c r="N8048" s="263"/>
      <c r="O8048" s="263"/>
      <c r="P8048" s="263"/>
      <c r="Q8048" s="263"/>
      <c r="R8048" s="263"/>
      <c r="S8048" s="263"/>
      <c r="T8048" s="263"/>
      <c r="U8048" s="263"/>
      <c r="V8048" s="263"/>
      <c r="W8048" s="263"/>
      <c r="X8048" s="263"/>
      <c r="Y8048" s="263"/>
      <c r="Z8048" s="263"/>
      <c r="AA8048" s="263"/>
      <c r="AB8048" s="263"/>
      <c r="AC8048" s="263"/>
      <c r="AD8048" s="263"/>
      <c r="AE8048" s="263"/>
    </row>
    <row r="8049" spans="5:31" ht="15" customHeight="1" x14ac:dyDescent="0.3">
      <c r="E8049" s="263"/>
      <c r="F8049" s="263"/>
      <c r="G8049" s="263"/>
      <c r="H8049" s="263"/>
      <c r="I8049" s="263"/>
      <c r="J8049" s="263"/>
      <c r="K8049" s="263"/>
      <c r="L8049" s="263"/>
      <c r="M8049" s="263"/>
      <c r="N8049" s="263"/>
      <c r="O8049" s="263"/>
      <c r="P8049" s="263"/>
      <c r="Q8049" s="263"/>
      <c r="R8049" s="263"/>
      <c r="S8049" s="263"/>
      <c r="T8049" s="263"/>
      <c r="U8049" s="263"/>
      <c r="V8049" s="263"/>
      <c r="W8049" s="263"/>
      <c r="X8049" s="263"/>
      <c r="Y8049" s="263"/>
      <c r="Z8049" s="263"/>
      <c r="AA8049" s="263"/>
      <c r="AB8049" s="263"/>
      <c r="AC8049" s="263"/>
      <c r="AD8049" s="263"/>
      <c r="AE8049" s="263"/>
    </row>
    <row r="8050" spans="5:31" ht="15" customHeight="1" x14ac:dyDescent="0.3">
      <c r="E8050" s="263"/>
      <c r="F8050" s="263"/>
      <c r="G8050" s="263"/>
      <c r="H8050" s="263"/>
      <c r="I8050" s="263"/>
      <c r="J8050" s="263"/>
      <c r="K8050" s="263"/>
      <c r="L8050" s="263"/>
      <c r="M8050" s="263"/>
      <c r="N8050" s="263"/>
      <c r="O8050" s="263"/>
      <c r="P8050" s="263"/>
      <c r="Q8050" s="263"/>
      <c r="R8050" s="263"/>
      <c r="S8050" s="263"/>
      <c r="T8050" s="263"/>
      <c r="U8050" s="263"/>
      <c r="V8050" s="263"/>
      <c r="W8050" s="263"/>
      <c r="X8050" s="263"/>
      <c r="Y8050" s="263"/>
      <c r="Z8050" s="263"/>
      <c r="AA8050" s="263"/>
      <c r="AB8050" s="263"/>
      <c r="AC8050" s="263"/>
      <c r="AD8050" s="263"/>
      <c r="AE8050" s="263"/>
    </row>
    <row r="8051" spans="5:31" ht="15" customHeight="1" x14ac:dyDescent="0.3">
      <c r="E8051" s="263"/>
      <c r="F8051" s="263"/>
      <c r="G8051" s="263"/>
      <c r="H8051" s="263"/>
      <c r="I8051" s="263"/>
      <c r="J8051" s="263"/>
      <c r="K8051" s="263"/>
      <c r="L8051" s="263"/>
      <c r="M8051" s="263"/>
      <c r="N8051" s="263"/>
      <c r="O8051" s="263"/>
      <c r="P8051" s="263"/>
      <c r="Q8051" s="263"/>
      <c r="R8051" s="263"/>
      <c r="S8051" s="263"/>
      <c r="T8051" s="263"/>
      <c r="U8051" s="263"/>
      <c r="V8051" s="263"/>
      <c r="W8051" s="263"/>
      <c r="X8051" s="263"/>
      <c r="Y8051" s="263"/>
      <c r="Z8051" s="263"/>
      <c r="AA8051" s="263"/>
      <c r="AB8051" s="263"/>
      <c r="AC8051" s="263"/>
      <c r="AD8051" s="263"/>
      <c r="AE8051" s="263"/>
    </row>
    <row r="8052" spans="5:31" ht="15" customHeight="1" x14ac:dyDescent="0.3">
      <c r="E8052" s="263"/>
      <c r="F8052" s="263"/>
      <c r="G8052" s="263"/>
      <c r="H8052" s="263"/>
      <c r="I8052" s="263"/>
      <c r="J8052" s="263"/>
      <c r="K8052" s="263"/>
      <c r="L8052" s="263"/>
      <c r="M8052" s="263"/>
      <c r="N8052" s="263"/>
      <c r="O8052" s="263"/>
      <c r="P8052" s="263"/>
      <c r="Q8052" s="263"/>
      <c r="R8052" s="263"/>
      <c r="S8052" s="263"/>
      <c r="T8052" s="263"/>
      <c r="U8052" s="263"/>
      <c r="V8052" s="263"/>
      <c r="W8052" s="263"/>
      <c r="X8052" s="263"/>
      <c r="Y8052" s="263"/>
      <c r="Z8052" s="263"/>
      <c r="AA8052" s="263"/>
      <c r="AB8052" s="263"/>
      <c r="AC8052" s="263"/>
      <c r="AD8052" s="263"/>
      <c r="AE8052" s="263"/>
    </row>
    <row r="8053" spans="5:31" ht="15" customHeight="1" x14ac:dyDescent="0.3">
      <c r="E8053" s="263"/>
      <c r="F8053" s="263"/>
      <c r="G8053" s="263"/>
      <c r="H8053" s="263"/>
      <c r="I8053" s="263"/>
      <c r="J8053" s="263"/>
      <c r="K8053" s="263"/>
      <c r="L8053" s="263"/>
      <c r="M8053" s="263"/>
      <c r="N8053" s="263"/>
      <c r="O8053" s="263"/>
      <c r="P8053" s="263"/>
      <c r="Q8053" s="263"/>
      <c r="R8053" s="263"/>
      <c r="S8053" s="263"/>
      <c r="T8053" s="263"/>
      <c r="U8053" s="263"/>
      <c r="V8053" s="263"/>
      <c r="W8053" s="263"/>
      <c r="X8053" s="263"/>
      <c r="Y8053" s="263"/>
      <c r="Z8053" s="263"/>
      <c r="AA8053" s="263"/>
      <c r="AB8053" s="263"/>
      <c r="AC8053" s="263"/>
      <c r="AD8053" s="263"/>
      <c r="AE8053" s="263"/>
    </row>
    <row r="8054" spans="5:31" ht="15" customHeight="1" x14ac:dyDescent="0.3">
      <c r="E8054" s="263"/>
      <c r="F8054" s="263"/>
      <c r="G8054" s="263"/>
      <c r="H8054" s="263"/>
      <c r="I8054" s="263"/>
      <c r="J8054" s="263"/>
      <c r="K8054" s="263"/>
      <c r="L8054" s="263"/>
      <c r="M8054" s="263"/>
      <c r="N8054" s="263"/>
      <c r="O8054" s="263"/>
      <c r="P8054" s="263"/>
      <c r="Q8054" s="263"/>
      <c r="R8054" s="263"/>
      <c r="S8054" s="263"/>
      <c r="T8054" s="263"/>
      <c r="U8054" s="263"/>
      <c r="V8054" s="263"/>
      <c r="W8054" s="263"/>
      <c r="X8054" s="263"/>
      <c r="Y8054" s="263"/>
      <c r="Z8054" s="263"/>
      <c r="AA8054" s="263"/>
      <c r="AB8054" s="263"/>
      <c r="AC8054" s="263"/>
      <c r="AD8054" s="263"/>
      <c r="AE8054" s="263"/>
    </row>
    <row r="8055" spans="5:31" ht="15" customHeight="1" x14ac:dyDescent="0.3">
      <c r="E8055" s="263"/>
      <c r="F8055" s="263"/>
      <c r="G8055" s="263"/>
      <c r="H8055" s="263"/>
      <c r="I8055" s="263"/>
      <c r="J8055" s="263"/>
      <c r="K8055" s="263"/>
      <c r="L8055" s="263"/>
      <c r="M8055" s="263"/>
      <c r="N8055" s="263"/>
      <c r="O8055" s="263"/>
      <c r="P8055" s="263"/>
      <c r="Q8055" s="263"/>
      <c r="R8055" s="263"/>
      <c r="S8055" s="263"/>
      <c r="T8055" s="263"/>
      <c r="U8055" s="263"/>
      <c r="V8055" s="263"/>
      <c r="W8055" s="263"/>
      <c r="X8055" s="263"/>
      <c r="Y8055" s="263"/>
      <c r="Z8055" s="263"/>
      <c r="AA8055" s="263"/>
      <c r="AB8055" s="263"/>
      <c r="AC8055" s="263"/>
      <c r="AD8055" s="263"/>
      <c r="AE8055" s="263"/>
    </row>
    <row r="8056" spans="5:31" ht="15" customHeight="1" x14ac:dyDescent="0.3">
      <c r="E8056" s="263"/>
      <c r="F8056" s="263"/>
      <c r="G8056" s="263"/>
      <c r="H8056" s="263"/>
      <c r="I8056" s="263"/>
      <c r="J8056" s="263"/>
      <c r="K8056" s="263"/>
      <c r="L8056" s="263"/>
      <c r="M8056" s="263"/>
      <c r="N8056" s="263"/>
      <c r="O8056" s="263"/>
      <c r="P8056" s="263"/>
      <c r="Q8056" s="263"/>
      <c r="R8056" s="263"/>
      <c r="S8056" s="263"/>
      <c r="T8056" s="263"/>
      <c r="U8056" s="263"/>
      <c r="V8056" s="263"/>
      <c r="W8056" s="263"/>
      <c r="X8056" s="263"/>
      <c r="Y8056" s="263"/>
      <c r="Z8056" s="263"/>
      <c r="AA8056" s="263"/>
      <c r="AB8056" s="263"/>
      <c r="AC8056" s="263"/>
      <c r="AD8056" s="263"/>
      <c r="AE8056" s="263"/>
    </row>
    <row r="8057" spans="5:31" ht="15" customHeight="1" x14ac:dyDescent="0.3">
      <c r="E8057" s="263"/>
      <c r="F8057" s="263"/>
      <c r="G8057" s="263"/>
      <c r="H8057" s="263"/>
      <c r="I8057" s="263"/>
      <c r="J8057" s="263"/>
      <c r="K8057" s="263"/>
      <c r="L8057" s="263"/>
      <c r="M8057" s="263"/>
      <c r="N8057" s="263"/>
      <c r="O8057" s="263"/>
      <c r="P8057" s="263"/>
      <c r="Q8057" s="263"/>
      <c r="R8057" s="263"/>
      <c r="S8057" s="263"/>
      <c r="T8057" s="263"/>
      <c r="U8057" s="263"/>
      <c r="V8057" s="263"/>
      <c r="W8057" s="263"/>
      <c r="X8057" s="263"/>
      <c r="Y8057" s="263"/>
      <c r="Z8057" s="263"/>
      <c r="AA8057" s="263"/>
      <c r="AB8057" s="263"/>
      <c r="AC8057" s="263"/>
      <c r="AD8057" s="263"/>
      <c r="AE8057" s="263"/>
    </row>
    <row r="8058" spans="5:31" ht="15" customHeight="1" x14ac:dyDescent="0.3">
      <c r="E8058" s="263"/>
      <c r="F8058" s="263"/>
      <c r="G8058" s="263"/>
      <c r="H8058" s="263"/>
      <c r="I8058" s="263"/>
      <c r="J8058" s="263"/>
      <c r="K8058" s="263"/>
      <c r="L8058" s="263"/>
      <c r="M8058" s="263"/>
      <c r="N8058" s="263"/>
      <c r="O8058" s="263"/>
      <c r="P8058" s="263"/>
      <c r="Q8058" s="263"/>
      <c r="R8058" s="263"/>
      <c r="S8058" s="263"/>
      <c r="T8058" s="263"/>
      <c r="U8058" s="263"/>
      <c r="V8058" s="263"/>
      <c r="W8058" s="263"/>
      <c r="X8058" s="263"/>
      <c r="Y8058" s="263"/>
      <c r="Z8058" s="263"/>
      <c r="AA8058" s="263"/>
      <c r="AB8058" s="263"/>
      <c r="AC8058" s="263"/>
      <c r="AD8058" s="263"/>
      <c r="AE8058" s="263"/>
    </row>
    <row r="8059" spans="5:31" ht="15" customHeight="1" x14ac:dyDescent="0.3">
      <c r="E8059" s="263"/>
      <c r="F8059" s="263"/>
      <c r="G8059" s="263"/>
      <c r="H8059" s="263"/>
      <c r="I8059" s="263"/>
      <c r="J8059" s="263"/>
      <c r="K8059" s="263"/>
      <c r="L8059" s="263"/>
      <c r="M8059" s="263"/>
      <c r="N8059" s="263"/>
      <c r="O8059" s="263"/>
      <c r="P8059" s="263"/>
      <c r="Q8059" s="263"/>
      <c r="R8059" s="263"/>
      <c r="S8059" s="263"/>
      <c r="T8059" s="263"/>
      <c r="U8059" s="263"/>
      <c r="V8059" s="263"/>
      <c r="W8059" s="263"/>
      <c r="X8059" s="263"/>
      <c r="Y8059" s="263"/>
      <c r="Z8059" s="263"/>
      <c r="AA8059" s="263"/>
      <c r="AB8059" s="263"/>
      <c r="AC8059" s="263"/>
      <c r="AD8059" s="263"/>
      <c r="AE8059" s="263"/>
    </row>
    <row r="8060" spans="5:31" ht="15" customHeight="1" x14ac:dyDescent="0.3">
      <c r="E8060" s="263"/>
      <c r="F8060" s="263"/>
      <c r="G8060" s="263"/>
      <c r="H8060" s="263"/>
      <c r="I8060" s="263"/>
      <c r="J8060" s="263"/>
      <c r="K8060" s="263"/>
      <c r="L8060" s="263"/>
      <c r="M8060" s="263"/>
      <c r="N8060" s="263"/>
      <c r="O8060" s="263"/>
      <c r="P8060" s="263"/>
      <c r="Q8060" s="263"/>
      <c r="R8060" s="263"/>
      <c r="S8060" s="263"/>
      <c r="T8060" s="263"/>
      <c r="U8060" s="263"/>
      <c r="V8060" s="263"/>
      <c r="W8060" s="263"/>
      <c r="X8060" s="263"/>
      <c r="Y8060" s="263"/>
      <c r="Z8060" s="263"/>
      <c r="AA8060" s="263"/>
      <c r="AB8060" s="263"/>
      <c r="AC8060" s="263"/>
      <c r="AD8060" s="263"/>
      <c r="AE8060" s="263"/>
    </row>
    <row r="8061" spans="5:31" ht="15" customHeight="1" x14ac:dyDescent="0.3">
      <c r="E8061" s="263"/>
      <c r="F8061" s="263"/>
      <c r="G8061" s="263"/>
      <c r="H8061" s="263"/>
      <c r="I8061" s="263"/>
      <c r="J8061" s="263"/>
      <c r="K8061" s="263"/>
      <c r="L8061" s="263"/>
      <c r="M8061" s="263"/>
      <c r="N8061" s="263"/>
      <c r="O8061" s="263"/>
      <c r="P8061" s="263"/>
      <c r="Q8061" s="263"/>
      <c r="R8061" s="263"/>
      <c r="S8061" s="263"/>
      <c r="T8061" s="263"/>
      <c r="U8061" s="263"/>
      <c r="V8061" s="263"/>
      <c r="W8061" s="263"/>
      <c r="X8061" s="263"/>
      <c r="Y8061" s="263"/>
      <c r="Z8061" s="263"/>
      <c r="AA8061" s="263"/>
      <c r="AB8061" s="263"/>
      <c r="AC8061" s="263"/>
      <c r="AD8061" s="263"/>
      <c r="AE8061" s="263"/>
    </row>
    <row r="8062" spans="5:31" ht="15" customHeight="1" x14ac:dyDescent="0.3">
      <c r="E8062" s="263"/>
      <c r="F8062" s="263"/>
      <c r="G8062" s="263"/>
      <c r="H8062" s="263"/>
      <c r="I8062" s="263"/>
      <c r="J8062" s="263"/>
      <c r="K8062" s="263"/>
      <c r="L8062" s="263"/>
      <c r="M8062" s="263"/>
      <c r="N8062" s="263"/>
      <c r="O8062" s="263"/>
      <c r="P8062" s="263"/>
      <c r="Q8062" s="263"/>
      <c r="R8062" s="263"/>
      <c r="S8062" s="263"/>
      <c r="T8062" s="263"/>
      <c r="U8062" s="263"/>
      <c r="V8062" s="263"/>
      <c r="W8062" s="263"/>
      <c r="X8062" s="263"/>
      <c r="Y8062" s="263"/>
      <c r="Z8062" s="263"/>
      <c r="AA8062" s="263"/>
      <c r="AB8062" s="263"/>
      <c r="AC8062" s="263"/>
      <c r="AD8062" s="263"/>
      <c r="AE8062" s="263"/>
    </row>
    <row r="8063" spans="5:31" ht="15" customHeight="1" x14ac:dyDescent="0.3">
      <c r="E8063" s="263"/>
      <c r="F8063" s="263"/>
      <c r="G8063" s="263"/>
      <c r="H8063" s="263"/>
      <c r="I8063" s="263"/>
      <c r="J8063" s="263"/>
      <c r="K8063" s="263"/>
      <c r="L8063" s="263"/>
      <c r="M8063" s="263"/>
      <c r="N8063" s="263"/>
      <c r="O8063" s="263"/>
      <c r="P8063" s="263"/>
      <c r="Q8063" s="263"/>
      <c r="R8063" s="263"/>
      <c r="S8063" s="263"/>
      <c r="T8063" s="263"/>
      <c r="U8063" s="263"/>
      <c r="V8063" s="263"/>
      <c r="W8063" s="263"/>
      <c r="X8063" s="263"/>
      <c r="Y8063" s="263"/>
      <c r="Z8063" s="263"/>
      <c r="AA8063" s="263"/>
      <c r="AB8063" s="263"/>
      <c r="AC8063" s="263"/>
      <c r="AD8063" s="263"/>
      <c r="AE8063" s="263"/>
    </row>
    <row r="8064" spans="5:31" ht="15" customHeight="1" x14ac:dyDescent="0.3">
      <c r="E8064" s="263"/>
      <c r="F8064" s="263"/>
      <c r="G8064" s="263"/>
      <c r="H8064" s="263"/>
      <c r="I8064" s="263"/>
      <c r="J8064" s="263"/>
      <c r="K8064" s="263"/>
      <c r="L8064" s="263"/>
      <c r="M8064" s="263"/>
      <c r="N8064" s="263"/>
      <c r="O8064" s="263"/>
      <c r="P8064" s="263"/>
      <c r="Q8064" s="263"/>
      <c r="R8064" s="263"/>
      <c r="S8064" s="263"/>
      <c r="T8064" s="263"/>
      <c r="U8064" s="263"/>
      <c r="V8064" s="263"/>
      <c r="W8064" s="263"/>
      <c r="X8064" s="263"/>
      <c r="Y8064" s="263"/>
      <c r="Z8064" s="263"/>
      <c r="AA8064" s="263"/>
      <c r="AB8064" s="263"/>
      <c r="AC8064" s="263"/>
      <c r="AD8064" s="263"/>
      <c r="AE8064" s="263"/>
    </row>
    <row r="8065" spans="5:31" ht="15" customHeight="1" x14ac:dyDescent="0.3">
      <c r="E8065" s="263"/>
      <c r="F8065" s="263"/>
      <c r="G8065" s="263"/>
      <c r="H8065" s="263"/>
      <c r="I8065" s="263"/>
      <c r="J8065" s="263"/>
      <c r="K8065" s="263"/>
      <c r="L8065" s="263"/>
      <c r="M8065" s="263"/>
      <c r="N8065" s="263"/>
      <c r="O8065" s="263"/>
      <c r="P8065" s="263"/>
      <c r="Q8065" s="263"/>
      <c r="R8065" s="263"/>
      <c r="S8065" s="263"/>
      <c r="T8065" s="263"/>
      <c r="U8065" s="263"/>
      <c r="V8065" s="263"/>
      <c r="W8065" s="263"/>
      <c r="X8065" s="263"/>
      <c r="Y8065" s="263"/>
      <c r="Z8065" s="263"/>
      <c r="AA8065" s="263"/>
      <c r="AB8065" s="263"/>
      <c r="AC8065" s="263"/>
      <c r="AD8065" s="263"/>
      <c r="AE8065" s="263"/>
    </row>
    <row r="8066" spans="5:31" ht="15" customHeight="1" x14ac:dyDescent="0.3">
      <c r="E8066" s="263"/>
      <c r="F8066" s="263"/>
      <c r="G8066" s="263"/>
      <c r="H8066" s="263"/>
      <c r="I8066" s="263"/>
      <c r="J8066" s="263"/>
      <c r="K8066" s="263"/>
      <c r="L8066" s="263"/>
      <c r="M8066" s="263"/>
      <c r="N8066" s="263"/>
      <c r="O8066" s="263"/>
      <c r="P8066" s="263"/>
      <c r="Q8066" s="263"/>
      <c r="R8066" s="263"/>
      <c r="S8066" s="263"/>
      <c r="T8066" s="263"/>
      <c r="U8066" s="263"/>
      <c r="V8066" s="263"/>
      <c r="W8066" s="263"/>
      <c r="X8066" s="263"/>
      <c r="Y8066" s="263"/>
      <c r="Z8066" s="263"/>
      <c r="AA8066" s="263"/>
      <c r="AB8066" s="263"/>
      <c r="AC8066" s="263"/>
      <c r="AD8066" s="263"/>
      <c r="AE8066" s="263"/>
    </row>
    <row r="8067" spans="5:31" ht="15" customHeight="1" x14ac:dyDescent="0.3">
      <c r="E8067" s="263"/>
      <c r="F8067" s="263"/>
      <c r="G8067" s="263"/>
      <c r="H8067" s="263"/>
      <c r="I8067" s="263"/>
      <c r="J8067" s="263"/>
      <c r="K8067" s="263"/>
      <c r="L8067" s="263"/>
      <c r="M8067" s="263"/>
      <c r="N8067" s="263"/>
      <c r="O8067" s="263"/>
      <c r="P8067" s="263"/>
      <c r="Q8067" s="263"/>
      <c r="R8067" s="263"/>
      <c r="S8067" s="263"/>
      <c r="T8067" s="263"/>
      <c r="U8067" s="263"/>
      <c r="V8067" s="263"/>
      <c r="W8067" s="263"/>
      <c r="X8067" s="263"/>
      <c r="Y8067" s="263"/>
      <c r="Z8067" s="263"/>
      <c r="AA8067" s="263"/>
      <c r="AB8067" s="263"/>
      <c r="AC8067" s="263"/>
      <c r="AD8067" s="263"/>
      <c r="AE8067" s="263"/>
    </row>
    <row r="8068" spans="5:31" ht="15" customHeight="1" x14ac:dyDescent="0.3">
      <c r="E8068" s="263"/>
      <c r="F8068" s="263"/>
      <c r="G8068" s="263"/>
      <c r="H8068" s="263"/>
      <c r="I8068" s="263"/>
      <c r="J8068" s="263"/>
      <c r="K8068" s="263"/>
      <c r="L8068" s="263"/>
      <c r="M8068" s="263"/>
      <c r="N8068" s="263"/>
      <c r="O8068" s="263"/>
      <c r="P8068" s="263"/>
      <c r="Q8068" s="263"/>
      <c r="R8068" s="263"/>
      <c r="S8068" s="263"/>
      <c r="T8068" s="263"/>
      <c r="U8068" s="263"/>
      <c r="V8068" s="263"/>
      <c r="W8068" s="263"/>
      <c r="X8068" s="263"/>
      <c r="Y8068" s="263"/>
      <c r="Z8068" s="263"/>
      <c r="AA8068" s="263"/>
      <c r="AB8068" s="263"/>
      <c r="AC8068" s="263"/>
      <c r="AD8068" s="263"/>
      <c r="AE8068" s="263"/>
    </row>
    <row r="8069" spans="5:31" ht="15" customHeight="1" x14ac:dyDescent="0.3">
      <c r="E8069" s="263"/>
      <c r="F8069" s="263"/>
      <c r="G8069" s="263"/>
      <c r="H8069" s="263"/>
      <c r="I8069" s="263"/>
      <c r="J8069" s="263"/>
      <c r="K8069" s="263"/>
      <c r="L8069" s="263"/>
      <c r="M8069" s="263"/>
      <c r="N8069" s="263"/>
      <c r="O8069" s="263"/>
      <c r="P8069" s="263"/>
      <c r="Q8069" s="263"/>
      <c r="R8069" s="263"/>
      <c r="S8069" s="263"/>
      <c r="T8069" s="263"/>
      <c r="U8069" s="263"/>
      <c r="V8069" s="263"/>
      <c r="W8069" s="263"/>
      <c r="X8069" s="263"/>
      <c r="Y8069" s="263"/>
      <c r="Z8069" s="263"/>
      <c r="AA8069" s="263"/>
      <c r="AB8069" s="263"/>
      <c r="AC8069" s="263"/>
      <c r="AD8069" s="263"/>
      <c r="AE8069" s="263"/>
    </row>
    <row r="8070" spans="5:31" ht="15" customHeight="1" x14ac:dyDescent="0.3">
      <c r="E8070" s="263"/>
      <c r="F8070" s="263"/>
      <c r="G8070" s="263"/>
      <c r="H8070" s="263"/>
      <c r="I8070" s="263"/>
      <c r="J8070" s="263"/>
      <c r="K8070" s="263"/>
      <c r="L8070" s="263"/>
      <c r="M8070" s="263"/>
      <c r="N8070" s="263"/>
      <c r="O8070" s="263"/>
      <c r="P8070" s="263"/>
      <c r="Q8070" s="263"/>
      <c r="R8070" s="263"/>
      <c r="S8070" s="263"/>
      <c r="T8070" s="263"/>
      <c r="U8070" s="263"/>
      <c r="V8070" s="263"/>
      <c r="W8070" s="263"/>
      <c r="X8070" s="263"/>
      <c r="Y8070" s="263"/>
      <c r="Z8070" s="263"/>
      <c r="AA8070" s="263"/>
      <c r="AB8070" s="263"/>
      <c r="AC8070" s="263"/>
      <c r="AD8070" s="263"/>
      <c r="AE8070" s="263"/>
    </row>
    <row r="8071" spans="5:31" ht="15" customHeight="1" x14ac:dyDescent="0.3">
      <c r="E8071" s="263"/>
      <c r="F8071" s="263"/>
      <c r="G8071" s="263"/>
      <c r="H8071" s="263"/>
      <c r="I8071" s="263"/>
      <c r="J8071" s="263"/>
      <c r="K8071" s="263"/>
      <c r="L8071" s="263"/>
      <c r="M8071" s="263"/>
      <c r="N8071" s="263"/>
      <c r="O8071" s="263"/>
      <c r="P8071" s="263"/>
      <c r="Q8071" s="263"/>
      <c r="R8071" s="263"/>
      <c r="S8071" s="263"/>
      <c r="T8071" s="263"/>
      <c r="U8071" s="263"/>
      <c r="V8071" s="263"/>
      <c r="W8071" s="263"/>
      <c r="X8071" s="263"/>
      <c r="Y8071" s="263"/>
      <c r="Z8071" s="263"/>
      <c r="AA8071" s="263"/>
      <c r="AB8071" s="263"/>
      <c r="AC8071" s="263"/>
      <c r="AD8071" s="263"/>
      <c r="AE8071" s="263"/>
    </row>
    <row r="8072" spans="5:31" ht="15" customHeight="1" x14ac:dyDescent="0.3">
      <c r="E8072" s="263"/>
      <c r="F8072" s="263"/>
      <c r="G8072" s="263"/>
      <c r="H8072" s="263"/>
      <c r="I8072" s="263"/>
      <c r="J8072" s="263"/>
      <c r="K8072" s="263"/>
      <c r="L8072" s="263"/>
      <c r="M8072" s="263"/>
      <c r="N8072" s="263"/>
      <c r="O8072" s="263"/>
      <c r="P8072" s="263"/>
      <c r="Q8072" s="263"/>
      <c r="R8072" s="263"/>
      <c r="S8072" s="263"/>
      <c r="T8072" s="263"/>
      <c r="U8072" s="263"/>
      <c r="V8072" s="263"/>
      <c r="W8072" s="263"/>
      <c r="X8072" s="263"/>
      <c r="Y8072" s="263"/>
      <c r="Z8072" s="263"/>
      <c r="AA8072" s="263"/>
      <c r="AB8072" s="263"/>
      <c r="AC8072" s="263"/>
      <c r="AD8072" s="263"/>
      <c r="AE8072" s="263"/>
    </row>
    <row r="8073" spans="5:31" ht="15" customHeight="1" x14ac:dyDescent="0.3">
      <c r="E8073" s="263"/>
      <c r="F8073" s="263"/>
      <c r="G8073" s="263"/>
      <c r="H8073" s="263"/>
      <c r="I8073" s="263"/>
      <c r="J8073" s="263"/>
      <c r="K8073" s="263"/>
      <c r="L8073" s="263"/>
      <c r="M8073" s="263"/>
      <c r="N8073" s="263"/>
      <c r="O8073" s="263"/>
      <c r="P8073" s="263"/>
      <c r="Q8073" s="263"/>
      <c r="R8073" s="263"/>
      <c r="S8073" s="263"/>
      <c r="T8073" s="263"/>
      <c r="U8073" s="263"/>
      <c r="V8073" s="263"/>
      <c r="W8073" s="263"/>
      <c r="X8073" s="263"/>
      <c r="Y8073" s="263"/>
      <c r="Z8073" s="263"/>
      <c r="AA8073" s="263"/>
      <c r="AB8073" s="263"/>
      <c r="AC8073" s="263"/>
      <c r="AD8073" s="263"/>
      <c r="AE8073" s="263"/>
    </row>
    <row r="8074" spans="5:31" ht="15" customHeight="1" x14ac:dyDescent="0.3">
      <c r="E8074" s="263"/>
      <c r="F8074" s="263"/>
      <c r="G8074" s="263"/>
      <c r="H8074" s="263"/>
      <c r="I8074" s="263"/>
      <c r="J8074" s="263"/>
      <c r="K8074" s="263"/>
      <c r="L8074" s="263"/>
      <c r="M8074" s="263"/>
      <c r="N8074" s="263"/>
      <c r="O8074" s="263"/>
      <c r="P8074" s="263"/>
      <c r="Q8074" s="263"/>
      <c r="R8074" s="263"/>
      <c r="S8074" s="263"/>
      <c r="T8074" s="263"/>
      <c r="U8074" s="263"/>
      <c r="V8074" s="263"/>
      <c r="W8074" s="263"/>
      <c r="X8074" s="263"/>
      <c r="Y8074" s="263"/>
      <c r="Z8074" s="263"/>
      <c r="AA8074" s="263"/>
      <c r="AB8074" s="263"/>
      <c r="AC8074" s="263"/>
      <c r="AD8074" s="263"/>
      <c r="AE8074" s="263"/>
    </row>
    <row r="8075" spans="5:31" ht="15" customHeight="1" x14ac:dyDescent="0.3">
      <c r="E8075" s="263"/>
      <c r="F8075" s="263"/>
      <c r="G8075" s="263"/>
      <c r="H8075" s="263"/>
      <c r="I8075" s="263"/>
      <c r="J8075" s="263"/>
      <c r="K8075" s="263"/>
      <c r="L8075" s="263"/>
      <c r="M8075" s="263"/>
      <c r="N8075" s="263"/>
      <c r="O8075" s="263"/>
      <c r="P8075" s="263"/>
      <c r="Q8075" s="263"/>
      <c r="R8075" s="263"/>
      <c r="S8075" s="263"/>
      <c r="T8075" s="263"/>
      <c r="U8075" s="263"/>
      <c r="V8075" s="263"/>
      <c r="W8075" s="263"/>
      <c r="X8075" s="263"/>
      <c r="Y8075" s="263"/>
      <c r="Z8075" s="263"/>
      <c r="AA8075" s="263"/>
      <c r="AB8075" s="263"/>
      <c r="AC8075" s="263"/>
      <c r="AD8075" s="263"/>
      <c r="AE8075" s="263"/>
    </row>
    <row r="8076" spans="5:31" ht="15" customHeight="1" x14ac:dyDescent="0.3">
      <c r="E8076" s="263"/>
      <c r="F8076" s="263"/>
      <c r="G8076" s="263"/>
      <c r="H8076" s="263"/>
      <c r="I8076" s="263"/>
      <c r="J8076" s="263"/>
      <c r="K8076" s="263"/>
      <c r="L8076" s="263"/>
      <c r="M8076" s="263"/>
      <c r="N8076" s="263"/>
      <c r="O8076" s="263"/>
      <c r="P8076" s="263"/>
      <c r="Q8076" s="263"/>
      <c r="R8076" s="263"/>
      <c r="S8076" s="263"/>
      <c r="T8076" s="263"/>
      <c r="U8076" s="263"/>
      <c r="V8076" s="263"/>
      <c r="W8076" s="263"/>
      <c r="X8076" s="263"/>
      <c r="Y8076" s="263"/>
      <c r="Z8076" s="263"/>
      <c r="AA8076" s="263"/>
      <c r="AB8076" s="263"/>
      <c r="AC8076" s="263"/>
      <c r="AD8076" s="263"/>
      <c r="AE8076" s="263"/>
    </row>
    <row r="8077" spans="5:31" ht="15" customHeight="1" x14ac:dyDescent="0.3">
      <c r="E8077" s="263"/>
      <c r="F8077" s="263"/>
      <c r="G8077" s="263"/>
      <c r="H8077" s="263"/>
      <c r="I8077" s="263"/>
      <c r="J8077" s="263"/>
      <c r="K8077" s="263"/>
      <c r="L8077" s="263"/>
      <c r="M8077" s="263"/>
      <c r="N8077" s="263"/>
      <c r="O8077" s="263"/>
      <c r="P8077" s="263"/>
      <c r="Q8077" s="263"/>
      <c r="R8077" s="263"/>
      <c r="S8077" s="263"/>
      <c r="T8077" s="263"/>
      <c r="U8077" s="263"/>
      <c r="V8077" s="263"/>
      <c r="W8077" s="263"/>
      <c r="X8077" s="263"/>
      <c r="Y8077" s="263"/>
      <c r="Z8077" s="263"/>
      <c r="AA8077" s="263"/>
      <c r="AB8077" s="263"/>
      <c r="AC8077" s="263"/>
      <c r="AD8077" s="263"/>
      <c r="AE8077" s="263"/>
    </row>
    <row r="8078" spans="5:31" ht="15" customHeight="1" x14ac:dyDescent="0.3">
      <c r="E8078" s="263"/>
      <c r="F8078" s="263"/>
      <c r="G8078" s="263"/>
      <c r="H8078" s="263"/>
      <c r="I8078" s="263"/>
      <c r="J8078" s="263"/>
      <c r="K8078" s="263"/>
      <c r="L8078" s="263"/>
      <c r="M8078" s="263"/>
      <c r="N8078" s="263"/>
      <c r="O8078" s="263"/>
      <c r="P8078" s="263"/>
      <c r="Q8078" s="263"/>
      <c r="R8078" s="263"/>
      <c r="S8078" s="263"/>
      <c r="T8078" s="263"/>
      <c r="U8078" s="263"/>
      <c r="V8078" s="263"/>
      <c r="W8078" s="263"/>
      <c r="X8078" s="263"/>
      <c r="Y8078" s="263"/>
      <c r="Z8078" s="263"/>
      <c r="AA8078" s="263"/>
      <c r="AB8078" s="263"/>
      <c r="AC8078" s="263"/>
      <c r="AD8078" s="263"/>
      <c r="AE8078" s="263"/>
    </row>
    <row r="8079" spans="5:31" ht="15" customHeight="1" x14ac:dyDescent="0.3">
      <c r="E8079" s="263"/>
      <c r="F8079" s="263"/>
      <c r="G8079" s="263"/>
      <c r="H8079" s="263"/>
      <c r="I8079" s="263"/>
      <c r="J8079" s="263"/>
      <c r="K8079" s="263"/>
      <c r="L8079" s="263"/>
      <c r="M8079" s="263"/>
      <c r="N8079" s="263"/>
      <c r="O8079" s="263"/>
      <c r="P8079" s="263"/>
      <c r="Q8079" s="263"/>
      <c r="R8079" s="263"/>
      <c r="S8079" s="263"/>
      <c r="T8079" s="263"/>
      <c r="U8079" s="263"/>
      <c r="V8079" s="263"/>
      <c r="W8079" s="263"/>
      <c r="X8079" s="263"/>
      <c r="Y8079" s="263"/>
      <c r="Z8079" s="263"/>
      <c r="AA8079" s="263"/>
      <c r="AB8079" s="263"/>
      <c r="AC8079" s="263"/>
      <c r="AD8079" s="263"/>
      <c r="AE8079" s="263"/>
    </row>
    <row r="8080" spans="5:31" ht="15" customHeight="1" x14ac:dyDescent="0.3">
      <c r="E8080" s="263"/>
      <c r="F8080" s="263"/>
      <c r="G8080" s="263"/>
      <c r="H8080" s="263"/>
      <c r="I8080" s="263"/>
      <c r="J8080" s="263"/>
      <c r="K8080" s="263"/>
      <c r="L8080" s="263"/>
      <c r="M8080" s="263"/>
      <c r="N8080" s="263"/>
      <c r="O8080" s="263"/>
      <c r="P8080" s="263"/>
      <c r="Q8080" s="263"/>
      <c r="R8080" s="263"/>
      <c r="S8080" s="263"/>
      <c r="T8080" s="263"/>
      <c r="U8080" s="263"/>
      <c r="V8080" s="263"/>
      <c r="W8080" s="263"/>
      <c r="X8080" s="263"/>
      <c r="Y8080" s="263"/>
      <c r="Z8080" s="263"/>
      <c r="AA8080" s="263"/>
      <c r="AB8080" s="263"/>
      <c r="AC8080" s="263"/>
      <c r="AD8080" s="263"/>
      <c r="AE8080" s="263"/>
    </row>
    <row r="8081" spans="5:31" ht="15" customHeight="1" x14ac:dyDescent="0.3">
      <c r="E8081" s="263"/>
      <c r="F8081" s="263"/>
      <c r="G8081" s="263"/>
      <c r="H8081" s="263"/>
      <c r="I8081" s="263"/>
      <c r="J8081" s="263"/>
      <c r="K8081" s="263"/>
      <c r="L8081" s="263"/>
      <c r="M8081" s="263"/>
      <c r="N8081" s="263"/>
      <c r="O8081" s="263"/>
      <c r="P8081" s="263"/>
      <c r="Q8081" s="263"/>
      <c r="R8081" s="263"/>
      <c r="S8081" s="263"/>
      <c r="T8081" s="263"/>
      <c r="U8081" s="263"/>
      <c r="V8081" s="263"/>
      <c r="W8081" s="263"/>
      <c r="X8081" s="263"/>
      <c r="Y8081" s="263"/>
      <c r="Z8081" s="263"/>
      <c r="AA8081" s="263"/>
      <c r="AB8081" s="263"/>
      <c r="AC8081" s="263"/>
      <c r="AD8081" s="263"/>
      <c r="AE8081" s="263"/>
    </row>
    <row r="8082" spans="5:31" ht="15" customHeight="1" x14ac:dyDescent="0.3">
      <c r="E8082" s="263"/>
      <c r="F8082" s="263"/>
      <c r="G8082" s="263"/>
      <c r="H8082" s="263"/>
      <c r="I8082" s="263"/>
      <c r="J8082" s="263"/>
      <c r="K8082" s="263"/>
      <c r="L8082" s="263"/>
      <c r="M8082" s="263"/>
      <c r="N8082" s="263"/>
      <c r="O8082" s="263"/>
      <c r="P8082" s="263"/>
      <c r="Q8082" s="263"/>
      <c r="R8082" s="263"/>
      <c r="S8082" s="263"/>
      <c r="T8082" s="263"/>
      <c r="U8082" s="263"/>
      <c r="V8082" s="263"/>
      <c r="W8082" s="263"/>
      <c r="X8082" s="263"/>
      <c r="Y8082" s="263"/>
      <c r="Z8082" s="263"/>
      <c r="AA8082" s="263"/>
      <c r="AB8082" s="263"/>
      <c r="AC8082" s="263"/>
      <c r="AD8082" s="263"/>
      <c r="AE8082" s="263"/>
    </row>
    <row r="8083" spans="5:31" ht="15" customHeight="1" x14ac:dyDescent="0.3">
      <c r="E8083" s="263"/>
      <c r="F8083" s="263"/>
      <c r="G8083" s="263"/>
      <c r="H8083" s="263"/>
      <c r="I8083" s="263"/>
      <c r="J8083" s="263"/>
      <c r="K8083" s="263"/>
      <c r="L8083" s="263"/>
      <c r="M8083" s="263"/>
      <c r="N8083" s="263"/>
      <c r="O8083" s="263"/>
      <c r="P8083" s="263"/>
      <c r="Q8083" s="263"/>
      <c r="R8083" s="263"/>
      <c r="S8083" s="263"/>
      <c r="T8083" s="263"/>
      <c r="U8083" s="263"/>
      <c r="V8083" s="263"/>
      <c r="W8083" s="263"/>
      <c r="X8083" s="263"/>
      <c r="Y8083" s="263"/>
      <c r="Z8083" s="263"/>
      <c r="AA8083" s="263"/>
      <c r="AB8083" s="263"/>
      <c r="AC8083" s="263"/>
      <c r="AD8083" s="263"/>
      <c r="AE8083" s="263"/>
    </row>
    <row r="8084" spans="5:31" ht="15" customHeight="1" x14ac:dyDescent="0.3">
      <c r="E8084" s="263"/>
      <c r="F8084" s="263"/>
      <c r="G8084" s="263"/>
      <c r="H8084" s="263"/>
      <c r="I8084" s="263"/>
      <c r="J8084" s="263"/>
      <c r="K8084" s="263"/>
      <c r="L8084" s="263"/>
      <c r="M8084" s="263"/>
      <c r="N8084" s="263"/>
      <c r="O8084" s="263"/>
      <c r="P8084" s="263"/>
      <c r="Q8084" s="263"/>
      <c r="R8084" s="263"/>
      <c r="S8084" s="263"/>
      <c r="T8084" s="263"/>
      <c r="U8084" s="263"/>
      <c r="V8084" s="263"/>
      <c r="W8084" s="263"/>
      <c r="X8084" s="263"/>
      <c r="Y8084" s="263"/>
      <c r="Z8084" s="263"/>
      <c r="AA8084" s="263"/>
      <c r="AB8084" s="263"/>
      <c r="AC8084" s="263"/>
      <c r="AD8084" s="263"/>
      <c r="AE8084" s="263"/>
    </row>
    <row r="8085" spans="5:31" ht="15" customHeight="1" x14ac:dyDescent="0.3">
      <c r="E8085" s="263"/>
      <c r="F8085" s="263"/>
      <c r="G8085" s="263"/>
      <c r="H8085" s="263"/>
      <c r="I8085" s="263"/>
      <c r="J8085" s="263"/>
      <c r="K8085" s="263"/>
      <c r="L8085" s="263"/>
      <c r="M8085" s="263"/>
      <c r="N8085" s="263"/>
      <c r="O8085" s="263"/>
      <c r="P8085" s="263"/>
      <c r="Q8085" s="263"/>
      <c r="R8085" s="263"/>
      <c r="S8085" s="263"/>
      <c r="T8085" s="263"/>
      <c r="U8085" s="263"/>
      <c r="V8085" s="263"/>
      <c r="W8085" s="263"/>
      <c r="X8085" s="263"/>
      <c r="Y8085" s="263"/>
      <c r="Z8085" s="263"/>
      <c r="AA8085" s="263"/>
      <c r="AB8085" s="263"/>
      <c r="AC8085" s="263"/>
      <c r="AD8085" s="263"/>
      <c r="AE8085" s="263"/>
    </row>
    <row r="8086" spans="5:31" ht="15" customHeight="1" x14ac:dyDescent="0.3">
      <c r="E8086" s="263"/>
      <c r="F8086" s="263"/>
      <c r="G8086" s="263"/>
      <c r="H8086" s="263"/>
      <c r="I8086" s="263"/>
      <c r="J8086" s="263"/>
      <c r="K8086" s="263"/>
      <c r="L8086" s="263"/>
      <c r="M8086" s="263"/>
      <c r="N8086" s="263"/>
      <c r="O8086" s="263"/>
      <c r="P8086" s="263"/>
      <c r="Q8086" s="263"/>
      <c r="R8086" s="263"/>
      <c r="S8086" s="263"/>
      <c r="T8086" s="263"/>
      <c r="U8086" s="263"/>
      <c r="V8086" s="263"/>
      <c r="W8086" s="263"/>
      <c r="X8086" s="263"/>
      <c r="Y8086" s="263"/>
      <c r="Z8086" s="263"/>
      <c r="AA8086" s="263"/>
      <c r="AB8086" s="263"/>
      <c r="AC8086" s="263"/>
      <c r="AD8086" s="263"/>
      <c r="AE8086" s="263"/>
    </row>
    <row r="8087" spans="5:31" ht="15" customHeight="1" x14ac:dyDescent="0.3">
      <c r="E8087" s="263"/>
      <c r="F8087" s="263"/>
      <c r="G8087" s="263"/>
      <c r="H8087" s="263"/>
      <c r="I8087" s="263"/>
      <c r="J8087" s="263"/>
      <c r="K8087" s="263"/>
      <c r="L8087" s="263"/>
      <c r="M8087" s="263"/>
      <c r="N8087" s="263"/>
      <c r="O8087" s="263"/>
      <c r="P8087" s="263"/>
      <c r="Q8087" s="263"/>
      <c r="R8087" s="263"/>
      <c r="S8087" s="263"/>
      <c r="T8087" s="263"/>
      <c r="U8087" s="263"/>
      <c r="V8087" s="263"/>
      <c r="W8087" s="263"/>
      <c r="X8087" s="263"/>
      <c r="Y8087" s="263"/>
      <c r="Z8087" s="263"/>
      <c r="AA8087" s="263"/>
      <c r="AB8087" s="263"/>
      <c r="AC8087" s="263"/>
      <c r="AD8087" s="263"/>
      <c r="AE8087" s="263"/>
    </row>
    <row r="8088" spans="5:31" ht="15" customHeight="1" x14ac:dyDescent="0.3">
      <c r="E8088" s="263"/>
      <c r="F8088" s="263"/>
      <c r="G8088" s="263"/>
      <c r="H8088" s="263"/>
      <c r="I8088" s="263"/>
      <c r="J8088" s="263"/>
      <c r="K8088" s="263"/>
      <c r="L8088" s="263"/>
      <c r="M8088" s="263"/>
      <c r="N8088" s="263"/>
      <c r="O8088" s="263"/>
      <c r="P8088" s="263"/>
      <c r="Q8088" s="263"/>
      <c r="R8088" s="263"/>
      <c r="S8088" s="263"/>
      <c r="T8088" s="263"/>
      <c r="U8088" s="263"/>
      <c r="V8088" s="263"/>
      <c r="W8088" s="263"/>
      <c r="X8088" s="263"/>
      <c r="Y8088" s="263"/>
      <c r="Z8088" s="263"/>
      <c r="AA8088" s="263"/>
      <c r="AB8088" s="263"/>
      <c r="AC8088" s="263"/>
      <c r="AD8088" s="263"/>
      <c r="AE8088" s="263"/>
    </row>
    <row r="8089" spans="5:31" ht="15" customHeight="1" x14ac:dyDescent="0.3">
      <c r="E8089" s="263"/>
      <c r="F8089" s="263"/>
      <c r="G8089" s="263"/>
      <c r="H8089" s="263"/>
      <c r="I8089" s="263"/>
      <c r="J8089" s="263"/>
      <c r="K8089" s="263"/>
      <c r="L8089" s="263"/>
      <c r="M8089" s="263"/>
      <c r="N8089" s="263"/>
      <c r="O8089" s="263"/>
      <c r="P8089" s="263"/>
      <c r="Q8089" s="263"/>
      <c r="R8089" s="263"/>
      <c r="S8089" s="263"/>
      <c r="T8089" s="263"/>
      <c r="U8089" s="263"/>
      <c r="V8089" s="263"/>
      <c r="W8089" s="263"/>
      <c r="X8089" s="263"/>
      <c r="Y8089" s="263"/>
      <c r="Z8089" s="263"/>
      <c r="AA8089" s="263"/>
      <c r="AB8089" s="263"/>
      <c r="AC8089" s="263"/>
      <c r="AD8089" s="263"/>
      <c r="AE8089" s="263"/>
    </row>
    <row r="8090" spans="5:31" ht="15" customHeight="1" x14ac:dyDescent="0.3">
      <c r="E8090" s="263"/>
      <c r="F8090" s="263"/>
      <c r="G8090" s="263"/>
      <c r="H8090" s="263"/>
      <c r="I8090" s="263"/>
      <c r="J8090" s="263"/>
      <c r="K8090" s="263"/>
      <c r="L8090" s="263"/>
      <c r="M8090" s="263"/>
      <c r="N8090" s="263"/>
      <c r="O8090" s="263"/>
      <c r="P8090" s="263"/>
      <c r="Q8090" s="263"/>
      <c r="R8090" s="263"/>
      <c r="S8090" s="263"/>
      <c r="T8090" s="263"/>
      <c r="U8090" s="263"/>
      <c r="V8090" s="263"/>
      <c r="W8090" s="263"/>
      <c r="X8090" s="263"/>
      <c r="Y8090" s="263"/>
      <c r="Z8090" s="263"/>
      <c r="AA8090" s="263"/>
      <c r="AB8090" s="263"/>
      <c r="AC8090" s="263"/>
      <c r="AD8090" s="263"/>
      <c r="AE8090" s="263"/>
    </row>
    <row r="8091" spans="5:31" ht="15" customHeight="1" x14ac:dyDescent="0.3">
      <c r="E8091" s="263"/>
      <c r="F8091" s="263"/>
      <c r="G8091" s="263"/>
      <c r="H8091" s="263"/>
      <c r="I8091" s="263"/>
      <c r="J8091" s="263"/>
      <c r="K8091" s="263"/>
      <c r="L8091" s="263"/>
      <c r="M8091" s="263"/>
      <c r="N8091" s="263"/>
      <c r="O8091" s="263"/>
      <c r="P8091" s="263"/>
      <c r="Q8091" s="263"/>
      <c r="R8091" s="263"/>
      <c r="S8091" s="263"/>
      <c r="T8091" s="263"/>
      <c r="U8091" s="263"/>
      <c r="V8091" s="263"/>
      <c r="W8091" s="263"/>
      <c r="X8091" s="263"/>
      <c r="Y8091" s="263"/>
      <c r="Z8091" s="263"/>
      <c r="AA8091" s="263"/>
      <c r="AB8091" s="263"/>
      <c r="AC8091" s="263"/>
      <c r="AD8091" s="263"/>
      <c r="AE8091" s="263"/>
    </row>
    <row r="8092" spans="5:31" ht="15" customHeight="1" x14ac:dyDescent="0.3">
      <c r="E8092" s="263"/>
      <c r="F8092" s="263"/>
      <c r="G8092" s="263"/>
      <c r="H8092" s="263"/>
      <c r="I8092" s="263"/>
      <c r="J8092" s="263"/>
      <c r="K8092" s="263"/>
      <c r="L8092" s="263"/>
      <c r="M8092" s="263"/>
      <c r="N8092" s="263"/>
      <c r="O8092" s="263"/>
      <c r="P8092" s="263"/>
      <c r="Q8092" s="263"/>
      <c r="R8092" s="263"/>
      <c r="S8092" s="263"/>
      <c r="T8092" s="263"/>
      <c r="U8092" s="263"/>
      <c r="V8092" s="263"/>
      <c r="W8092" s="263"/>
      <c r="X8092" s="263"/>
      <c r="Y8092" s="263"/>
      <c r="Z8092" s="263"/>
      <c r="AA8092" s="263"/>
      <c r="AB8092" s="263"/>
      <c r="AC8092" s="263"/>
      <c r="AD8092" s="263"/>
      <c r="AE8092" s="263"/>
    </row>
    <row r="8093" spans="5:31" ht="15" customHeight="1" x14ac:dyDescent="0.3">
      <c r="E8093" s="263"/>
      <c r="F8093" s="263"/>
      <c r="G8093" s="263"/>
      <c r="H8093" s="263"/>
      <c r="I8093" s="263"/>
      <c r="J8093" s="263"/>
      <c r="K8093" s="263"/>
      <c r="L8093" s="263"/>
      <c r="M8093" s="263"/>
      <c r="N8093" s="263"/>
      <c r="O8093" s="263"/>
      <c r="P8093" s="263"/>
      <c r="Q8093" s="263"/>
      <c r="R8093" s="263"/>
      <c r="S8093" s="263"/>
      <c r="T8093" s="263"/>
      <c r="U8093" s="263"/>
      <c r="V8093" s="263"/>
      <c r="W8093" s="263"/>
      <c r="X8093" s="263"/>
      <c r="Y8093" s="263"/>
      <c r="Z8093" s="263"/>
      <c r="AA8093" s="263"/>
      <c r="AB8093" s="263"/>
      <c r="AC8093" s="263"/>
      <c r="AD8093" s="263"/>
      <c r="AE8093" s="263"/>
    </row>
    <row r="8094" spans="5:31" ht="15" customHeight="1" x14ac:dyDescent="0.3">
      <c r="E8094" s="263"/>
      <c r="F8094" s="263"/>
      <c r="G8094" s="263"/>
      <c r="H8094" s="263"/>
      <c r="I8094" s="263"/>
      <c r="J8094" s="263"/>
      <c r="K8094" s="263"/>
      <c r="L8094" s="263"/>
      <c r="M8094" s="263"/>
      <c r="N8094" s="263"/>
      <c r="O8094" s="263"/>
      <c r="P8094" s="263"/>
      <c r="Q8094" s="263"/>
      <c r="R8094" s="263"/>
      <c r="S8094" s="263"/>
      <c r="T8094" s="263"/>
      <c r="U8094" s="263"/>
      <c r="V8094" s="263"/>
      <c r="W8094" s="263"/>
      <c r="X8094" s="263"/>
      <c r="Y8094" s="263"/>
      <c r="Z8094" s="263"/>
      <c r="AA8094" s="263"/>
      <c r="AB8094" s="263"/>
      <c r="AC8094" s="263"/>
      <c r="AD8094" s="263"/>
      <c r="AE8094" s="263"/>
    </row>
    <row r="8095" spans="5:31" ht="15" customHeight="1" x14ac:dyDescent="0.3">
      <c r="E8095" s="263"/>
      <c r="F8095" s="263"/>
      <c r="G8095" s="263"/>
      <c r="H8095" s="263"/>
      <c r="I8095" s="263"/>
      <c r="J8095" s="263"/>
      <c r="K8095" s="263"/>
      <c r="L8095" s="263"/>
      <c r="M8095" s="263"/>
      <c r="N8095" s="263"/>
      <c r="O8095" s="263"/>
      <c r="P8095" s="263"/>
      <c r="Q8095" s="263"/>
      <c r="R8095" s="263"/>
      <c r="S8095" s="263"/>
      <c r="T8095" s="263"/>
      <c r="U8095" s="263"/>
      <c r="V8095" s="263"/>
      <c r="W8095" s="263"/>
      <c r="X8095" s="263"/>
      <c r="Y8095" s="263"/>
      <c r="Z8095" s="263"/>
      <c r="AA8095" s="263"/>
      <c r="AB8095" s="263"/>
      <c r="AC8095" s="263"/>
      <c r="AD8095" s="263"/>
      <c r="AE8095" s="263"/>
    </row>
    <row r="8096" spans="5:31" ht="15" customHeight="1" x14ac:dyDescent="0.3">
      <c r="E8096" s="263"/>
      <c r="F8096" s="263"/>
      <c r="G8096" s="263"/>
      <c r="H8096" s="263"/>
      <c r="I8096" s="263"/>
      <c r="J8096" s="263"/>
      <c r="K8096" s="263"/>
      <c r="L8096" s="263"/>
      <c r="M8096" s="263"/>
      <c r="N8096" s="263"/>
      <c r="O8096" s="263"/>
      <c r="P8096" s="263"/>
      <c r="Q8096" s="263"/>
      <c r="R8096" s="263"/>
      <c r="S8096" s="263"/>
      <c r="T8096" s="263"/>
      <c r="U8096" s="263"/>
      <c r="V8096" s="263"/>
      <c r="W8096" s="263"/>
      <c r="X8096" s="263"/>
      <c r="Y8096" s="263"/>
      <c r="Z8096" s="263"/>
      <c r="AA8096" s="263"/>
      <c r="AB8096" s="263"/>
      <c r="AC8096" s="263"/>
      <c r="AD8096" s="263"/>
      <c r="AE8096" s="263"/>
    </row>
    <row r="8097" spans="5:31" ht="15" customHeight="1" x14ac:dyDescent="0.3">
      <c r="E8097" s="263"/>
      <c r="F8097" s="263"/>
      <c r="G8097" s="263"/>
      <c r="H8097" s="263"/>
      <c r="I8097" s="263"/>
      <c r="J8097" s="263"/>
      <c r="K8097" s="263"/>
      <c r="L8097" s="263"/>
      <c r="M8097" s="263"/>
      <c r="N8097" s="263"/>
      <c r="O8097" s="263"/>
      <c r="P8097" s="263"/>
      <c r="Q8097" s="263"/>
      <c r="R8097" s="263"/>
      <c r="S8097" s="263"/>
      <c r="T8097" s="263"/>
      <c r="U8097" s="263"/>
      <c r="V8097" s="263"/>
      <c r="W8097" s="263"/>
      <c r="X8097" s="263"/>
      <c r="Y8097" s="263"/>
      <c r="Z8097" s="263"/>
      <c r="AA8097" s="263"/>
      <c r="AB8097" s="263"/>
      <c r="AC8097" s="263"/>
      <c r="AD8097" s="263"/>
      <c r="AE8097" s="263"/>
    </row>
    <row r="8098" spans="5:31" ht="15" customHeight="1" x14ac:dyDescent="0.3">
      <c r="E8098" s="263"/>
      <c r="F8098" s="263"/>
      <c r="G8098" s="263"/>
      <c r="H8098" s="263"/>
      <c r="I8098" s="263"/>
      <c r="J8098" s="263"/>
      <c r="K8098" s="263"/>
      <c r="L8098" s="263"/>
      <c r="M8098" s="263"/>
      <c r="N8098" s="263"/>
      <c r="O8098" s="263"/>
      <c r="P8098" s="263"/>
      <c r="Q8098" s="263"/>
      <c r="R8098" s="263"/>
      <c r="S8098" s="263"/>
      <c r="T8098" s="263"/>
      <c r="U8098" s="263"/>
      <c r="V8098" s="263"/>
      <c r="W8098" s="263"/>
      <c r="X8098" s="263"/>
      <c r="Y8098" s="263"/>
      <c r="Z8098" s="263"/>
      <c r="AA8098" s="263"/>
      <c r="AB8098" s="263"/>
      <c r="AC8098" s="263"/>
      <c r="AD8098" s="263"/>
      <c r="AE8098" s="263"/>
    </row>
    <row r="8099" spans="5:31" ht="15" customHeight="1" x14ac:dyDescent="0.3">
      <c r="E8099" s="263"/>
      <c r="F8099" s="263"/>
      <c r="G8099" s="263"/>
      <c r="H8099" s="263"/>
      <c r="I8099" s="263"/>
      <c r="J8099" s="263"/>
      <c r="K8099" s="263"/>
      <c r="L8099" s="263"/>
      <c r="M8099" s="263"/>
      <c r="N8099" s="263"/>
      <c r="O8099" s="263"/>
      <c r="P8099" s="263"/>
      <c r="Q8099" s="263"/>
      <c r="R8099" s="263"/>
      <c r="S8099" s="263"/>
      <c r="T8099" s="263"/>
      <c r="U8099" s="263"/>
      <c r="V8099" s="263"/>
      <c r="W8099" s="263"/>
      <c r="X8099" s="263"/>
      <c r="Y8099" s="263"/>
      <c r="Z8099" s="263"/>
      <c r="AA8099" s="263"/>
      <c r="AB8099" s="263"/>
      <c r="AC8099" s="263"/>
      <c r="AD8099" s="263"/>
      <c r="AE8099" s="263"/>
    </row>
    <row r="8100" spans="5:31" ht="15" customHeight="1" x14ac:dyDescent="0.3">
      <c r="E8100" s="263"/>
      <c r="F8100" s="263"/>
      <c r="G8100" s="263"/>
      <c r="H8100" s="263"/>
      <c r="I8100" s="263"/>
      <c r="J8100" s="263"/>
      <c r="K8100" s="263"/>
      <c r="L8100" s="263"/>
      <c r="M8100" s="263"/>
      <c r="N8100" s="263"/>
      <c r="O8100" s="263"/>
      <c r="P8100" s="263"/>
      <c r="Q8100" s="263"/>
      <c r="R8100" s="263"/>
      <c r="S8100" s="263"/>
      <c r="T8100" s="263"/>
      <c r="U8100" s="263"/>
      <c r="V8100" s="263"/>
      <c r="W8100" s="263"/>
      <c r="X8100" s="263"/>
      <c r="Y8100" s="263"/>
      <c r="Z8100" s="263"/>
      <c r="AA8100" s="263"/>
      <c r="AB8100" s="263"/>
      <c r="AC8100" s="263"/>
      <c r="AD8100" s="263"/>
      <c r="AE8100" s="263"/>
    </row>
    <row r="8101" spans="5:31" ht="15" customHeight="1" x14ac:dyDescent="0.3">
      <c r="E8101" s="263"/>
      <c r="F8101" s="263"/>
      <c r="G8101" s="263"/>
      <c r="H8101" s="263"/>
      <c r="I8101" s="263"/>
      <c r="J8101" s="263"/>
      <c r="K8101" s="263"/>
      <c r="L8101" s="263"/>
      <c r="M8101" s="263"/>
      <c r="N8101" s="263"/>
      <c r="O8101" s="263"/>
      <c r="P8101" s="263"/>
      <c r="Q8101" s="263"/>
      <c r="R8101" s="263"/>
      <c r="S8101" s="263"/>
      <c r="T8101" s="263"/>
      <c r="U8101" s="263"/>
      <c r="V8101" s="263"/>
      <c r="W8101" s="263"/>
      <c r="X8101" s="263"/>
      <c r="Y8101" s="263"/>
      <c r="Z8101" s="263"/>
      <c r="AA8101" s="263"/>
      <c r="AB8101" s="263"/>
      <c r="AC8101" s="263"/>
      <c r="AD8101" s="263"/>
      <c r="AE8101" s="263"/>
    </row>
    <row r="8102" spans="5:31" ht="15" customHeight="1" x14ac:dyDescent="0.3">
      <c r="E8102" s="263"/>
      <c r="F8102" s="263"/>
      <c r="G8102" s="263"/>
      <c r="H8102" s="263"/>
      <c r="I8102" s="263"/>
      <c r="J8102" s="263"/>
      <c r="K8102" s="263"/>
      <c r="L8102" s="263"/>
      <c r="M8102" s="263"/>
      <c r="N8102" s="263"/>
      <c r="O8102" s="263"/>
      <c r="P8102" s="263"/>
      <c r="Q8102" s="263"/>
      <c r="R8102" s="263"/>
      <c r="S8102" s="263"/>
      <c r="T8102" s="263"/>
      <c r="U8102" s="263"/>
      <c r="V8102" s="263"/>
      <c r="W8102" s="263"/>
      <c r="X8102" s="263"/>
      <c r="Y8102" s="263"/>
      <c r="Z8102" s="263"/>
      <c r="AA8102" s="263"/>
      <c r="AB8102" s="263"/>
      <c r="AC8102" s="263"/>
      <c r="AD8102" s="263"/>
      <c r="AE8102" s="263"/>
    </row>
    <row r="8103" spans="5:31" ht="15" customHeight="1" x14ac:dyDescent="0.3">
      <c r="E8103" s="263"/>
      <c r="F8103" s="263"/>
      <c r="G8103" s="263"/>
      <c r="H8103" s="263"/>
      <c r="I8103" s="263"/>
      <c r="J8103" s="263"/>
      <c r="K8103" s="263"/>
      <c r="L8103" s="263"/>
      <c r="M8103" s="263"/>
      <c r="N8103" s="263"/>
      <c r="O8103" s="263"/>
      <c r="P8103" s="263"/>
      <c r="Q8103" s="263"/>
      <c r="R8103" s="263"/>
      <c r="S8103" s="263"/>
      <c r="T8103" s="263"/>
      <c r="U8103" s="263"/>
      <c r="V8103" s="263"/>
      <c r="W8103" s="263"/>
      <c r="X8103" s="263"/>
      <c r="Y8103" s="263"/>
      <c r="Z8103" s="263"/>
      <c r="AA8103" s="263"/>
      <c r="AB8103" s="263"/>
      <c r="AC8103" s="263"/>
      <c r="AD8103" s="263"/>
      <c r="AE8103" s="263"/>
    </row>
    <row r="8104" spans="5:31" ht="15" customHeight="1" x14ac:dyDescent="0.3">
      <c r="E8104" s="263"/>
      <c r="F8104" s="263"/>
      <c r="G8104" s="263"/>
      <c r="H8104" s="263"/>
      <c r="I8104" s="263"/>
      <c r="J8104" s="263"/>
      <c r="K8104" s="263"/>
      <c r="L8104" s="263"/>
      <c r="M8104" s="263"/>
      <c r="N8104" s="263"/>
      <c r="O8104" s="263"/>
      <c r="P8104" s="263"/>
      <c r="Q8104" s="263"/>
      <c r="R8104" s="263"/>
      <c r="S8104" s="263"/>
      <c r="T8104" s="263"/>
      <c r="U8104" s="263"/>
      <c r="V8104" s="263"/>
      <c r="W8104" s="263"/>
      <c r="X8104" s="263"/>
      <c r="Y8104" s="263"/>
      <c r="Z8104" s="263"/>
      <c r="AA8104" s="263"/>
      <c r="AB8104" s="263"/>
      <c r="AC8104" s="263"/>
      <c r="AD8104" s="263"/>
      <c r="AE8104" s="263"/>
    </row>
    <row r="8105" spans="5:31" ht="15" customHeight="1" x14ac:dyDescent="0.3">
      <c r="E8105" s="263"/>
      <c r="F8105" s="263"/>
      <c r="G8105" s="263"/>
      <c r="H8105" s="263"/>
      <c r="I8105" s="263"/>
      <c r="J8105" s="263"/>
      <c r="K8105" s="263"/>
      <c r="L8105" s="263"/>
      <c r="M8105" s="263"/>
      <c r="N8105" s="263"/>
      <c r="O8105" s="263"/>
      <c r="P8105" s="263"/>
      <c r="Q8105" s="263"/>
      <c r="R8105" s="263"/>
      <c r="S8105" s="263"/>
      <c r="T8105" s="263"/>
      <c r="U8105" s="263"/>
      <c r="V8105" s="263"/>
      <c r="W8105" s="263"/>
      <c r="X8105" s="263"/>
      <c r="Y8105" s="263"/>
      <c r="Z8105" s="263"/>
      <c r="AA8105" s="263"/>
      <c r="AB8105" s="263"/>
      <c r="AC8105" s="263"/>
      <c r="AD8105" s="263"/>
      <c r="AE8105" s="263"/>
    </row>
    <row r="8106" spans="5:31" ht="15" customHeight="1" x14ac:dyDescent="0.3">
      <c r="E8106" s="263"/>
      <c r="F8106" s="263"/>
      <c r="G8106" s="263"/>
      <c r="H8106" s="263"/>
      <c r="I8106" s="263"/>
      <c r="J8106" s="263"/>
      <c r="K8106" s="263"/>
      <c r="L8106" s="263"/>
      <c r="M8106" s="263"/>
      <c r="N8106" s="263"/>
      <c r="O8106" s="263"/>
      <c r="P8106" s="263"/>
      <c r="Q8106" s="263"/>
      <c r="R8106" s="263"/>
      <c r="S8106" s="263"/>
      <c r="T8106" s="263"/>
      <c r="U8106" s="263"/>
      <c r="V8106" s="263"/>
      <c r="W8106" s="263"/>
      <c r="X8106" s="263"/>
      <c r="Y8106" s="263"/>
      <c r="Z8106" s="263"/>
      <c r="AA8106" s="263"/>
      <c r="AB8106" s="263"/>
      <c r="AC8106" s="263"/>
      <c r="AD8106" s="263"/>
      <c r="AE8106" s="263"/>
    </row>
    <row r="8107" spans="5:31" ht="15" customHeight="1" x14ac:dyDescent="0.3">
      <c r="E8107" s="263"/>
      <c r="F8107" s="263"/>
      <c r="G8107" s="263"/>
      <c r="H8107" s="263"/>
      <c r="I8107" s="263"/>
      <c r="J8107" s="263"/>
      <c r="K8107" s="263"/>
      <c r="L8107" s="263"/>
      <c r="M8107" s="263"/>
      <c r="N8107" s="263"/>
      <c r="O8107" s="263"/>
      <c r="P8107" s="263"/>
      <c r="Q8107" s="263"/>
      <c r="R8107" s="263"/>
      <c r="S8107" s="263"/>
      <c r="T8107" s="263"/>
      <c r="U8107" s="263"/>
      <c r="V8107" s="263"/>
      <c r="W8107" s="263"/>
      <c r="X8107" s="263"/>
      <c r="Y8107" s="263"/>
      <c r="Z8107" s="263"/>
      <c r="AA8107" s="263"/>
      <c r="AB8107" s="263"/>
      <c r="AC8107" s="263"/>
      <c r="AD8107" s="263"/>
      <c r="AE8107" s="263"/>
    </row>
    <row r="8108" spans="5:31" ht="15" customHeight="1" x14ac:dyDescent="0.3">
      <c r="E8108" s="263"/>
      <c r="F8108" s="263"/>
      <c r="G8108" s="263"/>
      <c r="H8108" s="263"/>
      <c r="I8108" s="263"/>
      <c r="J8108" s="263"/>
      <c r="K8108" s="263"/>
      <c r="L8108" s="263"/>
      <c r="M8108" s="263"/>
      <c r="N8108" s="263"/>
      <c r="O8108" s="263"/>
      <c r="P8108" s="263"/>
      <c r="Q8108" s="263"/>
      <c r="R8108" s="263"/>
      <c r="S8108" s="263"/>
      <c r="T8108" s="263"/>
      <c r="U8108" s="263"/>
      <c r="V8108" s="263"/>
      <c r="W8108" s="263"/>
      <c r="X8108" s="263"/>
      <c r="Y8108" s="263"/>
      <c r="Z8108" s="263"/>
      <c r="AA8108" s="263"/>
      <c r="AB8108" s="263"/>
      <c r="AC8108" s="263"/>
      <c r="AD8108" s="263"/>
      <c r="AE8108" s="263"/>
    </row>
    <row r="8109" spans="5:31" ht="15" customHeight="1" x14ac:dyDescent="0.3">
      <c r="E8109" s="263"/>
      <c r="F8109" s="263"/>
      <c r="G8109" s="263"/>
      <c r="H8109" s="263"/>
      <c r="I8109" s="263"/>
      <c r="J8109" s="263"/>
      <c r="K8109" s="263"/>
      <c r="L8109" s="263"/>
      <c r="M8109" s="263"/>
      <c r="N8109" s="263"/>
      <c r="O8109" s="263"/>
      <c r="P8109" s="263"/>
      <c r="Q8109" s="263"/>
      <c r="R8109" s="263"/>
      <c r="S8109" s="263"/>
      <c r="T8109" s="263"/>
      <c r="U8109" s="263"/>
      <c r="V8109" s="263"/>
      <c r="W8109" s="263"/>
      <c r="X8109" s="263"/>
      <c r="Y8109" s="263"/>
      <c r="Z8109" s="263"/>
      <c r="AA8109" s="263"/>
      <c r="AB8109" s="263"/>
      <c r="AC8109" s="263"/>
      <c r="AD8109" s="263"/>
      <c r="AE8109" s="263"/>
    </row>
    <row r="8110" spans="5:31" ht="15" customHeight="1" x14ac:dyDescent="0.3">
      <c r="E8110" s="263"/>
      <c r="F8110" s="263"/>
      <c r="G8110" s="263"/>
      <c r="H8110" s="263"/>
      <c r="I8110" s="263"/>
      <c r="J8110" s="263"/>
      <c r="K8110" s="263"/>
      <c r="L8110" s="263"/>
      <c r="M8110" s="263"/>
      <c r="N8110" s="263"/>
      <c r="O8110" s="263"/>
      <c r="P8110" s="263"/>
      <c r="Q8110" s="263"/>
      <c r="R8110" s="263"/>
      <c r="S8110" s="263"/>
      <c r="T8110" s="263"/>
      <c r="U8110" s="263"/>
      <c r="V8110" s="263"/>
      <c r="W8110" s="263"/>
      <c r="X8110" s="263"/>
      <c r="Y8110" s="263"/>
      <c r="Z8110" s="263"/>
      <c r="AA8110" s="263"/>
      <c r="AB8110" s="263"/>
      <c r="AC8110" s="263"/>
      <c r="AD8110" s="263"/>
      <c r="AE8110" s="263"/>
    </row>
    <row r="8111" spans="5:31" ht="15" customHeight="1" x14ac:dyDescent="0.3">
      <c r="E8111" s="263"/>
      <c r="F8111" s="263"/>
      <c r="G8111" s="263"/>
      <c r="H8111" s="263"/>
      <c r="I8111" s="263"/>
      <c r="J8111" s="263"/>
      <c r="K8111" s="263"/>
      <c r="L8111" s="263"/>
      <c r="M8111" s="263"/>
      <c r="N8111" s="263"/>
      <c r="O8111" s="263"/>
      <c r="P8111" s="263"/>
      <c r="Q8111" s="263"/>
      <c r="R8111" s="263"/>
      <c r="S8111" s="263"/>
      <c r="T8111" s="263"/>
      <c r="U8111" s="263"/>
      <c r="V8111" s="263"/>
      <c r="W8111" s="263"/>
      <c r="X8111" s="263"/>
      <c r="Y8111" s="263"/>
      <c r="Z8111" s="263"/>
      <c r="AA8111" s="263"/>
      <c r="AB8111" s="263"/>
      <c r="AC8111" s="263"/>
      <c r="AD8111" s="263"/>
      <c r="AE8111" s="263"/>
    </row>
    <row r="8112" spans="5:31" ht="15" customHeight="1" x14ac:dyDescent="0.3">
      <c r="E8112" s="263"/>
      <c r="F8112" s="263"/>
      <c r="G8112" s="263"/>
      <c r="H8112" s="263"/>
      <c r="I8112" s="263"/>
      <c r="J8112" s="263"/>
      <c r="K8112" s="263"/>
      <c r="L8112" s="263"/>
      <c r="M8112" s="263"/>
      <c r="N8112" s="263"/>
      <c r="O8112" s="263"/>
      <c r="P8112" s="263"/>
      <c r="Q8112" s="263"/>
      <c r="R8112" s="263"/>
      <c r="S8112" s="263"/>
      <c r="T8112" s="263"/>
      <c r="U8112" s="263"/>
      <c r="V8112" s="263"/>
      <c r="W8112" s="263"/>
      <c r="X8112" s="263"/>
      <c r="Y8112" s="263"/>
      <c r="Z8112" s="263"/>
      <c r="AA8112" s="263"/>
      <c r="AB8112" s="263"/>
      <c r="AC8112" s="263"/>
      <c r="AD8112" s="263"/>
      <c r="AE8112" s="263"/>
    </row>
    <row r="8113" spans="5:31" ht="15" customHeight="1" x14ac:dyDescent="0.3">
      <c r="E8113" s="263"/>
      <c r="F8113" s="263"/>
      <c r="G8113" s="263"/>
      <c r="H8113" s="263"/>
      <c r="I8113" s="263"/>
      <c r="J8113" s="263"/>
      <c r="K8113" s="263"/>
      <c r="L8113" s="263"/>
      <c r="M8113" s="263"/>
      <c r="N8113" s="263"/>
      <c r="O8113" s="263"/>
      <c r="P8113" s="263"/>
      <c r="Q8113" s="263"/>
      <c r="R8113" s="263"/>
      <c r="S8113" s="263"/>
      <c r="T8113" s="263"/>
      <c r="U8113" s="263"/>
      <c r="V8113" s="263"/>
      <c r="W8113" s="263"/>
      <c r="X8113" s="263"/>
      <c r="Y8113" s="263"/>
      <c r="Z8113" s="263"/>
      <c r="AA8113" s="263"/>
      <c r="AB8113" s="263"/>
      <c r="AC8113" s="263"/>
      <c r="AD8113" s="263"/>
      <c r="AE8113" s="263"/>
    </row>
    <row r="8114" spans="5:31" ht="15" customHeight="1" x14ac:dyDescent="0.3">
      <c r="E8114" s="263"/>
      <c r="F8114" s="263"/>
      <c r="G8114" s="263"/>
      <c r="H8114" s="263"/>
      <c r="I8114" s="263"/>
      <c r="J8114" s="263"/>
      <c r="K8114" s="263"/>
      <c r="L8114" s="263"/>
      <c r="M8114" s="263"/>
      <c r="N8114" s="263"/>
      <c r="O8114" s="263"/>
      <c r="P8114" s="263"/>
      <c r="Q8114" s="263"/>
      <c r="R8114" s="263"/>
      <c r="S8114" s="263"/>
      <c r="T8114" s="263"/>
      <c r="U8114" s="263"/>
      <c r="V8114" s="263"/>
      <c r="W8114" s="263"/>
      <c r="X8114" s="263"/>
      <c r="Y8114" s="263"/>
      <c r="Z8114" s="263"/>
      <c r="AA8114" s="263"/>
      <c r="AB8114" s="263"/>
      <c r="AC8114" s="263"/>
      <c r="AD8114" s="263"/>
      <c r="AE8114" s="263"/>
    </row>
    <row r="8115" spans="5:31" ht="15" customHeight="1" x14ac:dyDescent="0.3">
      <c r="E8115" s="263"/>
      <c r="F8115" s="263"/>
      <c r="G8115" s="263"/>
      <c r="H8115" s="263"/>
      <c r="I8115" s="263"/>
      <c r="J8115" s="263"/>
      <c r="K8115" s="263"/>
      <c r="L8115" s="263"/>
      <c r="M8115" s="263"/>
      <c r="N8115" s="263"/>
      <c r="O8115" s="263"/>
      <c r="P8115" s="263"/>
      <c r="Q8115" s="263"/>
      <c r="R8115" s="263"/>
      <c r="S8115" s="263"/>
      <c r="T8115" s="263"/>
      <c r="U8115" s="263"/>
      <c r="V8115" s="263"/>
      <c r="W8115" s="263"/>
      <c r="X8115" s="263"/>
      <c r="Y8115" s="263"/>
      <c r="Z8115" s="263"/>
      <c r="AA8115" s="263"/>
      <c r="AB8115" s="263"/>
      <c r="AC8115" s="263"/>
      <c r="AD8115" s="263"/>
      <c r="AE8115" s="263"/>
    </row>
    <row r="8116" spans="5:31" ht="15" customHeight="1" x14ac:dyDescent="0.3">
      <c r="E8116" s="263"/>
      <c r="F8116" s="263"/>
      <c r="G8116" s="263"/>
      <c r="H8116" s="263"/>
      <c r="I8116" s="263"/>
      <c r="J8116" s="263"/>
      <c r="K8116" s="263"/>
      <c r="L8116" s="263"/>
      <c r="M8116" s="263"/>
      <c r="N8116" s="263"/>
      <c r="O8116" s="263"/>
      <c r="P8116" s="263"/>
      <c r="Q8116" s="263"/>
      <c r="R8116" s="263"/>
      <c r="S8116" s="263"/>
      <c r="T8116" s="263"/>
      <c r="U8116" s="263"/>
      <c r="V8116" s="263"/>
      <c r="W8116" s="263"/>
      <c r="X8116" s="263"/>
      <c r="Y8116" s="263"/>
      <c r="Z8116" s="263"/>
      <c r="AA8116" s="263"/>
      <c r="AB8116" s="263"/>
      <c r="AC8116" s="263"/>
      <c r="AD8116" s="263"/>
      <c r="AE8116" s="263"/>
    </row>
    <row r="8117" spans="5:31" ht="15" customHeight="1" x14ac:dyDescent="0.3">
      <c r="E8117" s="263"/>
      <c r="F8117" s="263"/>
      <c r="G8117" s="263"/>
      <c r="H8117" s="263"/>
      <c r="I8117" s="263"/>
      <c r="J8117" s="263"/>
      <c r="K8117" s="263"/>
      <c r="L8117" s="263"/>
      <c r="M8117" s="263"/>
      <c r="N8117" s="263"/>
      <c r="O8117" s="263"/>
      <c r="P8117" s="263"/>
      <c r="Q8117" s="263"/>
      <c r="R8117" s="263"/>
      <c r="S8117" s="263"/>
      <c r="T8117" s="263"/>
      <c r="U8117" s="263"/>
      <c r="V8117" s="263"/>
      <c r="W8117" s="263"/>
      <c r="X8117" s="263"/>
      <c r="Y8117" s="263"/>
      <c r="Z8117" s="263"/>
      <c r="AA8117" s="263"/>
      <c r="AB8117" s="263"/>
      <c r="AC8117" s="263"/>
      <c r="AD8117" s="263"/>
      <c r="AE8117" s="263"/>
    </row>
    <row r="8118" spans="5:31" ht="15" customHeight="1" x14ac:dyDescent="0.3">
      <c r="E8118" s="263"/>
      <c r="F8118" s="263"/>
      <c r="G8118" s="263"/>
      <c r="H8118" s="263"/>
      <c r="I8118" s="263"/>
      <c r="J8118" s="263"/>
      <c r="K8118" s="263"/>
      <c r="L8118" s="263"/>
      <c r="M8118" s="263"/>
      <c r="N8118" s="263"/>
      <c r="O8118" s="263"/>
      <c r="P8118" s="263"/>
      <c r="Q8118" s="263"/>
      <c r="R8118" s="263"/>
      <c r="S8118" s="263"/>
      <c r="T8118" s="263"/>
      <c r="U8118" s="263"/>
      <c r="V8118" s="263"/>
      <c r="W8118" s="263"/>
      <c r="X8118" s="263"/>
      <c r="Y8118" s="263"/>
      <c r="Z8118" s="263"/>
      <c r="AA8118" s="263"/>
      <c r="AB8118" s="263"/>
      <c r="AC8118" s="263"/>
      <c r="AD8118" s="263"/>
      <c r="AE8118" s="263"/>
    </row>
    <row r="8119" spans="5:31" ht="15" customHeight="1" x14ac:dyDescent="0.3">
      <c r="E8119" s="263"/>
      <c r="F8119" s="263"/>
      <c r="G8119" s="263"/>
      <c r="H8119" s="263"/>
      <c r="I8119" s="263"/>
      <c r="J8119" s="263"/>
      <c r="K8119" s="263"/>
      <c r="L8119" s="263"/>
      <c r="M8119" s="263"/>
      <c r="N8119" s="263"/>
      <c r="O8119" s="263"/>
      <c r="P8119" s="263"/>
      <c r="Q8119" s="263"/>
      <c r="R8119" s="263"/>
      <c r="S8119" s="263"/>
      <c r="T8119" s="263"/>
      <c r="U8119" s="263"/>
      <c r="V8119" s="263"/>
      <c r="W8119" s="263"/>
      <c r="X8119" s="263"/>
      <c r="Y8119" s="263"/>
      <c r="Z8119" s="263"/>
      <c r="AA8119" s="263"/>
      <c r="AB8119" s="263"/>
      <c r="AC8119" s="263"/>
      <c r="AD8119" s="263"/>
      <c r="AE8119" s="263"/>
    </row>
    <row r="8120" spans="5:31" ht="15" customHeight="1" x14ac:dyDescent="0.3">
      <c r="E8120" s="263"/>
      <c r="F8120" s="263"/>
      <c r="G8120" s="263"/>
      <c r="H8120" s="263"/>
      <c r="I8120" s="263"/>
      <c r="J8120" s="263"/>
      <c r="K8120" s="263"/>
      <c r="L8120" s="263"/>
      <c r="M8120" s="263"/>
      <c r="N8120" s="263"/>
      <c r="O8120" s="263"/>
      <c r="P8120" s="263"/>
      <c r="Q8120" s="263"/>
      <c r="R8120" s="263"/>
      <c r="S8120" s="263"/>
      <c r="T8120" s="263"/>
      <c r="U8120" s="263"/>
      <c r="V8120" s="263"/>
      <c r="W8120" s="263"/>
      <c r="X8120" s="263"/>
      <c r="Y8120" s="263"/>
      <c r="Z8120" s="263"/>
      <c r="AA8120" s="263"/>
      <c r="AB8120" s="263"/>
      <c r="AC8120" s="263"/>
      <c r="AD8120" s="263"/>
      <c r="AE8120" s="263"/>
    </row>
    <row r="8121" spans="5:31" ht="15" customHeight="1" x14ac:dyDescent="0.3">
      <c r="E8121" s="263"/>
      <c r="F8121" s="263"/>
      <c r="G8121" s="263"/>
      <c r="H8121" s="263"/>
      <c r="I8121" s="263"/>
      <c r="J8121" s="263"/>
      <c r="K8121" s="263"/>
      <c r="L8121" s="263"/>
      <c r="M8121" s="263"/>
      <c r="N8121" s="263"/>
      <c r="O8121" s="263"/>
      <c r="P8121" s="263"/>
      <c r="Q8121" s="263"/>
      <c r="R8121" s="263"/>
      <c r="S8121" s="263"/>
      <c r="T8121" s="263"/>
      <c r="U8121" s="263"/>
      <c r="V8121" s="263"/>
      <c r="W8121" s="263"/>
      <c r="X8121" s="263"/>
      <c r="Y8121" s="263"/>
      <c r="Z8121" s="263"/>
      <c r="AA8121" s="263"/>
      <c r="AB8121" s="263"/>
      <c r="AC8121" s="263"/>
      <c r="AD8121" s="263"/>
      <c r="AE8121" s="263"/>
    </row>
    <row r="8122" spans="5:31" ht="15" customHeight="1" x14ac:dyDescent="0.3">
      <c r="E8122" s="263"/>
      <c r="F8122" s="263"/>
      <c r="G8122" s="263"/>
      <c r="H8122" s="263"/>
      <c r="I8122" s="263"/>
      <c r="J8122" s="263"/>
      <c r="K8122" s="263"/>
      <c r="L8122" s="263"/>
      <c r="M8122" s="263"/>
      <c r="N8122" s="263"/>
      <c r="O8122" s="263"/>
      <c r="P8122" s="263"/>
      <c r="Q8122" s="263"/>
      <c r="R8122" s="263"/>
      <c r="S8122" s="263"/>
      <c r="T8122" s="263"/>
      <c r="U8122" s="263"/>
      <c r="V8122" s="263"/>
      <c r="W8122" s="263"/>
      <c r="X8122" s="263"/>
      <c r="Y8122" s="263"/>
      <c r="Z8122" s="263"/>
      <c r="AA8122" s="263"/>
      <c r="AB8122" s="263"/>
      <c r="AC8122" s="263"/>
      <c r="AD8122" s="263"/>
      <c r="AE8122" s="263"/>
    </row>
    <row r="8123" spans="5:31" ht="15" customHeight="1" x14ac:dyDescent="0.3">
      <c r="E8123" s="263"/>
      <c r="F8123" s="263"/>
      <c r="G8123" s="263"/>
      <c r="H8123" s="263"/>
      <c r="I8123" s="263"/>
      <c r="J8123" s="263"/>
      <c r="K8123" s="263"/>
      <c r="L8123" s="263"/>
      <c r="M8123" s="263"/>
      <c r="N8123" s="263"/>
      <c r="O8123" s="263"/>
      <c r="P8123" s="263"/>
      <c r="Q8123" s="263"/>
      <c r="R8123" s="263"/>
      <c r="S8123" s="263"/>
      <c r="T8123" s="263"/>
      <c r="U8123" s="263"/>
      <c r="V8123" s="263"/>
      <c r="W8123" s="263"/>
      <c r="X8123" s="263"/>
      <c r="Y8123" s="263"/>
      <c r="Z8123" s="263"/>
      <c r="AA8123" s="263"/>
      <c r="AB8123" s="263"/>
      <c r="AC8123" s="263"/>
      <c r="AD8123" s="263"/>
      <c r="AE8123" s="263"/>
    </row>
    <row r="8124" spans="5:31" ht="15" customHeight="1" x14ac:dyDescent="0.3">
      <c r="E8124" s="263"/>
      <c r="F8124" s="263"/>
      <c r="G8124" s="263"/>
      <c r="H8124" s="263"/>
      <c r="I8124" s="263"/>
      <c r="J8124" s="263"/>
      <c r="K8124" s="263"/>
      <c r="L8124" s="263"/>
      <c r="M8124" s="263"/>
      <c r="N8124" s="263"/>
      <c r="O8124" s="263"/>
      <c r="P8124" s="263"/>
      <c r="Q8124" s="263"/>
      <c r="R8124" s="263"/>
      <c r="S8124" s="263"/>
      <c r="T8124" s="263"/>
      <c r="U8124" s="263"/>
      <c r="V8124" s="263"/>
      <c r="W8124" s="263"/>
      <c r="X8124" s="263"/>
      <c r="Y8124" s="263"/>
      <c r="Z8124" s="263"/>
      <c r="AA8124" s="263"/>
      <c r="AB8124" s="263"/>
      <c r="AC8124" s="263"/>
      <c r="AD8124" s="263"/>
      <c r="AE8124" s="263"/>
    </row>
    <row r="8125" spans="5:31" ht="15" customHeight="1" x14ac:dyDescent="0.3">
      <c r="E8125" s="263"/>
      <c r="F8125" s="263"/>
      <c r="G8125" s="263"/>
      <c r="H8125" s="263"/>
      <c r="I8125" s="263"/>
      <c r="J8125" s="263"/>
      <c r="K8125" s="263"/>
      <c r="L8125" s="263"/>
      <c r="M8125" s="263"/>
      <c r="N8125" s="263"/>
      <c r="O8125" s="263"/>
      <c r="P8125" s="263"/>
      <c r="Q8125" s="263"/>
      <c r="R8125" s="263"/>
      <c r="S8125" s="263"/>
      <c r="T8125" s="263"/>
      <c r="U8125" s="263"/>
      <c r="V8125" s="263"/>
      <c r="W8125" s="263"/>
      <c r="X8125" s="263"/>
      <c r="Y8125" s="263"/>
      <c r="Z8125" s="263"/>
      <c r="AA8125" s="263"/>
      <c r="AB8125" s="263"/>
      <c r="AC8125" s="263"/>
      <c r="AD8125" s="263"/>
      <c r="AE8125" s="263"/>
    </row>
    <row r="8126" spans="5:31" ht="15" customHeight="1" x14ac:dyDescent="0.3">
      <c r="E8126" s="263"/>
      <c r="F8126" s="263"/>
      <c r="G8126" s="263"/>
      <c r="H8126" s="263"/>
      <c r="I8126" s="263"/>
      <c r="J8126" s="263"/>
      <c r="K8126" s="263"/>
      <c r="L8126" s="263"/>
      <c r="M8126" s="263"/>
      <c r="N8126" s="263"/>
      <c r="O8126" s="263"/>
      <c r="P8126" s="263"/>
      <c r="Q8126" s="263"/>
      <c r="R8126" s="263"/>
      <c r="S8126" s="263"/>
      <c r="T8126" s="263"/>
      <c r="U8126" s="263"/>
      <c r="V8126" s="263"/>
      <c r="W8126" s="263"/>
      <c r="X8126" s="263"/>
      <c r="Y8126" s="263"/>
      <c r="Z8126" s="263"/>
      <c r="AA8126" s="263"/>
      <c r="AB8126" s="263"/>
      <c r="AC8126" s="263"/>
      <c r="AD8126" s="263"/>
      <c r="AE8126" s="263"/>
    </row>
    <row r="8127" spans="5:31" ht="15" customHeight="1" x14ac:dyDescent="0.3">
      <c r="E8127" s="263"/>
      <c r="F8127" s="263"/>
      <c r="G8127" s="263"/>
      <c r="H8127" s="263"/>
      <c r="I8127" s="263"/>
      <c r="J8127" s="263"/>
      <c r="K8127" s="263"/>
      <c r="L8127" s="263"/>
      <c r="M8127" s="263"/>
      <c r="N8127" s="263"/>
      <c r="O8127" s="263"/>
      <c r="P8127" s="263"/>
      <c r="Q8127" s="263"/>
      <c r="R8127" s="263"/>
      <c r="S8127" s="263"/>
      <c r="T8127" s="263"/>
      <c r="U8127" s="263"/>
      <c r="V8127" s="263"/>
      <c r="W8127" s="263"/>
      <c r="X8127" s="263"/>
      <c r="Y8127" s="263"/>
      <c r="Z8127" s="263"/>
      <c r="AA8127" s="263"/>
      <c r="AB8127" s="263"/>
      <c r="AC8127" s="263"/>
      <c r="AD8127" s="263"/>
      <c r="AE8127" s="263"/>
    </row>
    <row r="8128" spans="5:31" ht="15" customHeight="1" x14ac:dyDescent="0.3">
      <c r="E8128" s="263"/>
      <c r="F8128" s="263"/>
      <c r="G8128" s="263"/>
      <c r="H8128" s="263"/>
      <c r="I8128" s="263"/>
      <c r="J8128" s="263"/>
      <c r="K8128" s="263"/>
      <c r="L8128" s="263"/>
      <c r="M8128" s="263"/>
      <c r="N8128" s="263"/>
      <c r="O8128" s="263"/>
      <c r="P8128" s="263"/>
      <c r="Q8128" s="263"/>
      <c r="R8128" s="263"/>
      <c r="S8128" s="263"/>
      <c r="T8128" s="263"/>
      <c r="U8128" s="263"/>
      <c r="V8128" s="263"/>
      <c r="W8128" s="263"/>
      <c r="X8128" s="263"/>
      <c r="Y8128" s="263"/>
      <c r="Z8128" s="263"/>
      <c r="AA8128" s="263"/>
      <c r="AB8128" s="263"/>
      <c r="AC8128" s="263"/>
      <c r="AD8128" s="263"/>
      <c r="AE8128" s="263"/>
    </row>
    <row r="8129" spans="5:31" ht="15" customHeight="1" x14ac:dyDescent="0.3">
      <c r="E8129" s="263"/>
      <c r="F8129" s="263"/>
      <c r="G8129" s="263"/>
      <c r="H8129" s="263"/>
      <c r="I8129" s="263"/>
      <c r="J8129" s="263"/>
      <c r="K8129" s="263"/>
      <c r="L8129" s="263"/>
      <c r="M8129" s="263"/>
      <c r="N8129" s="263"/>
      <c r="O8129" s="263"/>
      <c r="P8129" s="263"/>
      <c r="Q8129" s="263"/>
      <c r="R8129" s="263"/>
      <c r="S8129" s="263"/>
      <c r="T8129" s="263"/>
      <c r="U8129" s="263"/>
      <c r="V8129" s="263"/>
      <c r="W8129" s="263"/>
      <c r="X8129" s="263"/>
      <c r="Y8129" s="263"/>
      <c r="Z8129" s="263"/>
      <c r="AA8129" s="263"/>
      <c r="AB8129" s="263"/>
      <c r="AC8129" s="263"/>
      <c r="AD8129" s="263"/>
      <c r="AE8129" s="263"/>
    </row>
    <row r="8130" spans="5:31" ht="15" customHeight="1" x14ac:dyDescent="0.3">
      <c r="E8130" s="263"/>
      <c r="F8130" s="263"/>
      <c r="G8130" s="263"/>
      <c r="H8130" s="263"/>
      <c r="I8130" s="263"/>
      <c r="J8130" s="263"/>
      <c r="K8130" s="263"/>
      <c r="L8130" s="263"/>
      <c r="M8130" s="263"/>
      <c r="N8130" s="263"/>
      <c r="O8130" s="263"/>
      <c r="P8130" s="263"/>
      <c r="Q8130" s="263"/>
      <c r="R8130" s="263"/>
      <c r="S8130" s="263"/>
      <c r="T8130" s="263"/>
      <c r="U8130" s="263"/>
      <c r="V8130" s="263"/>
      <c r="W8130" s="263"/>
      <c r="X8130" s="263"/>
      <c r="Y8130" s="263"/>
      <c r="Z8130" s="263"/>
      <c r="AA8130" s="263"/>
      <c r="AB8130" s="263"/>
      <c r="AC8130" s="263"/>
      <c r="AD8130" s="263"/>
      <c r="AE8130" s="263"/>
    </row>
    <row r="8131" spans="5:31" ht="15" customHeight="1" x14ac:dyDescent="0.3">
      <c r="E8131" s="263"/>
      <c r="F8131" s="263"/>
      <c r="G8131" s="263"/>
      <c r="H8131" s="263"/>
      <c r="I8131" s="263"/>
      <c r="J8131" s="263"/>
      <c r="K8131" s="263"/>
      <c r="L8131" s="263"/>
      <c r="M8131" s="263"/>
      <c r="N8131" s="263"/>
      <c r="O8131" s="263"/>
      <c r="P8131" s="263"/>
      <c r="Q8131" s="263"/>
      <c r="R8131" s="263"/>
      <c r="S8131" s="263"/>
      <c r="T8131" s="263"/>
      <c r="U8131" s="263"/>
      <c r="V8131" s="263"/>
      <c r="W8131" s="263"/>
      <c r="X8131" s="263"/>
      <c r="Y8131" s="263"/>
      <c r="Z8131" s="263"/>
      <c r="AA8131" s="263"/>
      <c r="AB8131" s="263"/>
      <c r="AC8131" s="263"/>
      <c r="AD8131" s="263"/>
      <c r="AE8131" s="263"/>
    </row>
    <row r="8132" spans="5:31" ht="15" customHeight="1" x14ac:dyDescent="0.3">
      <c r="E8132" s="263"/>
      <c r="F8132" s="263"/>
      <c r="G8132" s="263"/>
      <c r="H8132" s="263"/>
      <c r="I8132" s="263"/>
      <c r="J8132" s="263"/>
      <c r="K8132" s="263"/>
      <c r="L8132" s="263"/>
      <c r="M8132" s="263"/>
      <c r="N8132" s="263"/>
      <c r="O8132" s="263"/>
      <c r="P8132" s="263"/>
      <c r="Q8132" s="263"/>
      <c r="R8132" s="263"/>
      <c r="S8132" s="263"/>
      <c r="T8132" s="263"/>
      <c r="U8132" s="263"/>
      <c r="V8132" s="263"/>
      <c r="W8132" s="263"/>
      <c r="X8132" s="263"/>
      <c r="Y8132" s="263"/>
      <c r="Z8132" s="263"/>
      <c r="AA8132" s="263"/>
      <c r="AB8132" s="263"/>
      <c r="AC8132" s="263"/>
      <c r="AD8132" s="263"/>
      <c r="AE8132" s="263"/>
    </row>
    <row r="8133" spans="5:31" ht="15" customHeight="1" x14ac:dyDescent="0.3">
      <c r="E8133" s="263"/>
      <c r="F8133" s="263"/>
      <c r="G8133" s="263"/>
      <c r="H8133" s="263"/>
      <c r="I8133" s="263"/>
      <c r="J8133" s="263"/>
      <c r="K8133" s="263"/>
      <c r="L8133" s="263"/>
      <c r="M8133" s="263"/>
      <c r="N8133" s="263"/>
      <c r="O8133" s="263"/>
      <c r="P8133" s="263"/>
      <c r="Q8133" s="263"/>
      <c r="R8133" s="263"/>
      <c r="S8133" s="263"/>
      <c r="T8133" s="263"/>
      <c r="U8133" s="263"/>
      <c r="V8133" s="263"/>
      <c r="W8133" s="263"/>
      <c r="X8133" s="263"/>
      <c r="Y8133" s="263"/>
      <c r="Z8133" s="263"/>
      <c r="AA8133" s="263"/>
      <c r="AB8133" s="263"/>
      <c r="AC8133" s="263"/>
      <c r="AD8133" s="263"/>
      <c r="AE8133" s="263"/>
    </row>
    <row r="8134" spans="5:31" ht="15" customHeight="1" x14ac:dyDescent="0.3">
      <c r="E8134" s="263"/>
      <c r="F8134" s="263"/>
      <c r="G8134" s="263"/>
      <c r="H8134" s="263"/>
      <c r="I8134" s="263"/>
      <c r="J8134" s="263"/>
      <c r="K8134" s="263"/>
      <c r="L8134" s="263"/>
      <c r="M8134" s="263"/>
      <c r="N8134" s="263"/>
      <c r="O8134" s="263"/>
      <c r="P8134" s="263"/>
      <c r="Q8134" s="263"/>
      <c r="R8134" s="263"/>
      <c r="S8134" s="263"/>
      <c r="T8134" s="263"/>
      <c r="U8134" s="263"/>
      <c r="V8134" s="263"/>
      <c r="W8134" s="263"/>
      <c r="X8134" s="263"/>
      <c r="Y8134" s="263"/>
      <c r="Z8134" s="263"/>
      <c r="AA8134" s="263"/>
      <c r="AB8134" s="263"/>
      <c r="AC8134" s="263"/>
      <c r="AD8134" s="263"/>
      <c r="AE8134" s="263"/>
    </row>
    <row r="8135" spans="5:31" ht="15" customHeight="1" x14ac:dyDescent="0.3">
      <c r="E8135" s="263"/>
      <c r="F8135" s="263"/>
      <c r="G8135" s="263"/>
      <c r="H8135" s="263"/>
      <c r="I8135" s="263"/>
      <c r="J8135" s="263"/>
      <c r="K8135" s="263"/>
      <c r="L8135" s="263"/>
      <c r="M8135" s="263"/>
      <c r="N8135" s="263"/>
      <c r="O8135" s="263"/>
      <c r="P8135" s="263"/>
      <c r="Q8135" s="263"/>
      <c r="R8135" s="263"/>
      <c r="S8135" s="263"/>
      <c r="T8135" s="263"/>
      <c r="U8135" s="263"/>
      <c r="V8135" s="263"/>
      <c r="W8135" s="263"/>
      <c r="X8135" s="263"/>
      <c r="Y8135" s="263"/>
      <c r="Z8135" s="263"/>
      <c r="AA8135" s="263"/>
      <c r="AB8135" s="263"/>
      <c r="AC8135" s="263"/>
      <c r="AD8135" s="263"/>
      <c r="AE8135" s="263"/>
    </row>
    <row r="8136" spans="5:31" ht="15" customHeight="1" x14ac:dyDescent="0.3">
      <c r="E8136" s="263"/>
      <c r="F8136" s="263"/>
      <c r="G8136" s="263"/>
      <c r="H8136" s="263"/>
      <c r="I8136" s="263"/>
      <c r="J8136" s="263"/>
      <c r="K8136" s="263"/>
      <c r="L8136" s="263"/>
      <c r="M8136" s="263"/>
      <c r="N8136" s="263"/>
      <c r="O8136" s="263"/>
      <c r="P8136" s="263"/>
      <c r="Q8136" s="263"/>
      <c r="R8136" s="263"/>
      <c r="S8136" s="263"/>
      <c r="T8136" s="263"/>
      <c r="U8136" s="263"/>
      <c r="V8136" s="263"/>
      <c r="W8136" s="263"/>
      <c r="X8136" s="263"/>
      <c r="Y8136" s="263"/>
      <c r="Z8136" s="263"/>
      <c r="AA8136" s="263"/>
      <c r="AB8136" s="263"/>
      <c r="AC8136" s="263"/>
      <c r="AD8136" s="263"/>
      <c r="AE8136" s="263"/>
    </row>
    <row r="8137" spans="5:31" ht="15" customHeight="1" x14ac:dyDescent="0.3">
      <c r="E8137" s="263"/>
      <c r="F8137" s="263"/>
      <c r="G8137" s="263"/>
      <c r="H8137" s="263"/>
      <c r="I8137" s="263"/>
      <c r="J8137" s="263"/>
      <c r="K8137" s="263"/>
      <c r="L8137" s="263"/>
      <c r="M8137" s="263"/>
      <c r="N8137" s="263"/>
      <c r="O8137" s="263"/>
      <c r="P8137" s="263"/>
      <c r="Q8137" s="263"/>
      <c r="R8137" s="263"/>
      <c r="S8137" s="263"/>
      <c r="T8137" s="263"/>
      <c r="U8137" s="263"/>
      <c r="V8137" s="263"/>
      <c r="W8137" s="263"/>
      <c r="X8137" s="263"/>
      <c r="Y8137" s="263"/>
      <c r="Z8137" s="263"/>
      <c r="AA8137" s="263"/>
      <c r="AB8137" s="263"/>
      <c r="AC8137" s="263"/>
      <c r="AD8137" s="263"/>
      <c r="AE8137" s="263"/>
    </row>
    <row r="8138" spans="5:31" ht="15" customHeight="1" x14ac:dyDescent="0.3">
      <c r="E8138" s="263"/>
      <c r="F8138" s="263"/>
      <c r="G8138" s="263"/>
      <c r="H8138" s="263"/>
      <c r="I8138" s="263"/>
      <c r="J8138" s="263"/>
      <c r="K8138" s="263"/>
      <c r="L8138" s="263"/>
      <c r="M8138" s="263"/>
      <c r="N8138" s="263"/>
      <c r="O8138" s="263"/>
      <c r="P8138" s="263"/>
      <c r="Q8138" s="263"/>
      <c r="R8138" s="263"/>
      <c r="S8138" s="263"/>
      <c r="T8138" s="263"/>
      <c r="U8138" s="263"/>
      <c r="V8138" s="263"/>
      <c r="W8138" s="263"/>
      <c r="X8138" s="263"/>
      <c r="Y8138" s="263"/>
      <c r="Z8138" s="263"/>
      <c r="AA8138" s="263"/>
      <c r="AB8138" s="263"/>
      <c r="AC8138" s="263"/>
      <c r="AD8138" s="263"/>
      <c r="AE8138" s="263"/>
    </row>
    <row r="8139" spans="5:31" ht="15" customHeight="1" x14ac:dyDescent="0.3">
      <c r="E8139" s="263"/>
      <c r="F8139" s="263"/>
      <c r="G8139" s="263"/>
      <c r="H8139" s="263"/>
      <c r="I8139" s="263"/>
      <c r="J8139" s="263"/>
      <c r="K8139" s="263"/>
      <c r="L8139" s="263"/>
      <c r="M8139" s="263"/>
      <c r="N8139" s="263"/>
      <c r="O8139" s="263"/>
      <c r="P8139" s="263"/>
      <c r="Q8139" s="263"/>
      <c r="R8139" s="263"/>
      <c r="S8139" s="263"/>
      <c r="T8139" s="263"/>
      <c r="U8139" s="263"/>
      <c r="V8139" s="263"/>
      <c r="W8139" s="263"/>
      <c r="X8139" s="263"/>
      <c r="Y8139" s="263"/>
      <c r="Z8139" s="263"/>
      <c r="AA8139" s="263"/>
      <c r="AB8139" s="263"/>
      <c r="AC8139" s="263"/>
      <c r="AD8139" s="263"/>
      <c r="AE8139" s="263"/>
    </row>
    <row r="8140" spans="5:31" ht="15" customHeight="1" x14ac:dyDescent="0.3">
      <c r="E8140" s="263"/>
      <c r="F8140" s="263"/>
      <c r="G8140" s="263"/>
      <c r="H8140" s="263"/>
      <c r="I8140" s="263"/>
      <c r="J8140" s="263"/>
      <c r="K8140" s="263"/>
      <c r="L8140" s="263"/>
      <c r="M8140" s="263"/>
      <c r="N8140" s="263"/>
      <c r="O8140" s="263"/>
      <c r="P8140" s="263"/>
      <c r="Q8140" s="263"/>
      <c r="R8140" s="263"/>
      <c r="S8140" s="263"/>
      <c r="T8140" s="263"/>
      <c r="U8140" s="263"/>
      <c r="V8140" s="263"/>
      <c r="W8140" s="263"/>
      <c r="X8140" s="263"/>
      <c r="Y8140" s="263"/>
      <c r="Z8140" s="263"/>
      <c r="AA8140" s="263"/>
      <c r="AB8140" s="263"/>
      <c r="AC8140" s="263"/>
      <c r="AD8140" s="263"/>
      <c r="AE8140" s="263"/>
    </row>
    <row r="8141" spans="5:31" ht="15" customHeight="1" x14ac:dyDescent="0.3">
      <c r="E8141" s="263"/>
      <c r="F8141" s="263"/>
      <c r="G8141" s="263"/>
      <c r="H8141" s="263"/>
      <c r="I8141" s="263"/>
      <c r="J8141" s="263"/>
      <c r="K8141" s="263"/>
      <c r="L8141" s="263"/>
      <c r="M8141" s="263"/>
      <c r="N8141" s="263"/>
      <c r="O8141" s="263"/>
      <c r="P8141" s="263"/>
      <c r="Q8141" s="263"/>
      <c r="R8141" s="263"/>
      <c r="S8141" s="263"/>
      <c r="T8141" s="263"/>
      <c r="U8141" s="263"/>
      <c r="V8141" s="263"/>
      <c r="W8141" s="263"/>
      <c r="X8141" s="263"/>
      <c r="Y8141" s="263"/>
      <c r="Z8141" s="263"/>
      <c r="AA8141" s="263"/>
      <c r="AB8141" s="263"/>
      <c r="AC8141" s="263"/>
      <c r="AD8141" s="263"/>
      <c r="AE8141" s="263"/>
    </row>
    <row r="8142" spans="5:31" ht="15" customHeight="1" x14ac:dyDescent="0.3">
      <c r="E8142" s="263"/>
      <c r="F8142" s="263"/>
      <c r="G8142" s="263"/>
      <c r="H8142" s="263"/>
      <c r="I8142" s="263"/>
      <c r="J8142" s="263"/>
      <c r="K8142" s="263"/>
      <c r="L8142" s="263"/>
      <c r="M8142" s="263"/>
      <c r="N8142" s="263"/>
      <c r="O8142" s="263"/>
      <c r="P8142" s="263"/>
      <c r="Q8142" s="263"/>
      <c r="R8142" s="263"/>
      <c r="S8142" s="263"/>
      <c r="T8142" s="263"/>
      <c r="U8142" s="263"/>
      <c r="V8142" s="263"/>
      <c r="W8142" s="263"/>
      <c r="X8142" s="263"/>
      <c r="Y8142" s="263"/>
      <c r="Z8142" s="263"/>
      <c r="AA8142" s="263"/>
      <c r="AB8142" s="263"/>
      <c r="AC8142" s="263"/>
      <c r="AD8142" s="263"/>
      <c r="AE8142" s="263"/>
    </row>
    <row r="8143" spans="5:31" ht="15" customHeight="1" x14ac:dyDescent="0.3">
      <c r="E8143" s="263"/>
      <c r="F8143" s="263"/>
      <c r="G8143" s="263"/>
      <c r="H8143" s="263"/>
      <c r="I8143" s="263"/>
      <c r="J8143" s="263"/>
      <c r="K8143" s="263"/>
      <c r="L8143" s="263"/>
      <c r="M8143" s="263"/>
      <c r="N8143" s="263"/>
      <c r="O8143" s="263"/>
      <c r="P8143" s="263"/>
      <c r="Q8143" s="263"/>
      <c r="R8143" s="263"/>
      <c r="S8143" s="263"/>
      <c r="T8143" s="263"/>
      <c r="U8143" s="263"/>
      <c r="V8143" s="263"/>
      <c r="W8143" s="263"/>
      <c r="X8143" s="263"/>
      <c r="Y8143" s="263"/>
      <c r="Z8143" s="263"/>
      <c r="AA8143" s="263"/>
      <c r="AB8143" s="263"/>
      <c r="AC8143" s="263"/>
      <c r="AD8143" s="263"/>
      <c r="AE8143" s="263"/>
    </row>
    <row r="8144" spans="5:31" ht="15" customHeight="1" x14ac:dyDescent="0.3">
      <c r="E8144" s="263"/>
      <c r="F8144" s="263"/>
      <c r="G8144" s="263"/>
      <c r="H8144" s="263"/>
      <c r="I8144" s="263"/>
      <c r="J8144" s="263"/>
      <c r="K8144" s="263"/>
      <c r="L8144" s="263"/>
      <c r="M8144" s="263"/>
      <c r="N8144" s="263"/>
      <c r="O8144" s="263"/>
      <c r="P8144" s="263"/>
      <c r="Q8144" s="263"/>
      <c r="R8144" s="263"/>
      <c r="S8144" s="263"/>
      <c r="T8144" s="263"/>
      <c r="U8144" s="263"/>
      <c r="V8144" s="263"/>
      <c r="W8144" s="263"/>
      <c r="X8144" s="263"/>
      <c r="Y8144" s="263"/>
      <c r="Z8144" s="263"/>
      <c r="AA8144" s="263"/>
      <c r="AB8144" s="263"/>
      <c r="AC8144" s="263"/>
      <c r="AD8144" s="263"/>
      <c r="AE8144" s="263"/>
    </row>
    <row r="8145" spans="5:31" ht="15" customHeight="1" x14ac:dyDescent="0.3">
      <c r="E8145" s="263"/>
      <c r="F8145" s="263"/>
      <c r="G8145" s="263"/>
      <c r="H8145" s="263"/>
      <c r="I8145" s="263"/>
      <c r="J8145" s="263"/>
      <c r="K8145" s="263"/>
      <c r="L8145" s="263"/>
      <c r="M8145" s="263"/>
      <c r="N8145" s="263"/>
      <c r="O8145" s="263"/>
      <c r="P8145" s="263"/>
      <c r="Q8145" s="263"/>
      <c r="R8145" s="263"/>
      <c r="S8145" s="263"/>
      <c r="T8145" s="263"/>
      <c r="U8145" s="263"/>
      <c r="V8145" s="263"/>
      <c r="W8145" s="263"/>
      <c r="X8145" s="263"/>
      <c r="Y8145" s="263"/>
      <c r="Z8145" s="263"/>
      <c r="AA8145" s="263"/>
      <c r="AB8145" s="263"/>
      <c r="AC8145" s="263"/>
      <c r="AD8145" s="263"/>
      <c r="AE8145" s="263"/>
    </row>
    <row r="8146" spans="5:31" ht="15" customHeight="1" x14ac:dyDescent="0.3">
      <c r="E8146" s="263"/>
      <c r="F8146" s="263"/>
      <c r="G8146" s="263"/>
      <c r="H8146" s="263"/>
      <c r="I8146" s="263"/>
      <c r="J8146" s="263"/>
      <c r="K8146" s="263"/>
      <c r="L8146" s="263"/>
      <c r="M8146" s="263"/>
      <c r="N8146" s="263"/>
      <c r="O8146" s="263"/>
      <c r="P8146" s="263"/>
      <c r="Q8146" s="263"/>
      <c r="R8146" s="263"/>
      <c r="S8146" s="263"/>
      <c r="T8146" s="263"/>
      <c r="U8146" s="263"/>
      <c r="V8146" s="263"/>
      <c r="W8146" s="263"/>
      <c r="X8146" s="263"/>
      <c r="Y8146" s="263"/>
      <c r="Z8146" s="263"/>
      <c r="AA8146" s="263"/>
      <c r="AB8146" s="263"/>
      <c r="AC8146" s="263"/>
      <c r="AD8146" s="263"/>
      <c r="AE8146" s="263"/>
    </row>
    <row r="8147" spans="5:31" ht="15" customHeight="1" x14ac:dyDescent="0.3">
      <c r="E8147" s="263"/>
      <c r="F8147" s="263"/>
      <c r="G8147" s="263"/>
      <c r="H8147" s="263"/>
      <c r="I8147" s="263"/>
      <c r="J8147" s="263"/>
      <c r="K8147" s="263"/>
      <c r="L8147" s="263"/>
      <c r="M8147" s="263"/>
      <c r="N8147" s="263"/>
      <c r="O8147" s="263"/>
      <c r="P8147" s="263"/>
      <c r="Q8147" s="263"/>
      <c r="R8147" s="263"/>
      <c r="S8147" s="263"/>
      <c r="T8147" s="263"/>
      <c r="U8147" s="263"/>
      <c r="V8147" s="263"/>
      <c r="W8147" s="263"/>
      <c r="X8147" s="263"/>
      <c r="Y8147" s="263"/>
      <c r="Z8147" s="263"/>
      <c r="AA8147" s="263"/>
      <c r="AB8147" s="263"/>
      <c r="AC8147" s="263"/>
      <c r="AD8147" s="263"/>
      <c r="AE8147" s="263"/>
    </row>
    <row r="8148" spans="5:31" ht="15" customHeight="1" x14ac:dyDescent="0.3">
      <c r="E8148" s="263"/>
      <c r="F8148" s="263"/>
      <c r="G8148" s="263"/>
      <c r="H8148" s="263"/>
      <c r="I8148" s="263"/>
      <c r="J8148" s="263"/>
      <c r="K8148" s="263"/>
      <c r="L8148" s="263"/>
      <c r="M8148" s="263"/>
      <c r="N8148" s="263"/>
      <c r="O8148" s="263"/>
      <c r="P8148" s="263"/>
      <c r="Q8148" s="263"/>
      <c r="R8148" s="263"/>
      <c r="S8148" s="263"/>
      <c r="T8148" s="263"/>
      <c r="U8148" s="263"/>
      <c r="V8148" s="263"/>
      <c r="W8148" s="263"/>
      <c r="X8148" s="263"/>
      <c r="Y8148" s="263"/>
      <c r="Z8148" s="263"/>
      <c r="AA8148" s="263"/>
      <c r="AB8148" s="263"/>
      <c r="AC8148" s="263"/>
      <c r="AD8148" s="263"/>
      <c r="AE8148" s="263"/>
    </row>
    <row r="8149" spans="5:31" ht="15" customHeight="1" x14ac:dyDescent="0.3">
      <c r="E8149" s="263"/>
      <c r="F8149" s="263"/>
      <c r="G8149" s="263"/>
      <c r="H8149" s="263"/>
      <c r="I8149" s="263"/>
      <c r="J8149" s="263"/>
      <c r="K8149" s="263"/>
      <c r="L8149" s="263"/>
      <c r="M8149" s="263"/>
      <c r="N8149" s="263"/>
      <c r="O8149" s="263"/>
      <c r="P8149" s="263"/>
      <c r="Q8149" s="263"/>
      <c r="R8149" s="263"/>
      <c r="S8149" s="263"/>
      <c r="T8149" s="263"/>
      <c r="U8149" s="263"/>
      <c r="V8149" s="263"/>
      <c r="W8149" s="263"/>
      <c r="X8149" s="263"/>
      <c r="Y8149" s="263"/>
      <c r="Z8149" s="263"/>
      <c r="AA8149" s="263"/>
      <c r="AB8149" s="263"/>
      <c r="AC8149" s="263"/>
      <c r="AD8149" s="263"/>
      <c r="AE8149" s="263"/>
    </row>
    <row r="8150" spans="5:31" ht="15" customHeight="1" x14ac:dyDescent="0.3">
      <c r="E8150" s="263"/>
      <c r="F8150" s="263"/>
      <c r="G8150" s="263"/>
      <c r="H8150" s="263"/>
      <c r="I8150" s="263"/>
      <c r="J8150" s="263"/>
      <c r="K8150" s="263"/>
      <c r="L8150" s="263"/>
      <c r="M8150" s="263"/>
      <c r="N8150" s="263"/>
      <c r="O8150" s="263"/>
      <c r="P8150" s="263"/>
      <c r="Q8150" s="263"/>
      <c r="R8150" s="263"/>
      <c r="S8150" s="263"/>
      <c r="T8150" s="263"/>
      <c r="U8150" s="263"/>
      <c r="V8150" s="263"/>
      <c r="W8150" s="263"/>
      <c r="X8150" s="263"/>
      <c r="Y8150" s="263"/>
      <c r="Z8150" s="263"/>
      <c r="AA8150" s="263"/>
      <c r="AB8150" s="263"/>
      <c r="AC8150" s="263"/>
      <c r="AD8150" s="263"/>
      <c r="AE8150" s="263"/>
    </row>
    <row r="8151" spans="5:31" ht="15" customHeight="1" x14ac:dyDescent="0.3">
      <c r="E8151" s="263"/>
      <c r="F8151" s="263"/>
      <c r="G8151" s="263"/>
      <c r="H8151" s="263"/>
      <c r="I8151" s="263"/>
      <c r="J8151" s="263"/>
      <c r="K8151" s="263"/>
      <c r="L8151" s="263"/>
      <c r="M8151" s="263"/>
      <c r="N8151" s="263"/>
      <c r="O8151" s="263"/>
      <c r="P8151" s="263"/>
      <c r="Q8151" s="263"/>
      <c r="R8151" s="263"/>
      <c r="S8151" s="263"/>
      <c r="T8151" s="263"/>
      <c r="U8151" s="263"/>
      <c r="V8151" s="263"/>
      <c r="W8151" s="263"/>
      <c r="X8151" s="263"/>
      <c r="Y8151" s="263"/>
      <c r="Z8151" s="263"/>
      <c r="AA8151" s="263"/>
      <c r="AB8151" s="263"/>
      <c r="AC8151" s="263"/>
      <c r="AD8151" s="263"/>
      <c r="AE8151" s="263"/>
    </row>
    <row r="8152" spans="5:31" ht="15" customHeight="1" x14ac:dyDescent="0.3">
      <c r="E8152" s="263"/>
      <c r="F8152" s="263"/>
      <c r="G8152" s="263"/>
      <c r="H8152" s="263"/>
      <c r="I8152" s="263"/>
      <c r="J8152" s="263"/>
      <c r="K8152" s="263"/>
      <c r="L8152" s="263"/>
      <c r="M8152" s="263"/>
      <c r="N8152" s="263"/>
      <c r="O8152" s="263"/>
      <c r="P8152" s="263"/>
      <c r="Q8152" s="263"/>
      <c r="R8152" s="263"/>
      <c r="S8152" s="263"/>
      <c r="T8152" s="263"/>
      <c r="U8152" s="263"/>
      <c r="V8152" s="263"/>
      <c r="W8152" s="263"/>
      <c r="X8152" s="263"/>
      <c r="Y8152" s="263"/>
      <c r="Z8152" s="263"/>
      <c r="AA8152" s="263"/>
      <c r="AB8152" s="263"/>
      <c r="AC8152" s="263"/>
      <c r="AD8152" s="263"/>
      <c r="AE8152" s="263"/>
    </row>
    <row r="8153" spans="5:31" ht="15" customHeight="1" x14ac:dyDescent="0.3">
      <c r="E8153" s="263"/>
      <c r="F8153" s="263"/>
      <c r="G8153" s="263"/>
      <c r="H8153" s="263"/>
      <c r="I8153" s="263"/>
      <c r="J8153" s="263"/>
      <c r="K8153" s="263"/>
      <c r="L8153" s="263"/>
      <c r="M8153" s="263"/>
      <c r="N8153" s="263"/>
      <c r="O8153" s="263"/>
      <c r="P8153" s="263"/>
      <c r="Q8153" s="263"/>
      <c r="R8153" s="263"/>
      <c r="S8153" s="263"/>
      <c r="T8153" s="263"/>
      <c r="U8153" s="263"/>
      <c r="V8153" s="263"/>
      <c r="W8153" s="263"/>
      <c r="X8153" s="263"/>
      <c r="Y8153" s="263"/>
      <c r="Z8153" s="263"/>
      <c r="AA8153" s="263"/>
      <c r="AB8153" s="263"/>
      <c r="AC8153" s="263"/>
      <c r="AD8153" s="263"/>
      <c r="AE8153" s="263"/>
    </row>
    <row r="8154" spans="5:31" ht="15" customHeight="1" x14ac:dyDescent="0.3">
      <c r="E8154" s="263"/>
      <c r="F8154" s="263"/>
      <c r="G8154" s="263"/>
      <c r="H8154" s="263"/>
      <c r="I8154" s="263"/>
      <c r="J8154" s="263"/>
      <c r="K8154" s="263"/>
      <c r="L8154" s="263"/>
      <c r="M8154" s="263"/>
      <c r="N8154" s="263"/>
      <c r="O8154" s="263"/>
      <c r="P8154" s="263"/>
      <c r="Q8154" s="263"/>
      <c r="R8154" s="263"/>
      <c r="S8154" s="263"/>
      <c r="T8154" s="263"/>
      <c r="U8154" s="263"/>
      <c r="V8154" s="263"/>
      <c r="W8154" s="263"/>
      <c r="X8154" s="263"/>
      <c r="Y8154" s="263"/>
      <c r="Z8154" s="263"/>
      <c r="AA8154" s="263"/>
      <c r="AB8154" s="263"/>
      <c r="AC8154" s="263"/>
      <c r="AD8154" s="263"/>
      <c r="AE8154" s="263"/>
    </row>
    <row r="8155" spans="5:31" ht="15" customHeight="1" x14ac:dyDescent="0.3">
      <c r="E8155" s="263"/>
      <c r="F8155" s="263"/>
      <c r="G8155" s="263"/>
      <c r="H8155" s="263"/>
      <c r="I8155" s="263"/>
      <c r="J8155" s="263"/>
      <c r="K8155" s="263"/>
      <c r="L8155" s="263"/>
      <c r="M8155" s="263"/>
      <c r="N8155" s="263"/>
      <c r="O8155" s="263"/>
      <c r="P8155" s="263"/>
      <c r="Q8155" s="263"/>
      <c r="R8155" s="263"/>
      <c r="S8155" s="263"/>
      <c r="T8155" s="263"/>
      <c r="U8155" s="263"/>
      <c r="V8155" s="263"/>
      <c r="W8155" s="263"/>
      <c r="X8155" s="263"/>
      <c r="Y8155" s="263"/>
      <c r="Z8155" s="263"/>
      <c r="AA8155" s="263"/>
      <c r="AB8155" s="263"/>
      <c r="AC8155" s="263"/>
      <c r="AD8155" s="263"/>
      <c r="AE8155" s="263"/>
    </row>
    <row r="8156" spans="5:31" ht="15" customHeight="1" x14ac:dyDescent="0.3">
      <c r="E8156" s="263"/>
      <c r="F8156" s="263"/>
      <c r="G8156" s="263"/>
      <c r="H8156" s="263"/>
      <c r="I8156" s="263"/>
      <c r="J8156" s="263"/>
      <c r="K8156" s="263"/>
      <c r="L8156" s="263"/>
      <c r="M8156" s="263"/>
      <c r="N8156" s="263"/>
      <c r="O8156" s="263"/>
      <c r="P8156" s="263"/>
      <c r="Q8156" s="263"/>
      <c r="R8156" s="263"/>
      <c r="S8156" s="263"/>
      <c r="T8156" s="263"/>
      <c r="U8156" s="263"/>
      <c r="V8156" s="263"/>
      <c r="W8156" s="263"/>
      <c r="X8156" s="263"/>
      <c r="Y8156" s="263"/>
      <c r="Z8156" s="263"/>
      <c r="AA8156" s="263"/>
      <c r="AB8156" s="263"/>
      <c r="AC8156" s="263"/>
      <c r="AD8156" s="263"/>
      <c r="AE8156" s="263"/>
    </row>
    <row r="8157" spans="5:31" ht="15" customHeight="1" x14ac:dyDescent="0.3">
      <c r="E8157" s="263"/>
      <c r="F8157" s="263"/>
      <c r="G8157" s="263"/>
      <c r="H8157" s="263"/>
      <c r="I8157" s="263"/>
      <c r="J8157" s="263"/>
      <c r="K8157" s="263"/>
      <c r="L8157" s="263"/>
      <c r="M8157" s="263"/>
      <c r="N8157" s="263"/>
      <c r="O8157" s="263"/>
      <c r="P8157" s="263"/>
      <c r="Q8157" s="263"/>
      <c r="R8157" s="263"/>
      <c r="S8157" s="263"/>
      <c r="T8157" s="263"/>
      <c r="U8157" s="263"/>
      <c r="V8157" s="263"/>
      <c r="W8157" s="263"/>
      <c r="X8157" s="263"/>
      <c r="Y8157" s="263"/>
      <c r="Z8157" s="263"/>
      <c r="AA8157" s="263"/>
      <c r="AB8157" s="263"/>
      <c r="AC8157" s="263"/>
      <c r="AD8157" s="263"/>
      <c r="AE8157" s="263"/>
    </row>
    <row r="8158" spans="5:31" ht="15" customHeight="1" x14ac:dyDescent="0.3">
      <c r="E8158" s="263"/>
      <c r="F8158" s="263"/>
      <c r="G8158" s="263"/>
      <c r="H8158" s="263"/>
      <c r="I8158" s="263"/>
      <c r="J8158" s="263"/>
      <c r="K8158" s="263"/>
      <c r="L8158" s="263"/>
      <c r="M8158" s="263"/>
      <c r="N8158" s="263"/>
      <c r="O8158" s="263"/>
      <c r="P8158" s="263"/>
      <c r="Q8158" s="263"/>
      <c r="R8158" s="263"/>
      <c r="S8158" s="263"/>
      <c r="T8158" s="263"/>
      <c r="U8158" s="263"/>
      <c r="V8158" s="263"/>
      <c r="W8158" s="263"/>
      <c r="X8158" s="263"/>
      <c r="Y8158" s="263"/>
      <c r="Z8158" s="263"/>
      <c r="AA8158" s="263"/>
      <c r="AB8158" s="263"/>
      <c r="AC8158" s="263"/>
      <c r="AD8158" s="263"/>
      <c r="AE8158" s="263"/>
    </row>
    <row r="8159" spans="5:31" ht="15" customHeight="1" x14ac:dyDescent="0.3">
      <c r="E8159" s="263"/>
      <c r="F8159" s="263"/>
      <c r="G8159" s="263"/>
      <c r="H8159" s="263"/>
      <c r="I8159" s="263"/>
      <c r="J8159" s="263"/>
      <c r="K8159" s="263"/>
      <c r="L8159" s="263"/>
      <c r="M8159" s="263"/>
      <c r="N8159" s="263"/>
      <c r="O8159" s="263"/>
      <c r="P8159" s="263"/>
      <c r="Q8159" s="263"/>
      <c r="R8159" s="263"/>
      <c r="S8159" s="263"/>
      <c r="T8159" s="263"/>
      <c r="U8159" s="263"/>
      <c r="V8159" s="263"/>
      <c r="W8159" s="263"/>
      <c r="X8159" s="263"/>
      <c r="Y8159" s="263"/>
      <c r="Z8159" s="263"/>
      <c r="AA8159" s="263"/>
      <c r="AB8159" s="263"/>
      <c r="AC8159" s="263"/>
      <c r="AD8159" s="263"/>
      <c r="AE8159" s="263"/>
    </row>
    <row r="8160" spans="5:31" ht="15" customHeight="1" x14ac:dyDescent="0.3">
      <c r="E8160" s="263"/>
      <c r="F8160" s="263"/>
      <c r="G8160" s="263"/>
      <c r="H8160" s="263"/>
      <c r="I8160" s="263"/>
      <c r="J8160" s="263"/>
      <c r="K8160" s="263"/>
      <c r="L8160" s="263"/>
      <c r="M8160" s="263"/>
      <c r="N8160" s="263"/>
      <c r="O8160" s="263"/>
      <c r="P8160" s="263"/>
      <c r="Q8160" s="263"/>
      <c r="R8160" s="263"/>
      <c r="S8160" s="263"/>
      <c r="T8160" s="263"/>
      <c r="U8160" s="263"/>
      <c r="V8160" s="263"/>
      <c r="W8160" s="263"/>
      <c r="X8160" s="263"/>
      <c r="Y8160" s="263"/>
      <c r="Z8160" s="263"/>
      <c r="AA8160" s="263"/>
      <c r="AB8160" s="263"/>
      <c r="AC8160" s="263"/>
      <c r="AD8160" s="263"/>
      <c r="AE8160" s="263"/>
    </row>
    <row r="8161" spans="5:31" ht="15" customHeight="1" x14ac:dyDescent="0.3">
      <c r="E8161" s="263"/>
      <c r="F8161" s="263"/>
      <c r="G8161" s="263"/>
      <c r="H8161" s="263"/>
      <c r="I8161" s="263"/>
      <c r="J8161" s="263"/>
      <c r="K8161" s="263"/>
      <c r="L8161" s="263"/>
      <c r="M8161" s="263"/>
      <c r="N8161" s="263"/>
      <c r="O8161" s="263"/>
      <c r="P8161" s="263"/>
      <c r="Q8161" s="263"/>
      <c r="R8161" s="263"/>
      <c r="S8161" s="263"/>
      <c r="T8161" s="263"/>
      <c r="U8161" s="263"/>
      <c r="V8161" s="263"/>
      <c r="W8161" s="263"/>
      <c r="X8161" s="263"/>
      <c r="Y8161" s="263"/>
      <c r="Z8161" s="263"/>
      <c r="AA8161" s="263"/>
      <c r="AB8161" s="263"/>
      <c r="AC8161" s="263"/>
      <c r="AD8161" s="263"/>
      <c r="AE8161" s="263"/>
    </row>
    <row r="8162" spans="5:31" ht="15" customHeight="1" x14ac:dyDescent="0.3">
      <c r="E8162" s="263"/>
      <c r="F8162" s="263"/>
      <c r="G8162" s="263"/>
      <c r="H8162" s="263"/>
      <c r="I8162" s="263"/>
      <c r="J8162" s="263"/>
      <c r="K8162" s="263"/>
      <c r="L8162" s="263"/>
      <c r="M8162" s="263"/>
      <c r="N8162" s="263"/>
      <c r="O8162" s="263"/>
      <c r="P8162" s="263"/>
      <c r="Q8162" s="263"/>
      <c r="R8162" s="263"/>
      <c r="S8162" s="263"/>
      <c r="T8162" s="263"/>
      <c r="U8162" s="263"/>
      <c r="V8162" s="263"/>
      <c r="W8162" s="263"/>
      <c r="X8162" s="263"/>
      <c r="Y8162" s="263"/>
      <c r="Z8162" s="263"/>
      <c r="AA8162" s="263"/>
      <c r="AB8162" s="263"/>
      <c r="AC8162" s="263"/>
      <c r="AD8162" s="263"/>
      <c r="AE8162" s="263"/>
    </row>
    <row r="8163" spans="5:31" ht="15" customHeight="1" x14ac:dyDescent="0.3">
      <c r="E8163" s="263"/>
      <c r="F8163" s="263"/>
      <c r="G8163" s="263"/>
      <c r="H8163" s="263"/>
      <c r="I8163" s="263"/>
      <c r="J8163" s="263"/>
      <c r="K8163" s="263"/>
      <c r="L8163" s="263"/>
      <c r="M8163" s="263"/>
      <c r="N8163" s="263"/>
      <c r="O8163" s="263"/>
      <c r="P8163" s="263"/>
      <c r="Q8163" s="263"/>
      <c r="R8163" s="263"/>
      <c r="S8163" s="263"/>
      <c r="T8163" s="263"/>
      <c r="U8163" s="263"/>
      <c r="V8163" s="263"/>
      <c r="W8163" s="263"/>
      <c r="X8163" s="263"/>
      <c r="Y8163" s="263"/>
      <c r="Z8163" s="263"/>
      <c r="AA8163" s="263"/>
      <c r="AB8163" s="263"/>
      <c r="AC8163" s="263"/>
      <c r="AD8163" s="263"/>
      <c r="AE8163" s="263"/>
    </row>
    <row r="8164" spans="5:31" ht="15" customHeight="1" x14ac:dyDescent="0.3">
      <c r="E8164" s="263"/>
      <c r="F8164" s="263"/>
      <c r="G8164" s="263"/>
      <c r="H8164" s="263"/>
      <c r="I8164" s="263"/>
      <c r="J8164" s="263"/>
      <c r="K8164" s="263"/>
      <c r="L8164" s="263"/>
      <c r="M8164" s="263"/>
      <c r="N8164" s="263"/>
      <c r="O8164" s="263"/>
      <c r="P8164" s="263"/>
      <c r="Q8164" s="263"/>
      <c r="R8164" s="263"/>
      <c r="S8164" s="263"/>
      <c r="T8164" s="263"/>
      <c r="U8164" s="263"/>
      <c r="V8164" s="263"/>
      <c r="W8164" s="263"/>
      <c r="X8164" s="263"/>
      <c r="Y8164" s="263"/>
      <c r="Z8164" s="263"/>
      <c r="AA8164" s="263"/>
      <c r="AB8164" s="263"/>
      <c r="AC8164" s="263"/>
      <c r="AD8164" s="263"/>
      <c r="AE8164" s="263"/>
    </row>
    <row r="8165" spans="5:31" ht="15" customHeight="1" x14ac:dyDescent="0.3">
      <c r="E8165" s="263"/>
      <c r="F8165" s="263"/>
      <c r="G8165" s="263"/>
      <c r="H8165" s="263"/>
      <c r="I8165" s="263"/>
      <c r="J8165" s="263"/>
      <c r="K8165" s="263"/>
      <c r="L8165" s="263"/>
      <c r="M8165" s="263"/>
      <c r="N8165" s="263"/>
      <c r="O8165" s="263"/>
      <c r="P8165" s="263"/>
      <c r="Q8165" s="263"/>
      <c r="R8165" s="263"/>
      <c r="S8165" s="263"/>
      <c r="T8165" s="263"/>
      <c r="U8165" s="263"/>
      <c r="V8165" s="263"/>
      <c r="W8165" s="263"/>
      <c r="X8165" s="263"/>
      <c r="Y8165" s="263"/>
      <c r="Z8165" s="263"/>
      <c r="AA8165" s="263"/>
      <c r="AB8165" s="263"/>
      <c r="AC8165" s="263"/>
      <c r="AD8165" s="263"/>
      <c r="AE8165" s="263"/>
    </row>
    <row r="8166" spans="5:31" ht="15" customHeight="1" x14ac:dyDescent="0.3">
      <c r="E8166" s="263"/>
      <c r="F8166" s="263"/>
      <c r="G8166" s="263"/>
      <c r="H8166" s="263"/>
      <c r="I8166" s="263"/>
      <c r="J8166" s="263"/>
      <c r="K8166" s="263"/>
      <c r="L8166" s="263"/>
      <c r="M8166" s="263"/>
      <c r="N8166" s="263"/>
      <c r="O8166" s="263"/>
      <c r="P8166" s="263"/>
      <c r="Q8166" s="263"/>
      <c r="R8166" s="263"/>
      <c r="S8166" s="263"/>
      <c r="T8166" s="263"/>
      <c r="U8166" s="263"/>
      <c r="V8166" s="263"/>
      <c r="W8166" s="263"/>
      <c r="X8166" s="263"/>
      <c r="Y8166" s="263"/>
      <c r="Z8166" s="263"/>
      <c r="AA8166" s="263"/>
      <c r="AB8166" s="263"/>
      <c r="AC8166" s="263"/>
      <c r="AD8166" s="263"/>
      <c r="AE8166" s="263"/>
    </row>
    <row r="8167" spans="5:31" ht="15" customHeight="1" x14ac:dyDescent="0.3">
      <c r="E8167" s="263"/>
      <c r="F8167" s="263"/>
      <c r="G8167" s="263"/>
      <c r="H8167" s="263"/>
      <c r="I8167" s="263"/>
      <c r="J8167" s="263"/>
      <c r="K8167" s="263"/>
      <c r="L8167" s="263"/>
      <c r="M8167" s="263"/>
      <c r="N8167" s="263"/>
      <c r="O8167" s="263"/>
      <c r="P8167" s="263"/>
      <c r="Q8167" s="263"/>
      <c r="R8167" s="263"/>
      <c r="S8167" s="263"/>
      <c r="T8167" s="263"/>
      <c r="U8167" s="263"/>
      <c r="V8167" s="263"/>
      <c r="W8167" s="263"/>
      <c r="X8167" s="263"/>
      <c r="Y8167" s="263"/>
      <c r="Z8167" s="263"/>
      <c r="AA8167" s="263"/>
      <c r="AB8167" s="263"/>
      <c r="AC8167" s="263"/>
      <c r="AD8167" s="263"/>
      <c r="AE8167" s="263"/>
    </row>
    <row r="8168" spans="5:31" ht="15" customHeight="1" x14ac:dyDescent="0.3">
      <c r="E8168" s="263"/>
      <c r="F8168" s="263"/>
      <c r="G8168" s="263"/>
      <c r="H8168" s="263"/>
      <c r="I8168" s="263"/>
      <c r="J8168" s="263"/>
      <c r="K8168" s="263"/>
      <c r="L8168" s="263"/>
      <c r="M8168" s="263"/>
      <c r="N8168" s="263"/>
      <c r="O8168" s="263"/>
      <c r="P8168" s="263"/>
      <c r="Q8168" s="263"/>
      <c r="R8168" s="263"/>
      <c r="S8168" s="263"/>
      <c r="T8168" s="263"/>
      <c r="U8168" s="263"/>
      <c r="V8168" s="263"/>
      <c r="W8168" s="263"/>
      <c r="X8168" s="263"/>
      <c r="Y8168" s="263"/>
      <c r="Z8168" s="263"/>
      <c r="AA8168" s="263"/>
      <c r="AB8168" s="263"/>
      <c r="AC8168" s="263"/>
      <c r="AD8168" s="263"/>
      <c r="AE8168" s="263"/>
    </row>
    <row r="8169" spans="5:31" ht="15" customHeight="1" x14ac:dyDescent="0.3">
      <c r="E8169" s="263"/>
      <c r="F8169" s="263"/>
      <c r="G8169" s="263"/>
      <c r="H8169" s="263"/>
      <c r="I8169" s="263"/>
      <c r="J8169" s="263"/>
      <c r="K8169" s="263"/>
      <c r="L8169" s="263"/>
      <c r="M8169" s="263"/>
      <c r="N8169" s="263"/>
      <c r="O8169" s="263"/>
      <c r="P8169" s="263"/>
      <c r="Q8169" s="263"/>
      <c r="R8169" s="263"/>
      <c r="S8169" s="263"/>
      <c r="T8169" s="263"/>
      <c r="U8169" s="263"/>
      <c r="V8169" s="263"/>
      <c r="W8169" s="263"/>
      <c r="X8169" s="263"/>
      <c r="Y8169" s="263"/>
      <c r="Z8169" s="263"/>
      <c r="AA8169" s="263"/>
      <c r="AB8169" s="263"/>
      <c r="AC8169" s="263"/>
      <c r="AD8169" s="263"/>
      <c r="AE8169" s="263"/>
    </row>
    <row r="8170" spans="5:31" ht="15" customHeight="1" x14ac:dyDescent="0.3">
      <c r="E8170" s="263"/>
      <c r="F8170" s="263"/>
      <c r="G8170" s="263"/>
      <c r="H8170" s="263"/>
      <c r="I8170" s="263"/>
      <c r="J8170" s="263"/>
      <c r="K8170" s="263"/>
      <c r="L8170" s="263"/>
      <c r="M8170" s="263"/>
      <c r="N8170" s="263"/>
      <c r="O8170" s="263"/>
      <c r="P8170" s="263"/>
      <c r="Q8170" s="263"/>
      <c r="R8170" s="263"/>
      <c r="S8170" s="263"/>
      <c r="T8170" s="263"/>
      <c r="U8170" s="263"/>
      <c r="V8170" s="263"/>
      <c r="W8170" s="263"/>
      <c r="X8170" s="263"/>
      <c r="Y8170" s="263"/>
      <c r="Z8170" s="263"/>
      <c r="AA8170" s="263"/>
      <c r="AB8170" s="263"/>
      <c r="AC8170" s="263"/>
      <c r="AD8170" s="263"/>
      <c r="AE8170" s="263"/>
    </row>
    <row r="8171" spans="5:31" ht="15" customHeight="1" x14ac:dyDescent="0.3">
      <c r="E8171" s="263"/>
      <c r="F8171" s="263"/>
      <c r="G8171" s="263"/>
      <c r="H8171" s="263"/>
      <c r="I8171" s="263"/>
      <c r="J8171" s="263"/>
      <c r="K8171" s="263"/>
      <c r="L8171" s="263"/>
      <c r="M8171" s="263"/>
      <c r="N8171" s="263"/>
      <c r="O8171" s="263"/>
      <c r="P8171" s="263"/>
      <c r="Q8171" s="263"/>
      <c r="R8171" s="263"/>
      <c r="S8171" s="263"/>
      <c r="T8171" s="263"/>
      <c r="U8171" s="263"/>
      <c r="V8171" s="263"/>
      <c r="W8171" s="263"/>
      <c r="X8171" s="263"/>
      <c r="Y8171" s="263"/>
      <c r="Z8171" s="263"/>
      <c r="AA8171" s="263"/>
      <c r="AB8171" s="263"/>
      <c r="AC8171" s="263"/>
      <c r="AD8171" s="263"/>
      <c r="AE8171" s="263"/>
    </row>
    <row r="8172" spans="5:31" ht="15" customHeight="1" x14ac:dyDescent="0.3">
      <c r="E8172" s="263"/>
      <c r="F8172" s="263"/>
      <c r="G8172" s="263"/>
      <c r="H8172" s="263"/>
      <c r="I8172" s="263"/>
      <c r="J8172" s="263"/>
      <c r="K8172" s="263"/>
      <c r="L8172" s="263"/>
      <c r="M8172" s="263"/>
      <c r="N8172" s="263"/>
      <c r="O8172" s="263"/>
      <c r="P8172" s="263"/>
      <c r="Q8172" s="263"/>
      <c r="R8172" s="263"/>
      <c r="S8172" s="263"/>
      <c r="T8172" s="263"/>
      <c r="U8172" s="263"/>
      <c r="V8172" s="263"/>
      <c r="W8172" s="263"/>
      <c r="X8172" s="263"/>
      <c r="Y8172" s="263"/>
      <c r="Z8172" s="263"/>
      <c r="AA8172" s="263"/>
      <c r="AB8172" s="263"/>
      <c r="AC8172" s="263"/>
      <c r="AD8172" s="263"/>
      <c r="AE8172" s="263"/>
    </row>
    <row r="8173" spans="5:31" ht="15" customHeight="1" x14ac:dyDescent="0.3">
      <c r="E8173" s="263"/>
      <c r="F8173" s="263"/>
      <c r="G8173" s="263"/>
      <c r="H8173" s="263"/>
      <c r="I8173" s="263"/>
      <c r="J8173" s="263"/>
      <c r="K8173" s="263"/>
      <c r="L8173" s="263"/>
      <c r="M8173" s="263"/>
      <c r="N8173" s="263"/>
      <c r="O8173" s="263"/>
      <c r="P8173" s="263"/>
      <c r="Q8173" s="263"/>
      <c r="R8173" s="263"/>
      <c r="S8173" s="263"/>
      <c r="T8173" s="263"/>
      <c r="U8173" s="263"/>
      <c r="V8173" s="263"/>
      <c r="W8173" s="263"/>
      <c r="X8173" s="263"/>
      <c r="Y8173" s="263"/>
      <c r="Z8173" s="263"/>
      <c r="AA8173" s="263"/>
      <c r="AB8173" s="263"/>
      <c r="AC8173" s="263"/>
      <c r="AD8173" s="263"/>
      <c r="AE8173" s="263"/>
    </row>
    <row r="8174" spans="5:31" ht="15" customHeight="1" x14ac:dyDescent="0.3">
      <c r="E8174" s="263"/>
      <c r="F8174" s="263"/>
      <c r="G8174" s="263"/>
      <c r="H8174" s="263"/>
      <c r="I8174" s="263"/>
      <c r="J8174" s="263"/>
      <c r="K8174" s="263"/>
      <c r="L8174" s="263"/>
      <c r="M8174" s="263"/>
      <c r="N8174" s="263"/>
      <c r="O8174" s="263"/>
      <c r="P8174" s="263"/>
      <c r="Q8174" s="263"/>
      <c r="R8174" s="263"/>
      <c r="S8174" s="263"/>
      <c r="T8174" s="263"/>
      <c r="U8174" s="263"/>
      <c r="V8174" s="263"/>
      <c r="W8174" s="263"/>
      <c r="X8174" s="263"/>
      <c r="Y8174" s="263"/>
      <c r="Z8174" s="263"/>
      <c r="AA8174" s="263"/>
      <c r="AB8174" s="263"/>
      <c r="AC8174" s="263"/>
      <c r="AD8174" s="263"/>
      <c r="AE8174" s="263"/>
    </row>
    <row r="8175" spans="5:31" ht="15" customHeight="1" x14ac:dyDescent="0.3">
      <c r="E8175" s="263"/>
      <c r="F8175" s="263"/>
      <c r="G8175" s="263"/>
      <c r="H8175" s="263"/>
      <c r="I8175" s="263"/>
      <c r="J8175" s="263"/>
      <c r="K8175" s="263"/>
      <c r="L8175" s="263"/>
      <c r="M8175" s="263"/>
      <c r="N8175" s="263"/>
      <c r="O8175" s="263"/>
      <c r="P8175" s="263"/>
      <c r="Q8175" s="263"/>
      <c r="R8175" s="263"/>
      <c r="S8175" s="263"/>
      <c r="T8175" s="263"/>
      <c r="U8175" s="263"/>
      <c r="V8175" s="263"/>
      <c r="W8175" s="263"/>
      <c r="X8175" s="263"/>
      <c r="Y8175" s="263"/>
      <c r="Z8175" s="263"/>
      <c r="AA8175" s="263"/>
      <c r="AB8175" s="263"/>
      <c r="AC8175" s="263"/>
      <c r="AD8175" s="263"/>
      <c r="AE8175" s="263"/>
    </row>
    <row r="8176" spans="5:31" ht="15" customHeight="1" x14ac:dyDescent="0.3">
      <c r="E8176" s="263"/>
      <c r="F8176" s="263"/>
      <c r="G8176" s="263"/>
      <c r="H8176" s="263"/>
      <c r="I8176" s="263"/>
      <c r="J8176" s="263"/>
      <c r="K8176" s="263"/>
      <c r="L8176" s="263"/>
      <c r="M8176" s="263"/>
      <c r="N8176" s="263"/>
      <c r="O8176" s="263"/>
      <c r="P8176" s="263"/>
      <c r="Q8176" s="263"/>
      <c r="R8176" s="263"/>
      <c r="S8176" s="263"/>
      <c r="T8176" s="263"/>
      <c r="U8176" s="263"/>
      <c r="V8176" s="263"/>
      <c r="W8176" s="263"/>
      <c r="X8176" s="263"/>
      <c r="Y8176" s="263"/>
      <c r="Z8176" s="263"/>
      <c r="AA8176" s="263"/>
      <c r="AB8176" s="263"/>
      <c r="AC8176" s="263"/>
      <c r="AD8176" s="263"/>
      <c r="AE8176" s="263"/>
    </row>
    <row r="8177" spans="5:31" ht="15" customHeight="1" x14ac:dyDescent="0.3">
      <c r="E8177" s="263"/>
      <c r="F8177" s="263"/>
      <c r="G8177" s="263"/>
      <c r="H8177" s="263"/>
      <c r="I8177" s="263"/>
      <c r="J8177" s="263"/>
      <c r="K8177" s="263"/>
      <c r="L8177" s="263"/>
      <c r="M8177" s="263"/>
      <c r="N8177" s="263"/>
      <c r="O8177" s="263"/>
      <c r="P8177" s="263"/>
      <c r="Q8177" s="263"/>
      <c r="R8177" s="263"/>
      <c r="S8177" s="263"/>
      <c r="T8177" s="263"/>
      <c r="U8177" s="263"/>
      <c r="V8177" s="263"/>
      <c r="W8177" s="263"/>
      <c r="X8177" s="263"/>
      <c r="Y8177" s="263"/>
      <c r="Z8177" s="263"/>
      <c r="AA8177" s="263"/>
      <c r="AB8177" s="263"/>
      <c r="AC8177" s="263"/>
      <c r="AD8177" s="263"/>
      <c r="AE8177" s="263"/>
    </row>
    <row r="8178" spans="5:31" ht="15" customHeight="1" x14ac:dyDescent="0.3">
      <c r="E8178" s="263"/>
      <c r="F8178" s="263"/>
      <c r="G8178" s="263"/>
      <c r="H8178" s="263"/>
      <c r="I8178" s="263"/>
      <c r="J8178" s="263"/>
      <c r="K8178" s="263"/>
      <c r="L8178" s="263"/>
      <c r="M8178" s="263"/>
      <c r="N8178" s="263"/>
      <c r="O8178" s="263"/>
      <c r="P8178" s="263"/>
      <c r="Q8178" s="263"/>
      <c r="R8178" s="263"/>
      <c r="S8178" s="263"/>
      <c r="T8178" s="263"/>
      <c r="U8178" s="263"/>
      <c r="V8178" s="263"/>
      <c r="W8178" s="263"/>
      <c r="X8178" s="263"/>
      <c r="Y8178" s="263"/>
      <c r="Z8178" s="263"/>
      <c r="AA8178" s="263"/>
      <c r="AB8178" s="263"/>
      <c r="AC8178" s="263"/>
      <c r="AD8178" s="263"/>
      <c r="AE8178" s="263"/>
    </row>
    <row r="8179" spans="5:31" ht="15" customHeight="1" x14ac:dyDescent="0.3">
      <c r="E8179" s="263"/>
      <c r="F8179" s="263"/>
      <c r="G8179" s="263"/>
      <c r="H8179" s="263"/>
      <c r="I8179" s="263"/>
      <c r="J8179" s="263"/>
      <c r="K8179" s="263"/>
      <c r="L8179" s="263"/>
      <c r="M8179" s="263"/>
      <c r="N8179" s="263"/>
      <c r="O8179" s="263"/>
      <c r="P8179" s="263"/>
      <c r="Q8179" s="263"/>
      <c r="R8179" s="263"/>
      <c r="S8179" s="263"/>
      <c r="T8179" s="263"/>
      <c r="U8179" s="263"/>
      <c r="V8179" s="263"/>
      <c r="W8179" s="263"/>
      <c r="X8179" s="263"/>
      <c r="Y8179" s="263"/>
      <c r="Z8179" s="263"/>
      <c r="AA8179" s="263"/>
      <c r="AB8179" s="263"/>
      <c r="AC8179" s="263"/>
      <c r="AD8179" s="263"/>
      <c r="AE8179" s="263"/>
    </row>
    <row r="8180" spans="5:31" ht="15" customHeight="1" x14ac:dyDescent="0.3">
      <c r="E8180" s="263"/>
      <c r="F8180" s="263"/>
      <c r="G8180" s="263"/>
      <c r="H8180" s="263"/>
      <c r="I8180" s="263"/>
      <c r="J8180" s="263"/>
      <c r="K8180" s="263"/>
      <c r="L8180" s="263"/>
      <c r="M8180" s="263"/>
      <c r="N8180" s="263"/>
      <c r="O8180" s="263"/>
      <c r="P8180" s="263"/>
      <c r="Q8180" s="263"/>
      <c r="R8180" s="263"/>
      <c r="S8180" s="263"/>
      <c r="T8180" s="263"/>
      <c r="U8180" s="263"/>
      <c r="V8180" s="263"/>
      <c r="W8180" s="263"/>
      <c r="X8180" s="263"/>
      <c r="Y8180" s="263"/>
      <c r="Z8180" s="263"/>
      <c r="AA8180" s="263"/>
      <c r="AB8180" s="263"/>
      <c r="AC8180" s="263"/>
      <c r="AD8180" s="263"/>
      <c r="AE8180" s="263"/>
    </row>
    <row r="8181" spans="5:31" ht="15" customHeight="1" x14ac:dyDescent="0.3">
      <c r="E8181" s="263"/>
      <c r="F8181" s="263"/>
      <c r="G8181" s="263"/>
      <c r="H8181" s="263"/>
      <c r="I8181" s="263"/>
      <c r="J8181" s="263"/>
      <c r="K8181" s="263"/>
      <c r="L8181" s="263"/>
      <c r="M8181" s="263"/>
      <c r="N8181" s="263"/>
      <c r="O8181" s="263"/>
      <c r="P8181" s="263"/>
      <c r="Q8181" s="263"/>
      <c r="R8181" s="263"/>
      <c r="S8181" s="263"/>
      <c r="T8181" s="263"/>
      <c r="U8181" s="263"/>
      <c r="V8181" s="263"/>
      <c r="W8181" s="263"/>
      <c r="X8181" s="263"/>
      <c r="Y8181" s="263"/>
      <c r="Z8181" s="263"/>
      <c r="AA8181" s="263"/>
      <c r="AB8181" s="263"/>
      <c r="AC8181" s="263"/>
      <c r="AD8181" s="263"/>
      <c r="AE8181" s="263"/>
    </row>
    <row r="8182" spans="5:31" ht="15" customHeight="1" x14ac:dyDescent="0.3">
      <c r="E8182" s="263"/>
      <c r="F8182" s="263"/>
      <c r="G8182" s="263"/>
      <c r="H8182" s="263"/>
      <c r="I8182" s="263"/>
      <c r="J8182" s="263"/>
      <c r="K8182" s="263"/>
      <c r="L8182" s="263"/>
      <c r="M8182" s="263"/>
      <c r="N8182" s="263"/>
      <c r="O8182" s="263"/>
      <c r="P8182" s="263"/>
      <c r="Q8182" s="263"/>
      <c r="R8182" s="263"/>
      <c r="S8182" s="263"/>
      <c r="T8182" s="263"/>
      <c r="U8182" s="263"/>
      <c r="V8182" s="263"/>
      <c r="W8182" s="263"/>
      <c r="X8182" s="263"/>
      <c r="Y8182" s="263"/>
      <c r="Z8182" s="263"/>
      <c r="AA8182" s="263"/>
      <c r="AB8182" s="263"/>
      <c r="AC8182" s="263"/>
      <c r="AD8182" s="263"/>
      <c r="AE8182" s="263"/>
    </row>
    <row r="8183" spans="5:31" ht="15" customHeight="1" x14ac:dyDescent="0.3">
      <c r="E8183" s="263"/>
      <c r="F8183" s="263"/>
      <c r="G8183" s="263"/>
      <c r="H8183" s="263"/>
      <c r="I8183" s="263"/>
      <c r="J8183" s="263"/>
      <c r="K8183" s="263"/>
      <c r="L8183" s="263"/>
      <c r="M8183" s="263"/>
      <c r="N8183" s="263"/>
      <c r="O8183" s="263"/>
      <c r="P8183" s="263"/>
      <c r="Q8183" s="263"/>
      <c r="R8183" s="263"/>
      <c r="S8183" s="263"/>
      <c r="T8183" s="263"/>
      <c r="U8183" s="263"/>
      <c r="V8183" s="263"/>
      <c r="W8183" s="263"/>
      <c r="X8183" s="263"/>
      <c r="Y8183" s="263"/>
      <c r="Z8183" s="263"/>
      <c r="AA8183" s="263"/>
      <c r="AB8183" s="263"/>
      <c r="AC8183" s="263"/>
      <c r="AD8183" s="263"/>
      <c r="AE8183" s="263"/>
    </row>
    <row r="8184" spans="5:31" ht="15" customHeight="1" x14ac:dyDescent="0.3">
      <c r="E8184" s="263"/>
      <c r="F8184" s="263"/>
      <c r="G8184" s="263"/>
      <c r="H8184" s="263"/>
      <c r="I8184" s="263"/>
      <c r="J8184" s="263"/>
      <c r="K8184" s="263"/>
      <c r="L8184" s="263"/>
      <c r="M8184" s="263"/>
      <c r="N8184" s="263"/>
      <c r="O8184" s="263"/>
      <c r="P8184" s="263"/>
      <c r="Q8184" s="263"/>
      <c r="R8184" s="263"/>
      <c r="S8184" s="263"/>
      <c r="T8184" s="263"/>
      <c r="U8184" s="263"/>
      <c r="V8184" s="263"/>
      <c r="W8184" s="263"/>
      <c r="X8184" s="263"/>
      <c r="Y8184" s="263"/>
      <c r="Z8184" s="263"/>
      <c r="AA8184" s="263"/>
      <c r="AB8184" s="263"/>
      <c r="AC8184" s="263"/>
      <c r="AD8184" s="263"/>
      <c r="AE8184" s="263"/>
    </row>
    <row r="8185" spans="5:31" ht="15" customHeight="1" x14ac:dyDescent="0.3">
      <c r="E8185" s="263"/>
      <c r="F8185" s="263"/>
      <c r="G8185" s="263"/>
      <c r="H8185" s="263"/>
      <c r="I8185" s="263"/>
      <c r="J8185" s="263"/>
      <c r="K8185" s="263"/>
      <c r="L8185" s="263"/>
      <c r="M8185" s="263"/>
      <c r="N8185" s="263"/>
      <c r="O8185" s="263"/>
      <c r="P8185" s="263"/>
      <c r="Q8185" s="263"/>
      <c r="R8185" s="263"/>
      <c r="S8185" s="263"/>
      <c r="T8185" s="263"/>
      <c r="U8185" s="263"/>
      <c r="V8185" s="263"/>
      <c r="W8185" s="263"/>
      <c r="X8185" s="263"/>
      <c r="Y8185" s="263"/>
      <c r="Z8185" s="263"/>
      <c r="AA8185" s="263"/>
      <c r="AB8185" s="263"/>
      <c r="AC8185" s="263"/>
      <c r="AD8185" s="263"/>
      <c r="AE8185" s="263"/>
    </row>
    <row r="8186" spans="5:31" ht="15" customHeight="1" x14ac:dyDescent="0.3">
      <c r="E8186" s="263"/>
      <c r="F8186" s="263"/>
      <c r="G8186" s="263"/>
      <c r="H8186" s="263"/>
      <c r="I8186" s="263"/>
      <c r="J8186" s="263"/>
      <c r="K8186" s="263"/>
      <c r="L8186" s="263"/>
      <c r="M8186" s="263"/>
      <c r="N8186" s="263"/>
      <c r="O8186" s="263"/>
      <c r="P8186" s="263"/>
      <c r="Q8186" s="263"/>
      <c r="R8186" s="263"/>
      <c r="S8186" s="263"/>
      <c r="T8186" s="263"/>
      <c r="U8186" s="263"/>
      <c r="V8186" s="263"/>
      <c r="W8186" s="263"/>
      <c r="X8186" s="263"/>
      <c r="Y8186" s="263"/>
      <c r="Z8186" s="263"/>
      <c r="AA8186" s="263"/>
      <c r="AB8186" s="263"/>
      <c r="AC8186" s="263"/>
      <c r="AD8186" s="263"/>
      <c r="AE8186" s="263"/>
    </row>
    <row r="8187" spans="5:31" ht="15" customHeight="1" x14ac:dyDescent="0.3">
      <c r="E8187" s="263"/>
      <c r="F8187" s="263"/>
      <c r="G8187" s="263"/>
      <c r="H8187" s="263"/>
      <c r="I8187" s="263"/>
      <c r="J8187" s="263"/>
      <c r="K8187" s="263"/>
      <c r="L8187" s="263"/>
      <c r="M8187" s="263"/>
      <c r="N8187" s="263"/>
      <c r="O8187" s="263"/>
      <c r="P8187" s="263"/>
      <c r="Q8187" s="263"/>
      <c r="R8187" s="263"/>
      <c r="S8187" s="263"/>
      <c r="T8187" s="263"/>
      <c r="U8187" s="263"/>
      <c r="V8187" s="263"/>
      <c r="W8187" s="263"/>
      <c r="X8187" s="263"/>
      <c r="Y8187" s="263"/>
      <c r="Z8187" s="263"/>
      <c r="AA8187" s="263"/>
      <c r="AB8187" s="263"/>
      <c r="AC8187" s="263"/>
      <c r="AD8187" s="263"/>
      <c r="AE8187" s="263"/>
    </row>
    <row r="8188" spans="5:31" ht="15" customHeight="1" x14ac:dyDescent="0.3">
      <c r="E8188" s="263"/>
      <c r="F8188" s="263"/>
      <c r="G8188" s="263"/>
      <c r="H8188" s="263"/>
      <c r="I8188" s="263"/>
      <c r="J8188" s="263"/>
      <c r="K8188" s="263"/>
      <c r="L8188" s="263"/>
      <c r="M8188" s="263"/>
      <c r="N8188" s="263"/>
      <c r="O8188" s="263"/>
      <c r="P8188" s="263"/>
      <c r="Q8188" s="263"/>
      <c r="R8188" s="263"/>
      <c r="S8188" s="263"/>
      <c r="T8188" s="263"/>
      <c r="U8188" s="263"/>
      <c r="V8188" s="263"/>
      <c r="W8188" s="263"/>
      <c r="X8188" s="263"/>
      <c r="Y8188" s="263"/>
      <c r="Z8188" s="263"/>
      <c r="AA8188" s="263"/>
      <c r="AB8188" s="263"/>
      <c r="AC8188" s="263"/>
      <c r="AD8188" s="263"/>
      <c r="AE8188" s="263"/>
    </row>
    <row r="8189" spans="5:31" ht="15" customHeight="1" x14ac:dyDescent="0.3">
      <c r="E8189" s="263"/>
      <c r="F8189" s="263"/>
      <c r="G8189" s="263"/>
      <c r="H8189" s="263"/>
      <c r="I8189" s="263"/>
      <c r="J8189" s="263"/>
      <c r="K8189" s="263"/>
      <c r="L8189" s="263"/>
      <c r="M8189" s="263"/>
      <c r="N8189" s="263"/>
      <c r="O8189" s="263"/>
      <c r="P8189" s="263"/>
      <c r="Q8189" s="263"/>
      <c r="R8189" s="263"/>
      <c r="S8189" s="263"/>
      <c r="T8189" s="263"/>
      <c r="U8189" s="263"/>
      <c r="V8189" s="263"/>
      <c r="W8189" s="263"/>
      <c r="X8189" s="263"/>
      <c r="Y8189" s="263"/>
      <c r="Z8189" s="263"/>
      <c r="AA8189" s="263"/>
      <c r="AB8189" s="263"/>
      <c r="AC8189" s="263"/>
      <c r="AD8189" s="263"/>
      <c r="AE8189" s="263"/>
    </row>
    <row r="8190" spans="5:31" ht="15" customHeight="1" x14ac:dyDescent="0.3">
      <c r="E8190" s="263"/>
      <c r="F8190" s="263"/>
      <c r="G8190" s="263"/>
      <c r="H8190" s="263"/>
      <c r="I8190" s="263"/>
      <c r="J8190" s="263"/>
      <c r="K8190" s="263"/>
      <c r="L8190" s="263"/>
      <c r="M8190" s="263"/>
      <c r="N8190" s="263"/>
      <c r="O8190" s="263"/>
      <c r="P8190" s="263"/>
      <c r="Q8190" s="263"/>
      <c r="R8190" s="263"/>
      <c r="S8190" s="263"/>
      <c r="T8190" s="263"/>
      <c r="U8190" s="263"/>
      <c r="V8190" s="263"/>
      <c r="W8190" s="263"/>
      <c r="X8190" s="263"/>
      <c r="Y8190" s="263"/>
      <c r="Z8190" s="263"/>
      <c r="AA8190" s="263"/>
      <c r="AB8190" s="263"/>
      <c r="AC8190" s="263"/>
      <c r="AD8190" s="263"/>
      <c r="AE8190" s="263"/>
    </row>
    <row r="8191" spans="5:31" ht="15" customHeight="1" x14ac:dyDescent="0.3">
      <c r="E8191" s="263"/>
      <c r="F8191" s="263"/>
      <c r="G8191" s="263"/>
      <c r="H8191" s="263"/>
      <c r="I8191" s="263"/>
      <c r="J8191" s="263"/>
      <c r="K8191" s="263"/>
      <c r="L8191" s="263"/>
      <c r="M8191" s="263"/>
      <c r="N8191" s="263"/>
      <c r="O8191" s="263"/>
      <c r="P8191" s="263"/>
      <c r="Q8191" s="263"/>
      <c r="R8191" s="263"/>
      <c r="S8191" s="263"/>
      <c r="T8191" s="263"/>
      <c r="U8191" s="263"/>
      <c r="V8191" s="263"/>
      <c r="W8191" s="263"/>
      <c r="X8191" s="263"/>
      <c r="Y8191" s="263"/>
      <c r="Z8191" s="263"/>
      <c r="AA8191" s="263"/>
      <c r="AB8191" s="263"/>
      <c r="AC8191" s="263"/>
      <c r="AD8191" s="263"/>
      <c r="AE8191" s="263"/>
    </row>
    <row r="8192" spans="5:31" ht="15" customHeight="1" x14ac:dyDescent="0.3">
      <c r="E8192" s="263"/>
      <c r="F8192" s="263"/>
      <c r="G8192" s="263"/>
      <c r="H8192" s="263"/>
      <c r="I8192" s="263"/>
      <c r="J8192" s="263"/>
      <c r="K8192" s="263"/>
      <c r="L8192" s="263"/>
      <c r="M8192" s="263"/>
      <c r="N8192" s="263"/>
      <c r="O8192" s="263"/>
      <c r="P8192" s="263"/>
      <c r="Q8192" s="263"/>
      <c r="R8192" s="263"/>
      <c r="S8192" s="263"/>
      <c r="T8192" s="263"/>
      <c r="U8192" s="263"/>
      <c r="V8192" s="263"/>
      <c r="W8192" s="263"/>
      <c r="X8192" s="263"/>
      <c r="Y8192" s="263"/>
      <c r="Z8192" s="263"/>
      <c r="AA8192" s="263"/>
      <c r="AB8192" s="263"/>
      <c r="AC8192" s="263"/>
      <c r="AD8192" s="263"/>
      <c r="AE8192" s="263"/>
    </row>
    <row r="8193" spans="5:31" ht="15" customHeight="1" x14ac:dyDescent="0.3">
      <c r="E8193" s="263"/>
      <c r="F8193" s="263"/>
      <c r="G8193" s="263"/>
      <c r="H8193" s="263"/>
      <c r="I8193" s="263"/>
      <c r="J8193" s="263"/>
      <c r="K8193" s="263"/>
      <c r="L8193" s="263"/>
      <c r="M8193" s="263"/>
      <c r="N8193" s="263"/>
      <c r="O8193" s="263"/>
      <c r="P8193" s="263"/>
      <c r="Q8193" s="263"/>
      <c r="R8193" s="263"/>
      <c r="S8193" s="263"/>
      <c r="T8193" s="263"/>
      <c r="U8193" s="263"/>
      <c r="V8193" s="263"/>
      <c r="W8193" s="263"/>
      <c r="X8193" s="263"/>
      <c r="Y8193" s="263"/>
      <c r="Z8193" s="263"/>
      <c r="AA8193" s="263"/>
      <c r="AB8193" s="263"/>
      <c r="AC8193" s="263"/>
      <c r="AD8193" s="263"/>
      <c r="AE8193" s="263"/>
    </row>
    <row r="8194" spans="5:31" ht="15" customHeight="1" x14ac:dyDescent="0.3">
      <c r="E8194" s="263"/>
      <c r="F8194" s="263"/>
      <c r="G8194" s="263"/>
      <c r="H8194" s="263"/>
      <c r="I8194" s="263"/>
      <c r="J8194" s="263"/>
      <c r="K8194" s="263"/>
      <c r="L8194" s="263"/>
      <c r="M8194" s="263"/>
      <c r="N8194" s="263"/>
      <c r="O8194" s="263"/>
      <c r="P8194" s="263"/>
      <c r="Q8194" s="263"/>
      <c r="R8194" s="263"/>
      <c r="S8194" s="263"/>
      <c r="T8194" s="263"/>
      <c r="U8194" s="263"/>
      <c r="V8194" s="263"/>
      <c r="W8194" s="263"/>
      <c r="X8194" s="263"/>
      <c r="Y8194" s="263"/>
      <c r="Z8194" s="263"/>
      <c r="AA8194" s="263"/>
      <c r="AB8194" s="263"/>
      <c r="AC8194" s="263"/>
      <c r="AD8194" s="263"/>
      <c r="AE8194" s="263"/>
    </row>
    <row r="8195" spans="5:31" ht="15" customHeight="1" x14ac:dyDescent="0.3">
      <c r="E8195" s="263"/>
      <c r="F8195" s="263"/>
      <c r="G8195" s="263"/>
      <c r="H8195" s="263"/>
      <c r="I8195" s="263"/>
      <c r="J8195" s="263"/>
      <c r="K8195" s="263"/>
      <c r="L8195" s="263"/>
      <c r="M8195" s="263"/>
      <c r="N8195" s="263"/>
      <c r="O8195" s="263"/>
      <c r="P8195" s="263"/>
      <c r="Q8195" s="263"/>
      <c r="R8195" s="263"/>
      <c r="S8195" s="263"/>
      <c r="T8195" s="263"/>
      <c r="U8195" s="263"/>
      <c r="V8195" s="263"/>
      <c r="W8195" s="263"/>
      <c r="X8195" s="263"/>
      <c r="Y8195" s="263"/>
      <c r="Z8195" s="263"/>
      <c r="AA8195" s="263"/>
      <c r="AB8195" s="263"/>
      <c r="AC8195" s="263"/>
      <c r="AD8195" s="263"/>
      <c r="AE8195" s="263"/>
    </row>
    <row r="8196" spans="5:31" ht="15" customHeight="1" x14ac:dyDescent="0.3">
      <c r="E8196" s="263"/>
      <c r="F8196" s="263"/>
      <c r="G8196" s="263"/>
      <c r="H8196" s="263"/>
      <c r="I8196" s="263"/>
      <c r="J8196" s="263"/>
      <c r="K8196" s="263"/>
      <c r="L8196" s="263"/>
      <c r="M8196" s="263"/>
      <c r="N8196" s="263"/>
      <c r="O8196" s="263"/>
      <c r="P8196" s="263"/>
      <c r="Q8196" s="263"/>
      <c r="R8196" s="263"/>
      <c r="S8196" s="263"/>
      <c r="T8196" s="263"/>
      <c r="U8196" s="263"/>
      <c r="V8196" s="263"/>
      <c r="W8196" s="263"/>
      <c r="X8196" s="263"/>
      <c r="Y8196" s="263"/>
      <c r="Z8196" s="263"/>
      <c r="AA8196" s="263"/>
      <c r="AB8196" s="263"/>
      <c r="AC8196" s="263"/>
      <c r="AD8196" s="263"/>
      <c r="AE8196" s="263"/>
    </row>
    <row r="8197" spans="5:31" ht="15" customHeight="1" x14ac:dyDescent="0.3">
      <c r="E8197" s="263"/>
      <c r="F8197" s="263"/>
      <c r="G8197" s="263"/>
      <c r="H8197" s="263"/>
      <c r="I8197" s="263"/>
      <c r="J8197" s="263"/>
      <c r="K8197" s="263"/>
      <c r="L8197" s="263"/>
      <c r="M8197" s="263"/>
      <c r="N8197" s="263"/>
      <c r="O8197" s="263"/>
      <c r="P8197" s="263"/>
      <c r="Q8197" s="263"/>
      <c r="R8197" s="263"/>
      <c r="S8197" s="263"/>
      <c r="T8197" s="263"/>
      <c r="U8197" s="263"/>
      <c r="V8197" s="263"/>
      <c r="W8197" s="263"/>
      <c r="X8197" s="263"/>
      <c r="Y8197" s="263"/>
      <c r="Z8197" s="263"/>
      <c r="AA8197" s="263"/>
      <c r="AB8197" s="263"/>
      <c r="AC8197" s="263"/>
      <c r="AD8197" s="263"/>
      <c r="AE8197" s="263"/>
    </row>
    <row r="8198" spans="5:31" ht="15" customHeight="1" x14ac:dyDescent="0.3">
      <c r="E8198" s="263"/>
      <c r="F8198" s="263"/>
      <c r="G8198" s="263"/>
      <c r="H8198" s="263"/>
      <c r="I8198" s="263"/>
      <c r="J8198" s="263"/>
      <c r="K8198" s="263"/>
      <c r="L8198" s="263"/>
      <c r="M8198" s="263"/>
      <c r="N8198" s="263"/>
      <c r="O8198" s="263"/>
      <c r="P8198" s="263"/>
      <c r="Q8198" s="263"/>
      <c r="R8198" s="263"/>
      <c r="S8198" s="263"/>
      <c r="T8198" s="263"/>
      <c r="U8198" s="263"/>
      <c r="V8198" s="263"/>
      <c r="W8198" s="263"/>
      <c r="X8198" s="263"/>
      <c r="Y8198" s="263"/>
      <c r="Z8198" s="263"/>
      <c r="AA8198" s="263"/>
      <c r="AB8198" s="263"/>
      <c r="AC8198" s="263"/>
      <c r="AD8198" s="263"/>
      <c r="AE8198" s="263"/>
    </row>
    <row r="8199" spans="5:31" ht="15" customHeight="1" x14ac:dyDescent="0.3">
      <c r="E8199" s="263"/>
      <c r="F8199" s="263"/>
      <c r="G8199" s="263"/>
      <c r="H8199" s="263"/>
      <c r="I8199" s="263"/>
      <c r="J8199" s="263"/>
      <c r="K8199" s="263"/>
      <c r="L8199" s="263"/>
      <c r="M8199" s="263"/>
      <c r="N8199" s="263"/>
      <c r="O8199" s="263"/>
      <c r="P8199" s="263"/>
      <c r="Q8199" s="263"/>
      <c r="R8199" s="263"/>
      <c r="S8199" s="263"/>
      <c r="T8199" s="263"/>
      <c r="U8199" s="263"/>
      <c r="V8199" s="263"/>
      <c r="W8199" s="263"/>
      <c r="X8199" s="263"/>
      <c r="Y8199" s="263"/>
      <c r="Z8199" s="263"/>
      <c r="AA8199" s="263"/>
      <c r="AB8199" s="263"/>
      <c r="AC8199" s="263"/>
      <c r="AD8199" s="263"/>
      <c r="AE8199" s="263"/>
    </row>
    <row r="8200" spans="5:31" ht="15" customHeight="1" x14ac:dyDescent="0.3">
      <c r="E8200" s="263"/>
      <c r="F8200" s="263"/>
      <c r="G8200" s="263"/>
      <c r="H8200" s="263"/>
      <c r="I8200" s="263"/>
      <c r="J8200" s="263"/>
      <c r="K8200" s="263"/>
      <c r="L8200" s="263"/>
      <c r="M8200" s="263"/>
      <c r="N8200" s="263"/>
      <c r="O8200" s="263"/>
      <c r="P8200" s="263"/>
      <c r="Q8200" s="263"/>
      <c r="R8200" s="263"/>
      <c r="S8200" s="263"/>
      <c r="T8200" s="263"/>
      <c r="U8200" s="263"/>
      <c r="V8200" s="263"/>
      <c r="W8200" s="263"/>
      <c r="X8200" s="263"/>
      <c r="Y8200" s="263"/>
      <c r="Z8200" s="263"/>
      <c r="AA8200" s="263"/>
      <c r="AB8200" s="263"/>
      <c r="AC8200" s="263"/>
      <c r="AD8200" s="263"/>
      <c r="AE8200" s="263"/>
    </row>
    <row r="8201" spans="5:31" ht="15" customHeight="1" x14ac:dyDescent="0.3">
      <c r="E8201" s="263"/>
      <c r="F8201" s="263"/>
      <c r="G8201" s="263"/>
      <c r="H8201" s="263"/>
      <c r="I8201" s="263"/>
      <c r="J8201" s="263"/>
      <c r="K8201" s="263"/>
      <c r="L8201" s="263"/>
      <c r="M8201" s="263"/>
      <c r="N8201" s="263"/>
      <c r="O8201" s="263"/>
      <c r="P8201" s="263"/>
      <c r="Q8201" s="263"/>
      <c r="R8201" s="263"/>
      <c r="S8201" s="263"/>
      <c r="T8201" s="263"/>
      <c r="U8201" s="263"/>
      <c r="V8201" s="263"/>
      <c r="W8201" s="263"/>
      <c r="X8201" s="263"/>
      <c r="Y8201" s="263"/>
      <c r="Z8201" s="263"/>
      <c r="AA8201" s="263"/>
      <c r="AB8201" s="263"/>
      <c r="AC8201" s="263"/>
      <c r="AD8201" s="263"/>
      <c r="AE8201" s="263"/>
    </row>
    <row r="8202" spans="5:31" ht="15" customHeight="1" x14ac:dyDescent="0.3">
      <c r="E8202" s="263"/>
      <c r="F8202" s="263"/>
      <c r="G8202" s="263"/>
      <c r="H8202" s="263"/>
      <c r="I8202" s="263"/>
      <c r="J8202" s="263"/>
      <c r="K8202" s="263"/>
      <c r="L8202" s="263"/>
      <c r="M8202" s="263"/>
      <c r="N8202" s="263"/>
      <c r="O8202" s="263"/>
      <c r="P8202" s="263"/>
      <c r="Q8202" s="263"/>
      <c r="R8202" s="263"/>
      <c r="S8202" s="263"/>
      <c r="T8202" s="263"/>
      <c r="U8202" s="263"/>
      <c r="V8202" s="263"/>
      <c r="W8202" s="263"/>
      <c r="X8202" s="263"/>
      <c r="Y8202" s="263"/>
      <c r="Z8202" s="263"/>
      <c r="AA8202" s="263"/>
      <c r="AB8202" s="263"/>
      <c r="AC8202" s="263"/>
      <c r="AD8202" s="263"/>
      <c r="AE8202" s="263"/>
    </row>
    <row r="8203" spans="5:31" ht="15" customHeight="1" x14ac:dyDescent="0.3">
      <c r="E8203" s="263"/>
      <c r="F8203" s="263"/>
      <c r="G8203" s="263"/>
      <c r="H8203" s="263"/>
      <c r="I8203" s="263"/>
      <c r="J8203" s="263"/>
      <c r="K8203" s="263"/>
      <c r="L8203" s="263"/>
      <c r="M8203" s="263"/>
      <c r="N8203" s="263"/>
      <c r="O8203" s="263"/>
      <c r="P8203" s="263"/>
      <c r="Q8203" s="263"/>
      <c r="R8203" s="263"/>
      <c r="S8203" s="263"/>
      <c r="T8203" s="263"/>
      <c r="U8203" s="263"/>
      <c r="V8203" s="263"/>
      <c r="W8203" s="263"/>
      <c r="X8203" s="263"/>
      <c r="Y8203" s="263"/>
      <c r="Z8203" s="263"/>
      <c r="AA8203" s="263"/>
      <c r="AB8203" s="263"/>
      <c r="AC8203" s="263"/>
      <c r="AD8203" s="263"/>
      <c r="AE8203" s="263"/>
    </row>
    <row r="8204" spans="5:31" ht="15" customHeight="1" x14ac:dyDescent="0.3">
      <c r="E8204" s="263"/>
      <c r="F8204" s="263"/>
      <c r="G8204" s="263"/>
      <c r="H8204" s="263"/>
      <c r="I8204" s="263"/>
      <c r="J8204" s="263"/>
      <c r="K8204" s="263"/>
      <c r="L8204" s="263"/>
      <c r="M8204" s="263"/>
      <c r="N8204" s="263"/>
      <c r="O8204" s="263"/>
      <c r="P8204" s="263"/>
      <c r="Q8204" s="263"/>
      <c r="R8204" s="263"/>
      <c r="S8204" s="263"/>
      <c r="T8204" s="263"/>
      <c r="U8204" s="263"/>
      <c r="V8204" s="263"/>
      <c r="W8204" s="263"/>
      <c r="X8204" s="263"/>
      <c r="Y8204" s="263"/>
      <c r="Z8204" s="263"/>
      <c r="AA8204" s="263"/>
      <c r="AB8204" s="263"/>
      <c r="AC8204" s="263"/>
      <c r="AD8204" s="263"/>
      <c r="AE8204" s="263"/>
    </row>
    <row r="8205" spans="5:31" ht="15" customHeight="1" x14ac:dyDescent="0.3">
      <c r="E8205" s="263"/>
      <c r="F8205" s="263"/>
      <c r="G8205" s="263"/>
      <c r="H8205" s="263"/>
      <c r="I8205" s="263"/>
      <c r="J8205" s="263"/>
      <c r="K8205" s="263"/>
      <c r="L8205" s="263"/>
      <c r="M8205" s="263"/>
      <c r="N8205" s="263"/>
      <c r="O8205" s="263"/>
      <c r="P8205" s="263"/>
      <c r="Q8205" s="263"/>
      <c r="R8205" s="263"/>
      <c r="S8205" s="263"/>
      <c r="T8205" s="263"/>
      <c r="U8205" s="263"/>
      <c r="V8205" s="263"/>
      <c r="W8205" s="263"/>
      <c r="X8205" s="263"/>
      <c r="Y8205" s="263"/>
      <c r="Z8205" s="263"/>
      <c r="AA8205" s="263"/>
      <c r="AB8205" s="263"/>
      <c r="AC8205" s="263"/>
      <c r="AD8205" s="263"/>
      <c r="AE8205" s="263"/>
    </row>
    <row r="8206" spans="5:31" ht="15" customHeight="1" x14ac:dyDescent="0.3">
      <c r="E8206" s="263"/>
      <c r="F8206" s="263"/>
      <c r="G8206" s="263"/>
      <c r="H8206" s="263"/>
      <c r="I8206" s="263"/>
      <c r="J8206" s="263"/>
      <c r="K8206" s="263"/>
      <c r="L8206" s="263"/>
      <c r="M8206" s="263"/>
      <c r="N8206" s="263"/>
      <c r="O8206" s="263"/>
      <c r="P8206" s="263"/>
      <c r="Q8206" s="263"/>
      <c r="R8206" s="263"/>
      <c r="S8206" s="263"/>
      <c r="T8206" s="263"/>
      <c r="U8206" s="263"/>
      <c r="V8206" s="263"/>
      <c r="W8206" s="263"/>
      <c r="X8206" s="263"/>
      <c r="Y8206" s="263"/>
      <c r="Z8206" s="263"/>
      <c r="AA8206" s="263"/>
      <c r="AB8206" s="263"/>
      <c r="AC8206" s="263"/>
      <c r="AD8206" s="263"/>
      <c r="AE8206" s="263"/>
    </row>
    <row r="8207" spans="5:31" ht="15" customHeight="1" x14ac:dyDescent="0.3">
      <c r="E8207" s="263"/>
      <c r="F8207" s="263"/>
      <c r="G8207" s="263"/>
      <c r="H8207" s="263"/>
      <c r="I8207" s="263"/>
      <c r="J8207" s="263"/>
      <c r="K8207" s="263"/>
      <c r="L8207" s="263"/>
      <c r="M8207" s="263"/>
      <c r="N8207" s="263"/>
      <c r="O8207" s="263"/>
      <c r="P8207" s="263"/>
      <c r="Q8207" s="263"/>
      <c r="R8207" s="263"/>
      <c r="S8207" s="263"/>
      <c r="T8207" s="263"/>
      <c r="U8207" s="263"/>
      <c r="V8207" s="263"/>
      <c r="W8207" s="263"/>
      <c r="X8207" s="263"/>
      <c r="Y8207" s="263"/>
      <c r="Z8207" s="263"/>
      <c r="AA8207" s="263"/>
      <c r="AB8207" s="263"/>
      <c r="AC8207" s="263"/>
      <c r="AD8207" s="263"/>
      <c r="AE8207" s="263"/>
    </row>
    <row r="8208" spans="5:31" ht="15" customHeight="1" x14ac:dyDescent="0.3">
      <c r="E8208" s="263"/>
      <c r="F8208" s="263"/>
      <c r="G8208" s="263"/>
      <c r="H8208" s="263"/>
      <c r="I8208" s="263"/>
      <c r="J8208" s="263"/>
      <c r="K8208" s="263"/>
      <c r="L8208" s="263"/>
      <c r="M8208" s="263"/>
      <c r="N8208" s="263"/>
      <c r="O8208" s="263"/>
      <c r="P8208" s="263"/>
      <c r="Q8208" s="263"/>
      <c r="R8208" s="263"/>
      <c r="S8208" s="263"/>
      <c r="T8208" s="263"/>
      <c r="U8208" s="263"/>
      <c r="V8208" s="263"/>
      <c r="W8208" s="263"/>
      <c r="X8208" s="263"/>
      <c r="Y8208" s="263"/>
      <c r="Z8208" s="263"/>
      <c r="AA8208" s="263"/>
      <c r="AB8208" s="263"/>
      <c r="AC8208" s="263"/>
      <c r="AD8208" s="263"/>
      <c r="AE8208" s="263"/>
    </row>
    <row r="8209" spans="5:31" ht="15" customHeight="1" x14ac:dyDescent="0.3">
      <c r="E8209" s="263"/>
      <c r="F8209" s="263"/>
      <c r="G8209" s="263"/>
      <c r="H8209" s="263"/>
      <c r="I8209" s="263"/>
      <c r="J8209" s="263"/>
      <c r="K8209" s="263"/>
      <c r="L8209" s="263"/>
      <c r="M8209" s="263"/>
      <c r="N8209" s="263"/>
      <c r="O8209" s="263"/>
      <c r="P8209" s="263"/>
      <c r="Q8209" s="263"/>
      <c r="R8209" s="263"/>
      <c r="S8209" s="263"/>
      <c r="T8209" s="263"/>
      <c r="U8209" s="263"/>
      <c r="V8209" s="263"/>
      <c r="W8209" s="263"/>
      <c r="X8209" s="263"/>
      <c r="Y8209" s="263"/>
      <c r="Z8209" s="263"/>
      <c r="AA8209" s="263"/>
      <c r="AB8209" s="263"/>
      <c r="AC8209" s="263"/>
      <c r="AD8209" s="263"/>
      <c r="AE8209" s="263"/>
    </row>
    <row r="8210" spans="5:31" ht="15" customHeight="1" x14ac:dyDescent="0.3">
      <c r="E8210" s="263"/>
      <c r="F8210" s="263"/>
      <c r="G8210" s="263"/>
      <c r="H8210" s="263"/>
      <c r="I8210" s="263"/>
      <c r="J8210" s="263"/>
      <c r="K8210" s="263"/>
      <c r="L8210" s="263"/>
      <c r="M8210" s="263"/>
      <c r="N8210" s="263"/>
      <c r="O8210" s="263"/>
      <c r="P8210" s="263"/>
      <c r="Q8210" s="263"/>
      <c r="R8210" s="263"/>
      <c r="S8210" s="263"/>
      <c r="T8210" s="263"/>
      <c r="U8210" s="263"/>
      <c r="V8210" s="263"/>
      <c r="W8210" s="263"/>
      <c r="X8210" s="263"/>
      <c r="Y8210" s="263"/>
      <c r="Z8210" s="263"/>
      <c r="AA8210" s="263"/>
      <c r="AB8210" s="263"/>
      <c r="AC8210" s="263"/>
      <c r="AD8210" s="263"/>
      <c r="AE8210" s="263"/>
    </row>
    <row r="8211" spans="5:31" ht="15" customHeight="1" x14ac:dyDescent="0.3">
      <c r="E8211" s="263"/>
      <c r="F8211" s="263"/>
      <c r="G8211" s="263"/>
      <c r="H8211" s="263"/>
      <c r="I8211" s="263"/>
      <c r="J8211" s="263"/>
      <c r="K8211" s="263"/>
      <c r="L8211" s="263"/>
      <c r="M8211" s="263"/>
      <c r="N8211" s="263"/>
      <c r="O8211" s="263"/>
      <c r="P8211" s="263"/>
      <c r="Q8211" s="263"/>
      <c r="R8211" s="263"/>
      <c r="S8211" s="263"/>
      <c r="T8211" s="263"/>
      <c r="U8211" s="263"/>
      <c r="V8211" s="263"/>
      <c r="W8211" s="263"/>
      <c r="X8211" s="263"/>
      <c r="Y8211" s="263"/>
      <c r="Z8211" s="263"/>
      <c r="AA8211" s="263"/>
      <c r="AB8211" s="263"/>
      <c r="AC8211" s="263"/>
      <c r="AD8211" s="263"/>
      <c r="AE8211" s="263"/>
    </row>
    <row r="8212" spans="5:31" ht="15" customHeight="1" x14ac:dyDescent="0.3">
      <c r="E8212" s="263"/>
      <c r="F8212" s="263"/>
      <c r="G8212" s="263"/>
      <c r="H8212" s="263"/>
      <c r="I8212" s="263"/>
      <c r="J8212" s="263"/>
      <c r="K8212" s="263"/>
      <c r="L8212" s="263"/>
      <c r="M8212" s="263"/>
      <c r="N8212" s="263"/>
      <c r="O8212" s="263"/>
      <c r="P8212" s="263"/>
      <c r="Q8212" s="263"/>
      <c r="R8212" s="263"/>
      <c r="S8212" s="263"/>
      <c r="T8212" s="263"/>
      <c r="U8212" s="263"/>
      <c r="V8212" s="263"/>
      <c r="W8212" s="263"/>
      <c r="X8212" s="263"/>
      <c r="Y8212" s="263"/>
      <c r="Z8212" s="263"/>
      <c r="AA8212" s="263"/>
      <c r="AB8212" s="263"/>
      <c r="AC8212" s="263"/>
      <c r="AD8212" s="263"/>
      <c r="AE8212" s="263"/>
    </row>
    <row r="8213" spans="5:31" ht="15" customHeight="1" x14ac:dyDescent="0.3">
      <c r="E8213" s="263"/>
      <c r="F8213" s="263"/>
      <c r="G8213" s="263"/>
      <c r="H8213" s="263"/>
      <c r="I8213" s="263"/>
      <c r="J8213" s="263"/>
      <c r="K8213" s="263"/>
      <c r="L8213" s="263"/>
      <c r="M8213" s="263"/>
      <c r="N8213" s="263"/>
      <c r="O8213" s="263"/>
      <c r="P8213" s="263"/>
      <c r="Q8213" s="263"/>
      <c r="R8213" s="263"/>
      <c r="S8213" s="263"/>
      <c r="T8213" s="263"/>
      <c r="U8213" s="263"/>
      <c r="V8213" s="263"/>
      <c r="W8213" s="263"/>
      <c r="X8213" s="263"/>
      <c r="Y8213" s="263"/>
      <c r="Z8213" s="263"/>
      <c r="AA8213" s="263"/>
      <c r="AB8213" s="263"/>
      <c r="AC8213" s="263"/>
      <c r="AD8213" s="263"/>
      <c r="AE8213" s="263"/>
    </row>
    <row r="8214" spans="5:31" ht="15" customHeight="1" x14ac:dyDescent="0.3">
      <c r="E8214" s="263"/>
      <c r="F8214" s="263"/>
      <c r="G8214" s="263"/>
      <c r="H8214" s="263"/>
      <c r="I8214" s="263"/>
      <c r="J8214" s="263"/>
      <c r="K8214" s="263"/>
      <c r="L8214" s="263"/>
      <c r="M8214" s="263"/>
      <c r="N8214" s="263"/>
      <c r="O8214" s="263"/>
      <c r="P8214" s="263"/>
      <c r="Q8214" s="263"/>
      <c r="R8214" s="263"/>
      <c r="S8214" s="263"/>
      <c r="T8214" s="263"/>
      <c r="U8214" s="263"/>
      <c r="V8214" s="263"/>
      <c r="W8214" s="263"/>
      <c r="X8214" s="263"/>
      <c r="Y8214" s="263"/>
      <c r="Z8214" s="263"/>
      <c r="AA8214" s="263"/>
      <c r="AB8214" s="263"/>
      <c r="AC8214" s="263"/>
      <c r="AD8214" s="263"/>
      <c r="AE8214" s="263"/>
    </row>
    <row r="8215" spans="5:31" ht="15" customHeight="1" x14ac:dyDescent="0.3">
      <c r="E8215" s="263"/>
      <c r="F8215" s="263"/>
      <c r="G8215" s="263"/>
      <c r="H8215" s="263"/>
      <c r="I8215" s="263"/>
      <c r="J8215" s="263"/>
      <c r="K8215" s="263"/>
      <c r="L8215" s="263"/>
      <c r="M8215" s="263"/>
      <c r="N8215" s="263"/>
      <c r="O8215" s="263"/>
      <c r="P8215" s="263"/>
      <c r="Q8215" s="263"/>
      <c r="R8215" s="263"/>
      <c r="S8215" s="263"/>
      <c r="T8215" s="263"/>
      <c r="U8215" s="263"/>
      <c r="V8215" s="263"/>
      <c r="W8215" s="263"/>
      <c r="X8215" s="263"/>
      <c r="Y8215" s="263"/>
      <c r="Z8215" s="263"/>
      <c r="AA8215" s="263"/>
      <c r="AB8215" s="263"/>
      <c r="AC8215" s="263"/>
      <c r="AD8215" s="263"/>
      <c r="AE8215" s="263"/>
    </row>
    <row r="8216" spans="5:31" ht="15" customHeight="1" x14ac:dyDescent="0.3">
      <c r="E8216" s="263"/>
      <c r="F8216" s="263"/>
      <c r="G8216" s="263"/>
      <c r="H8216" s="263"/>
      <c r="I8216" s="263"/>
      <c r="J8216" s="263"/>
      <c r="K8216" s="263"/>
      <c r="L8216" s="263"/>
      <c r="M8216" s="263"/>
      <c r="N8216" s="263"/>
      <c r="O8216" s="263"/>
      <c r="P8216" s="263"/>
      <c r="Q8216" s="263"/>
      <c r="R8216" s="263"/>
      <c r="S8216" s="263"/>
      <c r="T8216" s="263"/>
      <c r="U8216" s="263"/>
      <c r="V8216" s="263"/>
      <c r="W8216" s="263"/>
      <c r="X8216" s="263"/>
      <c r="Y8216" s="263"/>
      <c r="Z8216" s="263"/>
      <c r="AA8216" s="263"/>
      <c r="AB8216" s="263"/>
      <c r="AC8216" s="263"/>
      <c r="AD8216" s="263"/>
      <c r="AE8216" s="263"/>
    </row>
    <row r="8217" spans="5:31" ht="15" customHeight="1" x14ac:dyDescent="0.3">
      <c r="E8217" s="263"/>
      <c r="F8217" s="263"/>
      <c r="G8217" s="263"/>
      <c r="H8217" s="263"/>
      <c r="I8217" s="263"/>
      <c r="J8217" s="263"/>
      <c r="K8217" s="263"/>
      <c r="L8217" s="263"/>
      <c r="M8217" s="263"/>
      <c r="N8217" s="263"/>
      <c r="O8217" s="263"/>
      <c r="P8217" s="263"/>
      <c r="Q8217" s="263"/>
      <c r="R8217" s="263"/>
      <c r="S8217" s="263"/>
      <c r="T8217" s="263"/>
      <c r="U8217" s="263"/>
      <c r="V8217" s="263"/>
      <c r="W8217" s="263"/>
      <c r="X8217" s="263"/>
      <c r="Y8217" s="263"/>
      <c r="Z8217" s="263"/>
      <c r="AA8217" s="263"/>
      <c r="AB8217" s="263"/>
      <c r="AC8217" s="263"/>
      <c r="AD8217" s="263"/>
      <c r="AE8217" s="263"/>
    </row>
    <row r="8218" spans="5:31" ht="15" customHeight="1" x14ac:dyDescent="0.3">
      <c r="E8218" s="263"/>
      <c r="F8218" s="263"/>
      <c r="G8218" s="263"/>
      <c r="H8218" s="263"/>
      <c r="I8218" s="263"/>
      <c r="J8218" s="263"/>
      <c r="K8218" s="263"/>
      <c r="L8218" s="263"/>
      <c r="M8218" s="263"/>
      <c r="N8218" s="263"/>
      <c r="O8218" s="263"/>
      <c r="P8218" s="263"/>
      <c r="Q8218" s="263"/>
      <c r="R8218" s="263"/>
      <c r="S8218" s="263"/>
      <c r="T8218" s="263"/>
      <c r="U8218" s="263"/>
      <c r="V8218" s="263"/>
      <c r="W8218" s="263"/>
      <c r="X8218" s="263"/>
      <c r="Y8218" s="263"/>
      <c r="Z8218" s="263"/>
      <c r="AA8218" s="263"/>
      <c r="AB8218" s="263"/>
      <c r="AC8218" s="263"/>
      <c r="AD8218" s="263"/>
      <c r="AE8218" s="263"/>
    </row>
    <row r="8219" spans="5:31" ht="15" customHeight="1" x14ac:dyDescent="0.3">
      <c r="E8219" s="263"/>
      <c r="F8219" s="263"/>
      <c r="G8219" s="263"/>
      <c r="H8219" s="263"/>
      <c r="I8219" s="263"/>
      <c r="J8219" s="263"/>
      <c r="K8219" s="263"/>
      <c r="L8219" s="263"/>
      <c r="M8219" s="263"/>
      <c r="N8219" s="263"/>
      <c r="O8219" s="263"/>
      <c r="P8219" s="263"/>
      <c r="Q8219" s="263"/>
      <c r="R8219" s="263"/>
      <c r="S8219" s="263"/>
      <c r="T8219" s="263"/>
      <c r="U8219" s="263"/>
      <c r="V8219" s="263"/>
      <c r="W8219" s="263"/>
      <c r="X8219" s="263"/>
      <c r="Y8219" s="263"/>
      <c r="Z8219" s="263"/>
      <c r="AA8219" s="263"/>
      <c r="AB8219" s="263"/>
      <c r="AC8219" s="263"/>
      <c r="AD8219" s="263"/>
      <c r="AE8219" s="263"/>
    </row>
    <row r="8220" spans="5:31" ht="15" customHeight="1" x14ac:dyDescent="0.3">
      <c r="E8220" s="263"/>
      <c r="F8220" s="263"/>
      <c r="G8220" s="263"/>
      <c r="H8220" s="263"/>
      <c r="I8220" s="263"/>
      <c r="J8220" s="263"/>
      <c r="K8220" s="263"/>
      <c r="L8220" s="263"/>
      <c r="M8220" s="263"/>
      <c r="N8220" s="263"/>
      <c r="O8220" s="263"/>
      <c r="P8220" s="263"/>
      <c r="Q8220" s="263"/>
      <c r="R8220" s="263"/>
      <c r="S8220" s="263"/>
      <c r="T8220" s="263"/>
      <c r="U8220" s="263"/>
      <c r="V8220" s="263"/>
      <c r="W8220" s="263"/>
      <c r="X8220" s="263"/>
      <c r="Y8220" s="263"/>
      <c r="Z8220" s="263"/>
      <c r="AA8220" s="263"/>
      <c r="AB8220" s="263"/>
      <c r="AC8220" s="263"/>
      <c r="AD8220" s="263"/>
      <c r="AE8220" s="263"/>
    </row>
    <row r="8221" spans="5:31" ht="15" customHeight="1" x14ac:dyDescent="0.3">
      <c r="E8221" s="263"/>
      <c r="F8221" s="263"/>
      <c r="G8221" s="263"/>
      <c r="H8221" s="263"/>
      <c r="I8221" s="263"/>
      <c r="J8221" s="263"/>
      <c r="K8221" s="263"/>
      <c r="L8221" s="263"/>
      <c r="M8221" s="263"/>
      <c r="N8221" s="263"/>
      <c r="O8221" s="263"/>
      <c r="P8221" s="263"/>
      <c r="Q8221" s="263"/>
      <c r="R8221" s="263"/>
      <c r="S8221" s="263"/>
      <c r="T8221" s="263"/>
      <c r="U8221" s="263"/>
      <c r="V8221" s="263"/>
      <c r="W8221" s="263"/>
      <c r="X8221" s="263"/>
      <c r="Y8221" s="263"/>
      <c r="Z8221" s="263"/>
      <c r="AA8221" s="263"/>
      <c r="AB8221" s="263"/>
      <c r="AC8221" s="263"/>
      <c r="AD8221" s="263"/>
      <c r="AE8221" s="263"/>
    </row>
    <row r="8222" spans="5:31" ht="15" customHeight="1" x14ac:dyDescent="0.3">
      <c r="E8222" s="263"/>
      <c r="F8222" s="263"/>
      <c r="G8222" s="263"/>
      <c r="H8222" s="263"/>
      <c r="I8222" s="263"/>
      <c r="J8222" s="263"/>
      <c r="K8222" s="263"/>
      <c r="L8222" s="263"/>
      <c r="M8222" s="263"/>
      <c r="N8222" s="263"/>
      <c r="O8222" s="263"/>
      <c r="P8222" s="263"/>
      <c r="Q8222" s="263"/>
      <c r="R8222" s="263"/>
      <c r="S8222" s="263"/>
      <c r="T8222" s="263"/>
      <c r="U8222" s="263"/>
      <c r="V8222" s="263"/>
      <c r="W8222" s="263"/>
      <c r="X8222" s="263"/>
      <c r="Y8222" s="263"/>
      <c r="Z8222" s="263"/>
      <c r="AA8222" s="263"/>
      <c r="AB8222" s="263"/>
      <c r="AC8222" s="263"/>
      <c r="AD8222" s="263"/>
      <c r="AE8222" s="263"/>
    </row>
    <row r="8223" spans="5:31" ht="15" customHeight="1" x14ac:dyDescent="0.3">
      <c r="E8223" s="263"/>
      <c r="F8223" s="263"/>
      <c r="G8223" s="263"/>
      <c r="H8223" s="263"/>
      <c r="I8223" s="263"/>
      <c r="J8223" s="263"/>
      <c r="K8223" s="263"/>
      <c r="L8223" s="263"/>
      <c r="M8223" s="263"/>
      <c r="N8223" s="263"/>
      <c r="O8223" s="263"/>
      <c r="P8223" s="263"/>
      <c r="Q8223" s="263"/>
      <c r="R8223" s="263"/>
      <c r="S8223" s="263"/>
      <c r="T8223" s="263"/>
      <c r="U8223" s="263"/>
      <c r="V8223" s="263"/>
      <c r="W8223" s="263"/>
      <c r="X8223" s="263"/>
      <c r="Y8223" s="263"/>
      <c r="Z8223" s="263"/>
      <c r="AA8223" s="263"/>
      <c r="AB8223" s="263"/>
      <c r="AC8223" s="263"/>
      <c r="AD8223" s="263"/>
      <c r="AE8223" s="263"/>
    </row>
    <row r="8224" spans="5:31" ht="15" customHeight="1" x14ac:dyDescent="0.3">
      <c r="E8224" s="263"/>
      <c r="F8224" s="263"/>
      <c r="G8224" s="263"/>
      <c r="H8224" s="263"/>
      <c r="I8224" s="263"/>
      <c r="J8224" s="263"/>
      <c r="K8224" s="263"/>
      <c r="L8224" s="263"/>
      <c r="M8224" s="263"/>
      <c r="N8224" s="263"/>
      <c r="O8224" s="263"/>
      <c r="P8224" s="263"/>
      <c r="Q8224" s="263"/>
      <c r="R8224" s="263"/>
      <c r="S8224" s="263"/>
      <c r="T8224" s="263"/>
      <c r="U8224" s="263"/>
      <c r="V8224" s="263"/>
      <c r="W8224" s="263"/>
      <c r="X8224" s="263"/>
      <c r="Y8224" s="263"/>
      <c r="Z8224" s="263"/>
      <c r="AA8224" s="263"/>
      <c r="AB8224" s="263"/>
      <c r="AC8224" s="263"/>
      <c r="AD8224" s="263"/>
      <c r="AE8224" s="263"/>
    </row>
    <row r="8225" spans="5:31" ht="15" customHeight="1" x14ac:dyDescent="0.3">
      <c r="E8225" s="263"/>
      <c r="F8225" s="263"/>
      <c r="G8225" s="263"/>
      <c r="H8225" s="263"/>
      <c r="I8225" s="263"/>
      <c r="J8225" s="263"/>
      <c r="K8225" s="263"/>
      <c r="L8225" s="263"/>
      <c r="M8225" s="263"/>
      <c r="N8225" s="263"/>
      <c r="O8225" s="263"/>
      <c r="P8225" s="263"/>
      <c r="Q8225" s="263"/>
      <c r="R8225" s="263"/>
      <c r="S8225" s="263"/>
      <c r="T8225" s="263"/>
      <c r="U8225" s="263"/>
      <c r="V8225" s="263"/>
      <c r="W8225" s="263"/>
      <c r="X8225" s="263"/>
      <c r="Y8225" s="263"/>
      <c r="Z8225" s="263"/>
      <c r="AA8225" s="263"/>
      <c r="AB8225" s="263"/>
      <c r="AC8225" s="263"/>
      <c r="AD8225" s="263"/>
      <c r="AE8225" s="263"/>
    </row>
    <row r="8226" spans="5:31" ht="15" customHeight="1" x14ac:dyDescent="0.3">
      <c r="E8226" s="263"/>
      <c r="F8226" s="263"/>
      <c r="G8226" s="263"/>
      <c r="H8226" s="263"/>
      <c r="I8226" s="263"/>
      <c r="J8226" s="263"/>
      <c r="K8226" s="263"/>
      <c r="L8226" s="263"/>
      <c r="M8226" s="263"/>
      <c r="N8226" s="263"/>
      <c r="O8226" s="263"/>
      <c r="P8226" s="263"/>
      <c r="Q8226" s="263"/>
      <c r="R8226" s="263"/>
      <c r="S8226" s="263"/>
      <c r="T8226" s="263"/>
      <c r="U8226" s="263"/>
      <c r="V8226" s="263"/>
      <c r="W8226" s="263"/>
      <c r="X8226" s="263"/>
      <c r="Y8226" s="263"/>
      <c r="Z8226" s="263"/>
      <c r="AA8226" s="263"/>
      <c r="AB8226" s="263"/>
      <c r="AC8226" s="263"/>
      <c r="AD8226" s="263"/>
      <c r="AE8226" s="263"/>
    </row>
    <row r="8227" spans="5:31" ht="15" customHeight="1" x14ac:dyDescent="0.3">
      <c r="E8227" s="263"/>
      <c r="F8227" s="263"/>
      <c r="G8227" s="263"/>
      <c r="H8227" s="263"/>
      <c r="I8227" s="263"/>
      <c r="J8227" s="263"/>
      <c r="K8227" s="263"/>
      <c r="L8227" s="263"/>
      <c r="M8227" s="263"/>
      <c r="N8227" s="263"/>
      <c r="O8227" s="263"/>
      <c r="P8227" s="263"/>
      <c r="Q8227" s="263"/>
      <c r="R8227" s="263"/>
      <c r="S8227" s="263"/>
      <c r="T8227" s="263"/>
      <c r="U8227" s="263"/>
      <c r="V8227" s="263"/>
      <c r="W8227" s="263"/>
      <c r="X8227" s="263"/>
      <c r="Y8227" s="263"/>
      <c r="Z8227" s="263"/>
      <c r="AA8227" s="263"/>
      <c r="AB8227" s="263"/>
      <c r="AC8227" s="263"/>
      <c r="AD8227" s="263"/>
      <c r="AE8227" s="263"/>
    </row>
    <row r="8228" spans="5:31" ht="15" customHeight="1" x14ac:dyDescent="0.3">
      <c r="E8228" s="263"/>
      <c r="F8228" s="263"/>
      <c r="G8228" s="263"/>
      <c r="H8228" s="263"/>
      <c r="I8228" s="263"/>
      <c r="J8228" s="263"/>
      <c r="K8228" s="263"/>
      <c r="L8228" s="263"/>
      <c r="M8228" s="263"/>
      <c r="N8228" s="263"/>
      <c r="O8228" s="263"/>
      <c r="P8228" s="263"/>
      <c r="Q8228" s="263"/>
      <c r="R8228" s="263"/>
      <c r="S8228" s="263"/>
      <c r="T8228" s="263"/>
      <c r="U8228" s="263"/>
      <c r="V8228" s="263"/>
      <c r="W8228" s="263"/>
      <c r="X8228" s="263"/>
      <c r="Y8228" s="263"/>
      <c r="Z8228" s="263"/>
      <c r="AA8228" s="263"/>
      <c r="AB8228" s="263"/>
      <c r="AC8228" s="263"/>
      <c r="AD8228" s="263"/>
      <c r="AE8228" s="263"/>
    </row>
    <row r="8229" spans="5:31" ht="15" customHeight="1" x14ac:dyDescent="0.3">
      <c r="E8229" s="263"/>
      <c r="F8229" s="263"/>
      <c r="G8229" s="263"/>
      <c r="H8229" s="263"/>
      <c r="I8229" s="263"/>
      <c r="J8229" s="263"/>
      <c r="K8229" s="263"/>
      <c r="L8229" s="263"/>
      <c r="M8229" s="263"/>
      <c r="N8229" s="263"/>
      <c r="O8229" s="263"/>
      <c r="P8229" s="263"/>
      <c r="Q8229" s="263"/>
      <c r="R8229" s="263"/>
      <c r="S8229" s="263"/>
      <c r="T8229" s="263"/>
      <c r="U8229" s="263"/>
      <c r="V8229" s="263"/>
      <c r="W8229" s="263"/>
      <c r="X8229" s="263"/>
      <c r="Y8229" s="263"/>
      <c r="Z8229" s="263"/>
      <c r="AA8229" s="263"/>
      <c r="AB8229" s="263"/>
      <c r="AC8229" s="263"/>
      <c r="AD8229" s="263"/>
      <c r="AE8229" s="263"/>
    </row>
    <row r="8230" spans="5:31" ht="15" customHeight="1" x14ac:dyDescent="0.3">
      <c r="E8230" s="263"/>
      <c r="F8230" s="263"/>
      <c r="G8230" s="263"/>
      <c r="H8230" s="263"/>
      <c r="I8230" s="263"/>
      <c r="J8230" s="263"/>
      <c r="K8230" s="263"/>
      <c r="L8230" s="263"/>
      <c r="M8230" s="263"/>
      <c r="N8230" s="263"/>
      <c r="O8230" s="263"/>
      <c r="P8230" s="263"/>
      <c r="Q8230" s="263"/>
      <c r="R8230" s="263"/>
      <c r="S8230" s="263"/>
      <c r="T8230" s="263"/>
      <c r="U8230" s="263"/>
      <c r="V8230" s="263"/>
      <c r="W8230" s="263"/>
      <c r="X8230" s="263"/>
      <c r="Y8230" s="263"/>
      <c r="Z8230" s="263"/>
      <c r="AA8230" s="263"/>
      <c r="AB8230" s="263"/>
      <c r="AC8230" s="263"/>
      <c r="AD8230" s="263"/>
      <c r="AE8230" s="263"/>
    </row>
    <row r="8231" spans="5:31" ht="15" customHeight="1" x14ac:dyDescent="0.3">
      <c r="E8231" s="263"/>
      <c r="F8231" s="263"/>
      <c r="G8231" s="263"/>
      <c r="H8231" s="263"/>
      <c r="I8231" s="263"/>
      <c r="J8231" s="263"/>
      <c r="K8231" s="263"/>
      <c r="L8231" s="263"/>
      <c r="M8231" s="263"/>
      <c r="N8231" s="263"/>
      <c r="O8231" s="263"/>
      <c r="P8231" s="263"/>
      <c r="Q8231" s="263"/>
      <c r="R8231" s="263"/>
      <c r="S8231" s="263"/>
      <c r="T8231" s="263"/>
      <c r="U8231" s="263"/>
      <c r="V8231" s="263"/>
      <c r="W8231" s="263"/>
      <c r="X8231" s="263"/>
      <c r="Y8231" s="263"/>
      <c r="Z8231" s="263"/>
      <c r="AA8231" s="263"/>
      <c r="AB8231" s="263"/>
      <c r="AC8231" s="263"/>
      <c r="AD8231" s="263"/>
      <c r="AE8231" s="263"/>
    </row>
    <row r="8232" spans="5:31" ht="15" customHeight="1" x14ac:dyDescent="0.3">
      <c r="E8232" s="263"/>
      <c r="F8232" s="263"/>
      <c r="G8232" s="263"/>
      <c r="H8232" s="263"/>
      <c r="I8232" s="263"/>
      <c r="J8232" s="263"/>
      <c r="K8232" s="263"/>
      <c r="L8232" s="263"/>
      <c r="M8232" s="263"/>
      <c r="N8232" s="263"/>
      <c r="O8232" s="263"/>
      <c r="P8232" s="263"/>
      <c r="Q8232" s="263"/>
      <c r="R8232" s="263"/>
      <c r="S8232" s="263"/>
      <c r="T8232" s="263"/>
      <c r="U8232" s="263"/>
      <c r="V8232" s="263"/>
      <c r="W8232" s="263"/>
      <c r="X8232" s="263"/>
      <c r="Y8232" s="263"/>
      <c r="Z8232" s="263"/>
      <c r="AA8232" s="263"/>
      <c r="AB8232" s="263"/>
      <c r="AC8232" s="263"/>
      <c r="AD8232" s="263"/>
      <c r="AE8232" s="263"/>
    </row>
    <row r="8233" spans="5:31" ht="15" customHeight="1" x14ac:dyDescent="0.3">
      <c r="E8233" s="263"/>
      <c r="F8233" s="263"/>
      <c r="G8233" s="263"/>
      <c r="H8233" s="263"/>
      <c r="I8233" s="263"/>
      <c r="J8233" s="263"/>
      <c r="K8233" s="263"/>
      <c r="L8233" s="263"/>
      <c r="M8233" s="263"/>
      <c r="N8233" s="263"/>
      <c r="O8233" s="263"/>
      <c r="P8233" s="263"/>
      <c r="Q8233" s="263"/>
      <c r="R8233" s="263"/>
      <c r="S8233" s="263"/>
      <c r="T8233" s="263"/>
      <c r="U8233" s="263"/>
      <c r="V8233" s="263"/>
      <c r="W8233" s="263"/>
      <c r="X8233" s="263"/>
      <c r="Y8233" s="263"/>
      <c r="Z8233" s="263"/>
      <c r="AA8233" s="263"/>
      <c r="AB8233" s="263"/>
      <c r="AC8233" s="263"/>
      <c r="AD8233" s="263"/>
      <c r="AE8233" s="263"/>
    </row>
    <row r="8234" spans="5:31" ht="15" customHeight="1" x14ac:dyDescent="0.3">
      <c r="E8234" s="263"/>
      <c r="F8234" s="263"/>
      <c r="G8234" s="263"/>
      <c r="H8234" s="263"/>
      <c r="I8234" s="263"/>
      <c r="J8234" s="263"/>
      <c r="K8234" s="263"/>
      <c r="L8234" s="263"/>
      <c r="M8234" s="263"/>
      <c r="N8234" s="263"/>
      <c r="O8234" s="263"/>
      <c r="P8234" s="263"/>
      <c r="Q8234" s="263"/>
      <c r="R8234" s="263"/>
      <c r="S8234" s="263"/>
      <c r="T8234" s="263"/>
      <c r="U8234" s="263"/>
      <c r="V8234" s="263"/>
      <c r="W8234" s="263"/>
      <c r="X8234" s="263"/>
      <c r="Y8234" s="263"/>
      <c r="Z8234" s="263"/>
      <c r="AA8234" s="263"/>
      <c r="AB8234" s="263"/>
      <c r="AC8234" s="263"/>
      <c r="AD8234" s="263"/>
      <c r="AE8234" s="263"/>
    </row>
    <row r="8235" spans="5:31" ht="15" customHeight="1" x14ac:dyDescent="0.3">
      <c r="E8235" s="263"/>
      <c r="F8235" s="263"/>
      <c r="G8235" s="263"/>
      <c r="H8235" s="263"/>
      <c r="I8235" s="263"/>
      <c r="J8235" s="263"/>
      <c r="K8235" s="263"/>
      <c r="L8235" s="263"/>
      <c r="M8235" s="263"/>
      <c r="N8235" s="263"/>
      <c r="O8235" s="263"/>
      <c r="P8235" s="263"/>
      <c r="Q8235" s="263"/>
      <c r="R8235" s="263"/>
      <c r="S8235" s="263"/>
      <c r="T8235" s="263"/>
      <c r="U8235" s="263"/>
      <c r="V8235" s="263"/>
      <c r="W8235" s="263"/>
      <c r="X8235" s="263"/>
      <c r="Y8235" s="263"/>
      <c r="Z8235" s="263"/>
      <c r="AA8235" s="263"/>
      <c r="AB8235" s="263"/>
      <c r="AC8235" s="263"/>
      <c r="AD8235" s="263"/>
      <c r="AE8235" s="263"/>
    </row>
    <row r="8236" spans="5:31" ht="15" customHeight="1" x14ac:dyDescent="0.3">
      <c r="E8236" s="263"/>
      <c r="F8236" s="263"/>
      <c r="G8236" s="263"/>
      <c r="H8236" s="263"/>
      <c r="I8236" s="263"/>
      <c r="J8236" s="263"/>
      <c r="K8236" s="263"/>
      <c r="L8236" s="263"/>
      <c r="M8236" s="263"/>
      <c r="N8236" s="263"/>
      <c r="O8236" s="263"/>
      <c r="P8236" s="263"/>
      <c r="Q8236" s="263"/>
      <c r="R8236" s="263"/>
      <c r="S8236" s="263"/>
      <c r="T8236" s="263"/>
      <c r="U8236" s="263"/>
      <c r="V8236" s="263"/>
      <c r="W8236" s="263"/>
      <c r="X8236" s="263"/>
      <c r="Y8236" s="263"/>
      <c r="Z8236" s="263"/>
      <c r="AA8236" s="263"/>
      <c r="AB8236" s="263"/>
      <c r="AC8236" s="263"/>
      <c r="AD8236" s="263"/>
      <c r="AE8236" s="263"/>
    </row>
    <row r="8237" spans="5:31" ht="15" customHeight="1" x14ac:dyDescent="0.3">
      <c r="E8237" s="263"/>
      <c r="F8237" s="263"/>
      <c r="G8237" s="263"/>
      <c r="H8237" s="263"/>
      <c r="I8237" s="263"/>
      <c r="J8237" s="263"/>
      <c r="K8237" s="263"/>
      <c r="L8237" s="263"/>
      <c r="M8237" s="263"/>
      <c r="N8237" s="263"/>
      <c r="O8237" s="263"/>
      <c r="P8237" s="263"/>
      <c r="Q8237" s="263"/>
      <c r="R8237" s="263"/>
      <c r="S8237" s="263"/>
      <c r="T8237" s="263"/>
      <c r="U8237" s="263"/>
      <c r="V8237" s="263"/>
      <c r="W8237" s="263"/>
      <c r="X8237" s="263"/>
      <c r="Y8237" s="263"/>
      <c r="Z8237" s="263"/>
      <c r="AA8237" s="263"/>
      <c r="AB8237" s="263"/>
      <c r="AC8237" s="263"/>
      <c r="AD8237" s="263"/>
      <c r="AE8237" s="263"/>
    </row>
    <row r="8238" spans="5:31" ht="15" customHeight="1" x14ac:dyDescent="0.3">
      <c r="E8238" s="263"/>
      <c r="F8238" s="263"/>
      <c r="G8238" s="263"/>
      <c r="H8238" s="263"/>
      <c r="I8238" s="263"/>
      <c r="J8238" s="263"/>
      <c r="K8238" s="263"/>
      <c r="L8238" s="263"/>
      <c r="M8238" s="263"/>
      <c r="N8238" s="263"/>
      <c r="O8238" s="263"/>
      <c r="P8238" s="263"/>
      <c r="Q8238" s="263"/>
      <c r="R8238" s="263"/>
      <c r="S8238" s="263"/>
      <c r="T8238" s="263"/>
      <c r="U8238" s="263"/>
      <c r="V8238" s="263"/>
      <c r="W8238" s="263"/>
      <c r="X8238" s="263"/>
      <c r="Y8238" s="263"/>
      <c r="Z8238" s="263"/>
      <c r="AA8238" s="263"/>
      <c r="AB8238" s="263"/>
      <c r="AC8238" s="263"/>
      <c r="AD8238" s="263"/>
      <c r="AE8238" s="263"/>
    </row>
    <row r="8239" spans="5:31" ht="15" customHeight="1" x14ac:dyDescent="0.3">
      <c r="E8239" s="263"/>
      <c r="F8239" s="263"/>
      <c r="G8239" s="263"/>
      <c r="H8239" s="263"/>
      <c r="I8239" s="263"/>
      <c r="J8239" s="263"/>
      <c r="K8239" s="263"/>
      <c r="L8239" s="263"/>
      <c r="M8239" s="263"/>
      <c r="N8239" s="263"/>
      <c r="O8239" s="263"/>
      <c r="P8239" s="263"/>
      <c r="Q8239" s="263"/>
      <c r="R8239" s="263"/>
      <c r="S8239" s="263"/>
      <c r="T8239" s="263"/>
      <c r="U8239" s="263"/>
      <c r="V8239" s="263"/>
      <c r="W8239" s="263"/>
      <c r="X8239" s="263"/>
      <c r="Y8239" s="263"/>
      <c r="Z8239" s="263"/>
      <c r="AA8239" s="263"/>
      <c r="AB8239" s="263"/>
      <c r="AC8239" s="263"/>
      <c r="AD8239" s="263"/>
      <c r="AE8239" s="263"/>
    </row>
    <row r="8240" spans="5:31" ht="15" customHeight="1" x14ac:dyDescent="0.3">
      <c r="E8240" s="263"/>
      <c r="F8240" s="263"/>
      <c r="G8240" s="263"/>
      <c r="H8240" s="263"/>
      <c r="I8240" s="263"/>
      <c r="J8240" s="263"/>
      <c r="K8240" s="263"/>
      <c r="L8240" s="263"/>
      <c r="M8240" s="263"/>
      <c r="N8240" s="263"/>
      <c r="O8240" s="263"/>
      <c r="P8240" s="263"/>
      <c r="Q8240" s="263"/>
      <c r="R8240" s="263"/>
      <c r="S8240" s="263"/>
      <c r="T8240" s="263"/>
      <c r="U8240" s="263"/>
      <c r="V8240" s="263"/>
      <c r="W8240" s="263"/>
      <c r="X8240" s="263"/>
      <c r="Y8240" s="263"/>
      <c r="Z8240" s="263"/>
      <c r="AA8240" s="263"/>
      <c r="AB8240" s="263"/>
      <c r="AC8240" s="263"/>
      <c r="AD8240" s="263"/>
      <c r="AE8240" s="263"/>
    </row>
    <row r="8241" spans="5:31" ht="15" customHeight="1" x14ac:dyDescent="0.3">
      <c r="E8241" s="263"/>
      <c r="F8241" s="263"/>
      <c r="G8241" s="263"/>
      <c r="H8241" s="263"/>
      <c r="I8241" s="263"/>
      <c r="J8241" s="263"/>
      <c r="K8241" s="263"/>
      <c r="L8241" s="263"/>
      <c r="M8241" s="263"/>
      <c r="N8241" s="263"/>
      <c r="O8241" s="263"/>
      <c r="P8241" s="263"/>
      <c r="Q8241" s="263"/>
      <c r="R8241" s="263"/>
      <c r="S8241" s="263"/>
      <c r="T8241" s="263"/>
      <c r="U8241" s="263"/>
      <c r="V8241" s="263"/>
      <c r="W8241" s="263"/>
      <c r="X8241" s="263"/>
      <c r="Y8241" s="263"/>
      <c r="Z8241" s="263"/>
      <c r="AA8241" s="263"/>
      <c r="AB8241" s="263"/>
      <c r="AC8241" s="263"/>
      <c r="AD8241" s="263"/>
      <c r="AE8241" s="263"/>
    </row>
    <row r="8242" spans="5:31" ht="15" customHeight="1" x14ac:dyDescent="0.3">
      <c r="E8242" s="263"/>
      <c r="F8242" s="263"/>
      <c r="G8242" s="263"/>
      <c r="H8242" s="263"/>
      <c r="I8242" s="263"/>
      <c r="J8242" s="263"/>
      <c r="K8242" s="263"/>
      <c r="L8242" s="263"/>
      <c r="M8242" s="263"/>
      <c r="N8242" s="263"/>
      <c r="O8242" s="263"/>
      <c r="P8242" s="263"/>
      <c r="Q8242" s="263"/>
      <c r="R8242" s="263"/>
      <c r="S8242" s="263"/>
      <c r="T8242" s="263"/>
      <c r="U8242" s="263"/>
      <c r="V8242" s="263"/>
      <c r="W8242" s="263"/>
      <c r="X8242" s="263"/>
      <c r="Y8242" s="263"/>
      <c r="Z8242" s="263"/>
      <c r="AA8242" s="263"/>
      <c r="AB8242" s="263"/>
      <c r="AC8242" s="263"/>
      <c r="AD8242" s="263"/>
      <c r="AE8242" s="263"/>
    </row>
    <row r="8243" spans="5:31" ht="15" customHeight="1" x14ac:dyDescent="0.3">
      <c r="E8243" s="263"/>
      <c r="F8243" s="263"/>
      <c r="G8243" s="263"/>
      <c r="H8243" s="263"/>
      <c r="I8243" s="263"/>
      <c r="J8243" s="263"/>
      <c r="K8243" s="263"/>
      <c r="L8243" s="263"/>
      <c r="M8243" s="263"/>
      <c r="N8243" s="263"/>
      <c r="O8243" s="263"/>
      <c r="P8243" s="263"/>
      <c r="Q8243" s="263"/>
      <c r="R8243" s="263"/>
      <c r="S8243" s="263"/>
      <c r="T8243" s="263"/>
      <c r="U8243" s="263"/>
      <c r="V8243" s="263"/>
      <c r="W8243" s="263"/>
      <c r="X8243" s="263"/>
      <c r="Y8243" s="263"/>
      <c r="Z8243" s="263"/>
      <c r="AA8243" s="263"/>
      <c r="AB8243" s="263"/>
      <c r="AC8243" s="263"/>
      <c r="AD8243" s="263"/>
      <c r="AE8243" s="263"/>
    </row>
    <row r="8244" spans="5:31" ht="15" customHeight="1" x14ac:dyDescent="0.3">
      <c r="E8244" s="263"/>
      <c r="F8244" s="263"/>
      <c r="G8244" s="263"/>
      <c r="H8244" s="263"/>
      <c r="I8244" s="263"/>
      <c r="J8244" s="263"/>
      <c r="K8244" s="263"/>
      <c r="L8244" s="263"/>
      <c r="M8244" s="263"/>
      <c r="N8244" s="263"/>
      <c r="O8244" s="263"/>
      <c r="P8244" s="263"/>
      <c r="Q8244" s="263"/>
      <c r="R8244" s="263"/>
      <c r="S8244" s="263"/>
      <c r="T8244" s="263"/>
      <c r="U8244" s="263"/>
      <c r="V8244" s="263"/>
      <c r="W8244" s="263"/>
      <c r="X8244" s="263"/>
      <c r="Y8244" s="263"/>
      <c r="Z8244" s="263"/>
      <c r="AA8244" s="263"/>
      <c r="AB8244" s="263"/>
      <c r="AC8244" s="263"/>
      <c r="AD8244" s="263"/>
      <c r="AE8244" s="263"/>
    </row>
    <row r="8245" spans="5:31" ht="15" customHeight="1" x14ac:dyDescent="0.3">
      <c r="E8245" s="263"/>
      <c r="F8245" s="263"/>
      <c r="G8245" s="263"/>
      <c r="H8245" s="263"/>
      <c r="I8245" s="263"/>
      <c r="J8245" s="263"/>
      <c r="K8245" s="263"/>
      <c r="L8245" s="263"/>
      <c r="M8245" s="263"/>
      <c r="N8245" s="263"/>
      <c r="O8245" s="263"/>
      <c r="P8245" s="263"/>
      <c r="Q8245" s="263"/>
      <c r="R8245" s="263"/>
      <c r="S8245" s="263"/>
      <c r="T8245" s="263"/>
      <c r="U8245" s="263"/>
      <c r="V8245" s="263"/>
      <c r="W8245" s="263"/>
      <c r="X8245" s="263"/>
      <c r="Y8245" s="263"/>
      <c r="Z8245" s="263"/>
      <c r="AA8245" s="263"/>
      <c r="AB8245" s="263"/>
      <c r="AC8245" s="263"/>
      <c r="AD8245" s="263"/>
      <c r="AE8245" s="263"/>
    </row>
    <row r="8246" spans="5:31" ht="15" customHeight="1" x14ac:dyDescent="0.3">
      <c r="E8246" s="263"/>
      <c r="F8246" s="263"/>
      <c r="G8246" s="263"/>
      <c r="H8246" s="263"/>
      <c r="I8246" s="263"/>
      <c r="J8246" s="263"/>
      <c r="K8246" s="263"/>
      <c r="L8246" s="263"/>
      <c r="M8246" s="263"/>
      <c r="N8246" s="263"/>
      <c r="O8246" s="263"/>
      <c r="P8246" s="263"/>
      <c r="Q8246" s="263"/>
      <c r="R8246" s="263"/>
      <c r="S8246" s="263"/>
      <c r="T8246" s="263"/>
      <c r="U8246" s="263"/>
      <c r="V8246" s="263"/>
      <c r="W8246" s="263"/>
      <c r="X8246" s="263"/>
      <c r="Y8246" s="263"/>
      <c r="Z8246" s="263"/>
      <c r="AA8246" s="263"/>
      <c r="AB8246" s="263"/>
      <c r="AC8246" s="263"/>
      <c r="AD8246" s="263"/>
      <c r="AE8246" s="263"/>
    </row>
    <row r="8247" spans="5:31" ht="15" customHeight="1" x14ac:dyDescent="0.3">
      <c r="E8247" s="263"/>
      <c r="F8247" s="263"/>
      <c r="G8247" s="263"/>
      <c r="H8247" s="263"/>
      <c r="I8247" s="263"/>
      <c r="J8247" s="263"/>
      <c r="K8247" s="263"/>
      <c r="L8247" s="263"/>
      <c r="M8247" s="263"/>
      <c r="N8247" s="263"/>
      <c r="O8247" s="263"/>
      <c r="P8247" s="263"/>
      <c r="Q8247" s="263"/>
      <c r="R8247" s="263"/>
      <c r="S8247" s="263"/>
      <c r="T8247" s="263"/>
      <c r="U8247" s="263"/>
      <c r="V8247" s="263"/>
      <c r="W8247" s="263"/>
      <c r="X8247" s="263"/>
      <c r="Y8247" s="263"/>
      <c r="Z8247" s="263"/>
      <c r="AA8247" s="263"/>
      <c r="AB8247" s="263"/>
      <c r="AC8247" s="263"/>
      <c r="AD8247" s="263"/>
      <c r="AE8247" s="263"/>
    </row>
    <row r="8248" spans="5:31" ht="15" customHeight="1" x14ac:dyDescent="0.3">
      <c r="E8248" s="263"/>
      <c r="F8248" s="263"/>
      <c r="G8248" s="263"/>
      <c r="H8248" s="263"/>
      <c r="I8248" s="263"/>
      <c r="J8248" s="263"/>
      <c r="K8248" s="263"/>
      <c r="L8248" s="263"/>
      <c r="M8248" s="263"/>
      <c r="N8248" s="263"/>
      <c r="O8248" s="263"/>
      <c r="P8248" s="263"/>
      <c r="Q8248" s="263"/>
      <c r="R8248" s="263"/>
      <c r="S8248" s="263"/>
      <c r="T8248" s="263"/>
      <c r="U8248" s="263"/>
      <c r="V8248" s="263"/>
      <c r="W8248" s="263"/>
      <c r="X8248" s="263"/>
      <c r="Y8248" s="263"/>
      <c r="Z8248" s="263"/>
      <c r="AA8248" s="263"/>
      <c r="AB8248" s="263"/>
      <c r="AC8248" s="263"/>
      <c r="AD8248" s="263"/>
      <c r="AE8248" s="263"/>
    </row>
    <row r="8249" spans="5:31" ht="15" customHeight="1" x14ac:dyDescent="0.3">
      <c r="E8249" s="263"/>
      <c r="F8249" s="263"/>
      <c r="G8249" s="263"/>
      <c r="H8249" s="263"/>
      <c r="I8249" s="263"/>
      <c r="J8249" s="263"/>
      <c r="K8249" s="263"/>
      <c r="L8249" s="263"/>
      <c r="M8249" s="263"/>
      <c r="N8249" s="263"/>
      <c r="O8249" s="263"/>
      <c r="P8249" s="263"/>
      <c r="Q8249" s="263"/>
      <c r="R8249" s="263"/>
      <c r="S8249" s="263"/>
      <c r="T8249" s="263"/>
      <c r="U8249" s="263"/>
      <c r="V8249" s="263"/>
      <c r="W8249" s="263"/>
      <c r="X8249" s="263"/>
      <c r="Y8249" s="263"/>
      <c r="Z8249" s="263"/>
      <c r="AA8249" s="263"/>
      <c r="AB8249" s="263"/>
      <c r="AC8249" s="263"/>
      <c r="AD8249" s="263"/>
      <c r="AE8249" s="263"/>
    </row>
    <row r="8250" spans="5:31" ht="15" customHeight="1" x14ac:dyDescent="0.3">
      <c r="E8250" s="263"/>
      <c r="F8250" s="263"/>
      <c r="G8250" s="263"/>
      <c r="H8250" s="263"/>
      <c r="I8250" s="263"/>
      <c r="J8250" s="263"/>
      <c r="K8250" s="263"/>
      <c r="L8250" s="263"/>
      <c r="M8250" s="263"/>
      <c r="N8250" s="263"/>
      <c r="O8250" s="263"/>
      <c r="P8250" s="263"/>
      <c r="Q8250" s="263"/>
      <c r="R8250" s="263"/>
      <c r="S8250" s="263"/>
      <c r="T8250" s="263"/>
      <c r="U8250" s="263"/>
      <c r="V8250" s="263"/>
      <c r="W8250" s="263"/>
      <c r="X8250" s="263"/>
      <c r="Y8250" s="263"/>
      <c r="Z8250" s="263"/>
      <c r="AA8250" s="263"/>
      <c r="AB8250" s="263"/>
      <c r="AC8250" s="263"/>
      <c r="AD8250" s="263"/>
      <c r="AE8250" s="263"/>
    </row>
    <row r="8251" spans="5:31" ht="15" customHeight="1" x14ac:dyDescent="0.3">
      <c r="E8251" s="263"/>
      <c r="F8251" s="263"/>
      <c r="G8251" s="263"/>
      <c r="H8251" s="263"/>
      <c r="I8251" s="263"/>
      <c r="J8251" s="263"/>
      <c r="K8251" s="263"/>
      <c r="L8251" s="263"/>
      <c r="M8251" s="263"/>
      <c r="N8251" s="263"/>
      <c r="O8251" s="263"/>
      <c r="P8251" s="263"/>
      <c r="Q8251" s="263"/>
      <c r="R8251" s="263"/>
      <c r="S8251" s="263"/>
      <c r="T8251" s="263"/>
      <c r="U8251" s="263"/>
      <c r="V8251" s="263"/>
      <c r="W8251" s="263"/>
      <c r="X8251" s="263"/>
      <c r="Y8251" s="263"/>
      <c r="Z8251" s="263"/>
      <c r="AA8251" s="263"/>
      <c r="AB8251" s="263"/>
      <c r="AC8251" s="263"/>
      <c r="AD8251" s="263"/>
      <c r="AE8251" s="263"/>
    </row>
    <row r="8252" spans="5:31" ht="15" customHeight="1" x14ac:dyDescent="0.3">
      <c r="E8252" s="263"/>
      <c r="F8252" s="263"/>
      <c r="G8252" s="263"/>
      <c r="H8252" s="263"/>
      <c r="I8252" s="263"/>
      <c r="J8252" s="263"/>
      <c r="K8252" s="263"/>
      <c r="L8252" s="263"/>
      <c r="M8252" s="263"/>
      <c r="N8252" s="263"/>
      <c r="O8252" s="263"/>
      <c r="P8252" s="263"/>
      <c r="Q8252" s="263"/>
      <c r="R8252" s="263"/>
      <c r="S8252" s="263"/>
      <c r="T8252" s="263"/>
      <c r="U8252" s="263"/>
      <c r="V8252" s="263"/>
      <c r="W8252" s="263"/>
      <c r="X8252" s="263"/>
      <c r="Y8252" s="263"/>
      <c r="Z8252" s="263"/>
      <c r="AA8252" s="263"/>
      <c r="AB8252" s="263"/>
      <c r="AC8252" s="263"/>
      <c r="AD8252" s="263"/>
      <c r="AE8252" s="263"/>
    </row>
    <row r="8253" spans="5:31" ht="15" customHeight="1" x14ac:dyDescent="0.3">
      <c r="E8253" s="263"/>
      <c r="F8253" s="263"/>
      <c r="G8253" s="263"/>
      <c r="H8253" s="263"/>
      <c r="I8253" s="263"/>
      <c r="J8253" s="263"/>
      <c r="K8253" s="263"/>
      <c r="L8253" s="263"/>
      <c r="M8253" s="263"/>
      <c r="N8253" s="263"/>
      <c r="O8253" s="263"/>
      <c r="P8253" s="263"/>
      <c r="Q8253" s="263"/>
      <c r="R8253" s="263"/>
      <c r="S8253" s="263"/>
      <c r="T8253" s="263"/>
      <c r="U8253" s="263"/>
      <c r="V8253" s="263"/>
      <c r="W8253" s="263"/>
      <c r="X8253" s="263"/>
      <c r="Y8253" s="263"/>
      <c r="Z8253" s="263"/>
      <c r="AA8253" s="263"/>
      <c r="AB8253" s="263"/>
      <c r="AC8253" s="263"/>
      <c r="AD8253" s="263"/>
      <c r="AE8253" s="263"/>
    </row>
    <row r="8254" spans="5:31" ht="15" customHeight="1" x14ac:dyDescent="0.3">
      <c r="E8254" s="263"/>
      <c r="F8254" s="263"/>
      <c r="G8254" s="263"/>
      <c r="H8254" s="263"/>
      <c r="I8254" s="263"/>
      <c r="J8254" s="263"/>
      <c r="K8254" s="263"/>
      <c r="L8254" s="263"/>
      <c r="M8254" s="263"/>
      <c r="N8254" s="263"/>
      <c r="O8254" s="263"/>
      <c r="P8254" s="263"/>
      <c r="Q8254" s="263"/>
      <c r="R8254" s="263"/>
      <c r="S8254" s="263"/>
      <c r="T8254" s="263"/>
      <c r="U8254" s="263"/>
      <c r="V8254" s="263"/>
      <c r="W8254" s="263"/>
      <c r="X8254" s="263"/>
      <c r="Y8254" s="263"/>
      <c r="Z8254" s="263"/>
      <c r="AA8254" s="263"/>
      <c r="AB8254" s="263"/>
      <c r="AC8254" s="263"/>
      <c r="AD8254" s="263"/>
      <c r="AE8254" s="263"/>
    </row>
    <row r="8255" spans="5:31" ht="15" customHeight="1" x14ac:dyDescent="0.3">
      <c r="E8255" s="263"/>
      <c r="F8255" s="263"/>
      <c r="G8255" s="263"/>
      <c r="H8255" s="263"/>
      <c r="I8255" s="263"/>
      <c r="J8255" s="263"/>
      <c r="K8255" s="263"/>
      <c r="L8255" s="263"/>
      <c r="M8255" s="263"/>
      <c r="N8255" s="263"/>
      <c r="O8255" s="263"/>
      <c r="P8255" s="263"/>
      <c r="Q8255" s="263"/>
      <c r="R8255" s="263"/>
      <c r="S8255" s="263"/>
      <c r="T8255" s="263"/>
      <c r="U8255" s="263"/>
      <c r="V8255" s="263"/>
      <c r="W8255" s="263"/>
      <c r="X8255" s="263"/>
      <c r="Y8255" s="263"/>
      <c r="Z8255" s="263"/>
      <c r="AA8255" s="263"/>
      <c r="AB8255" s="263"/>
      <c r="AC8255" s="263"/>
      <c r="AD8255" s="263"/>
      <c r="AE8255" s="263"/>
    </row>
    <row r="8256" spans="5:31" ht="15" customHeight="1" x14ac:dyDescent="0.3">
      <c r="E8256" s="263"/>
      <c r="F8256" s="263"/>
      <c r="G8256" s="263"/>
      <c r="H8256" s="263"/>
      <c r="I8256" s="263"/>
      <c r="J8256" s="263"/>
      <c r="K8256" s="263"/>
      <c r="L8256" s="263"/>
      <c r="M8256" s="263"/>
      <c r="N8256" s="263"/>
      <c r="O8256" s="263"/>
      <c r="P8256" s="263"/>
      <c r="Q8256" s="263"/>
      <c r="R8256" s="263"/>
      <c r="S8256" s="263"/>
      <c r="T8256" s="263"/>
      <c r="U8256" s="263"/>
      <c r="V8256" s="263"/>
      <c r="W8256" s="263"/>
      <c r="X8256" s="263"/>
      <c r="Y8256" s="263"/>
      <c r="Z8256" s="263"/>
      <c r="AA8256" s="263"/>
      <c r="AB8256" s="263"/>
      <c r="AC8256" s="263"/>
      <c r="AD8256" s="263"/>
      <c r="AE8256" s="263"/>
    </row>
    <row r="8257" spans="5:31" ht="15" customHeight="1" x14ac:dyDescent="0.3">
      <c r="E8257" s="263"/>
      <c r="F8257" s="263"/>
      <c r="G8257" s="263"/>
      <c r="H8257" s="263"/>
      <c r="I8257" s="263"/>
      <c r="J8257" s="263"/>
      <c r="K8257" s="263"/>
      <c r="L8257" s="263"/>
      <c r="M8257" s="263"/>
      <c r="N8257" s="263"/>
      <c r="O8257" s="263"/>
      <c r="P8257" s="263"/>
      <c r="Q8257" s="263"/>
      <c r="R8257" s="263"/>
      <c r="S8257" s="263"/>
      <c r="T8257" s="263"/>
      <c r="U8257" s="263"/>
      <c r="V8257" s="263"/>
      <c r="W8257" s="263"/>
      <c r="X8257" s="263"/>
      <c r="Y8257" s="263"/>
      <c r="Z8257" s="263"/>
      <c r="AA8257" s="263"/>
      <c r="AB8257" s="263"/>
      <c r="AC8257" s="263"/>
      <c r="AD8257" s="263"/>
      <c r="AE8257" s="263"/>
    </row>
    <row r="8258" spans="5:31" ht="15" customHeight="1" x14ac:dyDescent="0.3">
      <c r="E8258" s="263"/>
      <c r="F8258" s="263"/>
      <c r="G8258" s="263"/>
      <c r="H8258" s="263"/>
      <c r="I8258" s="263"/>
      <c r="J8258" s="263"/>
      <c r="K8258" s="263"/>
      <c r="L8258" s="263"/>
      <c r="M8258" s="263"/>
      <c r="N8258" s="263"/>
      <c r="O8258" s="263"/>
      <c r="P8258" s="263"/>
      <c r="Q8258" s="263"/>
      <c r="R8258" s="263"/>
      <c r="S8258" s="263"/>
      <c r="T8258" s="263"/>
      <c r="U8258" s="263"/>
      <c r="V8258" s="263"/>
      <c r="W8258" s="263"/>
      <c r="X8258" s="263"/>
      <c r="Y8258" s="263"/>
      <c r="Z8258" s="263"/>
      <c r="AA8258" s="263"/>
      <c r="AB8258" s="263"/>
      <c r="AC8258" s="263"/>
      <c r="AD8258" s="263"/>
      <c r="AE8258" s="263"/>
    </row>
    <row r="8259" spans="5:31" ht="15" customHeight="1" x14ac:dyDescent="0.3">
      <c r="E8259" s="263"/>
      <c r="F8259" s="263"/>
      <c r="G8259" s="263"/>
      <c r="H8259" s="263"/>
      <c r="I8259" s="263"/>
      <c r="J8259" s="263"/>
      <c r="K8259" s="263"/>
      <c r="L8259" s="263"/>
      <c r="M8259" s="263"/>
      <c r="N8259" s="263"/>
      <c r="O8259" s="263"/>
      <c r="P8259" s="263"/>
      <c r="Q8259" s="263"/>
      <c r="R8259" s="263"/>
      <c r="S8259" s="263"/>
      <c r="T8259" s="263"/>
      <c r="U8259" s="263"/>
      <c r="V8259" s="263"/>
      <c r="W8259" s="263"/>
      <c r="X8259" s="263"/>
      <c r="Y8259" s="263"/>
      <c r="Z8259" s="263"/>
      <c r="AA8259" s="263"/>
      <c r="AB8259" s="263"/>
      <c r="AC8259" s="263"/>
      <c r="AD8259" s="263"/>
      <c r="AE8259" s="263"/>
    </row>
    <row r="8260" spans="5:31" ht="15" customHeight="1" x14ac:dyDescent="0.3">
      <c r="E8260" s="263"/>
      <c r="F8260" s="263"/>
      <c r="G8260" s="263"/>
      <c r="H8260" s="263"/>
      <c r="I8260" s="263"/>
      <c r="J8260" s="263"/>
      <c r="K8260" s="263"/>
      <c r="L8260" s="263"/>
      <c r="M8260" s="263"/>
      <c r="N8260" s="263"/>
      <c r="O8260" s="263"/>
      <c r="P8260" s="263"/>
      <c r="Q8260" s="263"/>
      <c r="R8260" s="263"/>
      <c r="S8260" s="263"/>
      <c r="T8260" s="263"/>
      <c r="U8260" s="263"/>
      <c r="V8260" s="263"/>
      <c r="W8260" s="263"/>
      <c r="X8260" s="263"/>
      <c r="Y8260" s="263"/>
      <c r="Z8260" s="263"/>
      <c r="AA8260" s="263"/>
      <c r="AB8260" s="263"/>
      <c r="AC8260" s="263"/>
      <c r="AD8260" s="263"/>
      <c r="AE8260" s="263"/>
    </row>
    <row r="8261" spans="5:31" ht="15" customHeight="1" x14ac:dyDescent="0.3">
      <c r="E8261" s="263"/>
      <c r="F8261" s="263"/>
      <c r="G8261" s="263"/>
      <c r="H8261" s="263"/>
      <c r="I8261" s="263"/>
      <c r="J8261" s="263"/>
      <c r="K8261" s="263"/>
      <c r="L8261" s="263"/>
      <c r="M8261" s="263"/>
      <c r="N8261" s="263"/>
      <c r="O8261" s="263"/>
      <c r="P8261" s="263"/>
      <c r="Q8261" s="263"/>
      <c r="R8261" s="263"/>
      <c r="S8261" s="263"/>
      <c r="T8261" s="263"/>
      <c r="U8261" s="263"/>
      <c r="V8261" s="263"/>
      <c r="W8261" s="263"/>
      <c r="X8261" s="263"/>
      <c r="Y8261" s="263"/>
      <c r="Z8261" s="263"/>
      <c r="AA8261" s="263"/>
      <c r="AB8261" s="263"/>
      <c r="AC8261" s="263"/>
      <c r="AD8261" s="263"/>
      <c r="AE8261" s="263"/>
    </row>
    <row r="8262" spans="5:31" ht="15" customHeight="1" x14ac:dyDescent="0.3">
      <c r="E8262" s="263"/>
      <c r="F8262" s="263"/>
      <c r="G8262" s="263"/>
      <c r="H8262" s="263"/>
      <c r="I8262" s="263"/>
      <c r="J8262" s="263"/>
      <c r="K8262" s="263"/>
      <c r="L8262" s="263"/>
      <c r="M8262" s="263"/>
      <c r="N8262" s="263"/>
      <c r="O8262" s="263"/>
      <c r="P8262" s="263"/>
      <c r="Q8262" s="263"/>
      <c r="R8262" s="263"/>
      <c r="S8262" s="263"/>
      <c r="T8262" s="263"/>
      <c r="U8262" s="263"/>
      <c r="V8262" s="263"/>
      <c r="W8262" s="263"/>
      <c r="X8262" s="263"/>
      <c r="Y8262" s="263"/>
      <c r="Z8262" s="263"/>
      <c r="AA8262" s="263"/>
      <c r="AB8262" s="263"/>
      <c r="AC8262" s="263"/>
      <c r="AD8262" s="263"/>
      <c r="AE8262" s="263"/>
    </row>
    <row r="8263" spans="5:31" ht="15" customHeight="1" x14ac:dyDescent="0.3">
      <c r="E8263" s="263"/>
      <c r="F8263" s="263"/>
      <c r="G8263" s="263"/>
      <c r="H8263" s="263"/>
      <c r="I8263" s="263"/>
      <c r="J8263" s="263"/>
      <c r="K8263" s="263"/>
      <c r="L8263" s="263"/>
      <c r="M8263" s="263"/>
      <c r="N8263" s="263"/>
      <c r="O8263" s="263"/>
      <c r="P8263" s="263"/>
      <c r="Q8263" s="263"/>
      <c r="R8263" s="263"/>
      <c r="S8263" s="263"/>
      <c r="T8263" s="263"/>
      <c r="U8263" s="263"/>
      <c r="V8263" s="263"/>
      <c r="W8263" s="263"/>
      <c r="X8263" s="263"/>
      <c r="Y8263" s="263"/>
      <c r="Z8263" s="263"/>
      <c r="AA8263" s="263"/>
      <c r="AB8263" s="263"/>
      <c r="AC8263" s="263"/>
      <c r="AD8263" s="263"/>
      <c r="AE8263" s="263"/>
    </row>
    <row r="8264" spans="5:31" ht="15" customHeight="1" x14ac:dyDescent="0.3">
      <c r="E8264" s="263"/>
      <c r="F8264" s="263"/>
      <c r="G8264" s="263"/>
      <c r="H8264" s="263"/>
      <c r="I8264" s="263"/>
      <c r="J8264" s="263"/>
      <c r="K8264" s="263"/>
      <c r="L8264" s="263"/>
      <c r="M8264" s="263"/>
      <c r="N8264" s="263"/>
      <c r="O8264" s="263"/>
      <c r="P8264" s="263"/>
      <c r="Q8264" s="263"/>
      <c r="R8264" s="263"/>
      <c r="S8264" s="263"/>
      <c r="T8264" s="263"/>
      <c r="U8264" s="263"/>
      <c r="V8264" s="263"/>
      <c r="W8264" s="263"/>
      <c r="X8264" s="263"/>
      <c r="Y8264" s="263"/>
      <c r="Z8264" s="263"/>
      <c r="AA8264" s="263"/>
      <c r="AB8264" s="263"/>
      <c r="AC8264" s="263"/>
      <c r="AD8264" s="263"/>
      <c r="AE8264" s="263"/>
    </row>
    <row r="8265" spans="5:31" ht="15" customHeight="1" x14ac:dyDescent="0.3">
      <c r="E8265" s="263"/>
      <c r="F8265" s="263"/>
      <c r="G8265" s="263"/>
      <c r="H8265" s="263"/>
      <c r="I8265" s="263"/>
      <c r="J8265" s="263"/>
      <c r="K8265" s="263"/>
      <c r="L8265" s="263"/>
      <c r="M8265" s="263"/>
      <c r="N8265" s="263"/>
      <c r="O8265" s="263"/>
      <c r="P8265" s="263"/>
      <c r="Q8265" s="263"/>
      <c r="R8265" s="263"/>
      <c r="S8265" s="263"/>
      <c r="T8265" s="263"/>
      <c r="U8265" s="263"/>
      <c r="V8265" s="263"/>
      <c r="W8265" s="263"/>
      <c r="X8265" s="263"/>
      <c r="Y8265" s="263"/>
      <c r="Z8265" s="263"/>
      <c r="AA8265" s="263"/>
      <c r="AB8265" s="263"/>
      <c r="AC8265" s="263"/>
      <c r="AD8265" s="263"/>
      <c r="AE8265" s="263"/>
    </row>
    <row r="8266" spans="5:31" ht="15" customHeight="1" x14ac:dyDescent="0.3">
      <c r="E8266" s="263"/>
      <c r="F8266" s="263"/>
      <c r="G8266" s="263"/>
      <c r="H8266" s="263"/>
      <c r="I8266" s="263"/>
      <c r="J8266" s="263"/>
      <c r="K8266" s="263"/>
      <c r="L8266" s="263"/>
      <c r="M8266" s="263"/>
      <c r="N8266" s="263"/>
      <c r="O8266" s="263"/>
      <c r="P8266" s="263"/>
      <c r="Q8266" s="263"/>
      <c r="R8266" s="263"/>
      <c r="S8266" s="263"/>
      <c r="T8266" s="263"/>
      <c r="U8266" s="263"/>
      <c r="V8266" s="263"/>
      <c r="W8266" s="263"/>
      <c r="X8266" s="263"/>
      <c r="Y8266" s="263"/>
      <c r="Z8266" s="263"/>
      <c r="AA8266" s="263"/>
      <c r="AB8266" s="263"/>
      <c r="AC8266" s="263"/>
      <c r="AD8266" s="263"/>
      <c r="AE8266" s="263"/>
    </row>
    <row r="8267" spans="5:31" ht="15" customHeight="1" x14ac:dyDescent="0.3">
      <c r="E8267" s="263"/>
      <c r="F8267" s="263"/>
      <c r="G8267" s="263"/>
      <c r="H8267" s="263"/>
      <c r="I8267" s="263"/>
      <c r="J8267" s="263"/>
      <c r="K8267" s="263"/>
      <c r="L8267" s="263"/>
      <c r="M8267" s="263"/>
      <c r="N8267" s="263"/>
      <c r="O8267" s="263"/>
      <c r="P8267" s="263"/>
      <c r="Q8267" s="263"/>
      <c r="R8267" s="263"/>
      <c r="S8267" s="263"/>
      <c r="T8267" s="263"/>
      <c r="U8267" s="263"/>
      <c r="V8267" s="263"/>
      <c r="W8267" s="263"/>
      <c r="X8267" s="263"/>
      <c r="Y8267" s="263"/>
      <c r="Z8267" s="263"/>
      <c r="AA8267" s="263"/>
      <c r="AB8267" s="263"/>
      <c r="AC8267" s="263"/>
      <c r="AD8267" s="263"/>
      <c r="AE8267" s="263"/>
    </row>
    <row r="8268" spans="5:31" ht="15" customHeight="1" x14ac:dyDescent="0.3">
      <c r="E8268" s="263"/>
      <c r="F8268" s="263"/>
      <c r="G8268" s="263"/>
      <c r="H8268" s="263"/>
      <c r="I8268" s="263"/>
      <c r="J8268" s="263"/>
      <c r="K8268" s="263"/>
      <c r="L8268" s="263"/>
      <c r="M8268" s="263"/>
      <c r="N8268" s="263"/>
      <c r="O8268" s="263"/>
      <c r="P8268" s="263"/>
      <c r="Q8268" s="263"/>
      <c r="R8268" s="263"/>
      <c r="S8268" s="263"/>
      <c r="T8268" s="263"/>
      <c r="U8268" s="263"/>
      <c r="V8268" s="263"/>
      <c r="W8268" s="263"/>
      <c r="X8268" s="263"/>
      <c r="Y8268" s="263"/>
      <c r="Z8268" s="263"/>
      <c r="AA8268" s="263"/>
      <c r="AB8268" s="263"/>
      <c r="AC8268" s="263"/>
      <c r="AD8268" s="263"/>
      <c r="AE8268" s="263"/>
    </row>
    <row r="8269" spans="5:31" ht="15" customHeight="1" x14ac:dyDescent="0.3">
      <c r="E8269" s="263"/>
      <c r="F8269" s="263"/>
      <c r="G8269" s="263"/>
      <c r="H8269" s="263"/>
      <c r="I8269" s="263"/>
      <c r="J8269" s="263"/>
      <c r="K8269" s="263"/>
      <c r="L8269" s="263"/>
      <c r="M8269" s="263"/>
      <c r="N8269" s="263"/>
      <c r="O8269" s="263"/>
      <c r="P8269" s="263"/>
      <c r="Q8269" s="263"/>
      <c r="R8269" s="263"/>
      <c r="S8269" s="263"/>
      <c r="T8269" s="263"/>
      <c r="U8269" s="263"/>
      <c r="V8269" s="263"/>
      <c r="W8269" s="263"/>
      <c r="X8269" s="263"/>
      <c r="Y8269" s="263"/>
      <c r="Z8269" s="263"/>
      <c r="AA8269" s="263"/>
      <c r="AB8269" s="263"/>
      <c r="AC8269" s="263"/>
      <c r="AD8269" s="263"/>
      <c r="AE8269" s="263"/>
    </row>
    <row r="8270" spans="5:31" ht="15" customHeight="1" x14ac:dyDescent="0.3">
      <c r="E8270" s="263"/>
      <c r="F8270" s="263"/>
      <c r="G8270" s="263"/>
      <c r="H8270" s="263"/>
      <c r="I8270" s="263"/>
      <c r="J8270" s="263"/>
      <c r="K8270" s="263"/>
      <c r="L8270" s="263"/>
      <c r="M8270" s="263"/>
      <c r="N8270" s="263"/>
      <c r="O8270" s="263"/>
      <c r="P8270" s="263"/>
      <c r="Q8270" s="263"/>
      <c r="R8270" s="263"/>
      <c r="S8270" s="263"/>
      <c r="T8270" s="263"/>
      <c r="U8270" s="263"/>
      <c r="V8270" s="263"/>
      <c r="W8270" s="263"/>
      <c r="X8270" s="263"/>
      <c r="Y8270" s="263"/>
      <c r="Z8270" s="263"/>
      <c r="AA8270" s="263"/>
      <c r="AB8270" s="263"/>
      <c r="AC8270" s="263"/>
      <c r="AD8270" s="263"/>
      <c r="AE8270" s="263"/>
    </row>
    <row r="8271" spans="5:31" ht="15" customHeight="1" x14ac:dyDescent="0.3">
      <c r="E8271" s="263"/>
      <c r="F8271" s="263"/>
      <c r="G8271" s="263"/>
      <c r="H8271" s="263"/>
      <c r="I8271" s="263"/>
      <c r="J8271" s="263"/>
      <c r="K8271" s="263"/>
      <c r="L8271" s="263"/>
      <c r="M8271" s="263"/>
      <c r="N8271" s="263"/>
      <c r="O8271" s="263"/>
      <c r="P8271" s="263"/>
      <c r="Q8271" s="263"/>
      <c r="R8271" s="263"/>
      <c r="S8271" s="263"/>
      <c r="T8271" s="263"/>
      <c r="U8271" s="263"/>
      <c r="V8271" s="263"/>
      <c r="W8271" s="263"/>
      <c r="X8271" s="263"/>
      <c r="Y8271" s="263"/>
      <c r="Z8271" s="263"/>
      <c r="AA8271" s="263"/>
      <c r="AB8271" s="263"/>
      <c r="AC8271" s="263"/>
      <c r="AD8271" s="263"/>
      <c r="AE8271" s="263"/>
    </row>
    <row r="8272" spans="5:31" ht="15" customHeight="1" x14ac:dyDescent="0.3">
      <c r="E8272" s="263"/>
      <c r="F8272" s="263"/>
      <c r="G8272" s="263"/>
      <c r="H8272" s="263"/>
      <c r="I8272" s="263"/>
      <c r="J8272" s="263"/>
      <c r="K8272" s="263"/>
      <c r="L8272" s="263"/>
      <c r="M8272" s="263"/>
      <c r="N8272" s="263"/>
      <c r="O8272" s="263"/>
      <c r="P8272" s="263"/>
      <c r="Q8272" s="263"/>
      <c r="R8272" s="263"/>
      <c r="S8272" s="263"/>
      <c r="T8272" s="263"/>
      <c r="U8272" s="263"/>
      <c r="V8272" s="263"/>
      <c r="W8272" s="263"/>
      <c r="X8272" s="263"/>
      <c r="Y8272" s="263"/>
      <c r="Z8272" s="263"/>
      <c r="AA8272" s="263"/>
      <c r="AB8272" s="263"/>
      <c r="AC8272" s="263"/>
      <c r="AD8272" s="263"/>
      <c r="AE8272" s="263"/>
    </row>
    <row r="8273" spans="5:31" ht="15" customHeight="1" x14ac:dyDescent="0.3">
      <c r="E8273" s="263"/>
      <c r="F8273" s="263"/>
      <c r="G8273" s="263"/>
      <c r="H8273" s="263"/>
      <c r="I8273" s="263"/>
      <c r="J8273" s="263"/>
      <c r="K8273" s="263"/>
      <c r="L8273" s="263"/>
      <c r="M8273" s="263"/>
      <c r="N8273" s="263"/>
      <c r="O8273" s="263"/>
      <c r="P8273" s="263"/>
      <c r="Q8273" s="263"/>
      <c r="R8273" s="263"/>
      <c r="S8273" s="263"/>
      <c r="T8273" s="263"/>
      <c r="U8273" s="263"/>
      <c r="V8273" s="263"/>
      <c r="W8273" s="263"/>
      <c r="X8273" s="263"/>
      <c r="Y8273" s="263"/>
      <c r="Z8273" s="263"/>
      <c r="AA8273" s="263"/>
      <c r="AB8273" s="263"/>
      <c r="AC8273" s="263"/>
      <c r="AD8273" s="263"/>
      <c r="AE8273" s="263"/>
    </row>
    <row r="8274" spans="5:31" ht="15" customHeight="1" x14ac:dyDescent="0.3">
      <c r="E8274" s="263"/>
      <c r="F8274" s="263"/>
      <c r="G8274" s="263"/>
      <c r="H8274" s="263"/>
      <c r="I8274" s="263"/>
      <c r="J8274" s="263"/>
      <c r="K8274" s="263"/>
      <c r="L8274" s="263"/>
      <c r="M8274" s="263"/>
      <c r="N8274" s="263"/>
      <c r="O8274" s="263"/>
      <c r="P8274" s="263"/>
      <c r="Q8274" s="263"/>
      <c r="R8274" s="263"/>
      <c r="S8274" s="263"/>
      <c r="T8274" s="263"/>
      <c r="U8274" s="263"/>
      <c r="V8274" s="263"/>
      <c r="W8274" s="263"/>
      <c r="X8274" s="263"/>
      <c r="Y8274" s="263"/>
      <c r="Z8274" s="263"/>
      <c r="AA8274" s="263"/>
      <c r="AB8274" s="263"/>
      <c r="AC8274" s="263"/>
      <c r="AD8274" s="263"/>
      <c r="AE8274" s="263"/>
    </row>
    <row r="8275" spans="5:31" ht="15" customHeight="1" x14ac:dyDescent="0.3">
      <c r="E8275" s="263"/>
      <c r="F8275" s="263"/>
      <c r="G8275" s="263"/>
      <c r="H8275" s="263"/>
      <c r="I8275" s="263"/>
      <c r="J8275" s="263"/>
      <c r="K8275" s="263"/>
      <c r="L8275" s="263"/>
      <c r="M8275" s="263"/>
      <c r="N8275" s="263"/>
      <c r="O8275" s="263"/>
      <c r="P8275" s="263"/>
      <c r="Q8275" s="263"/>
      <c r="R8275" s="263"/>
      <c r="S8275" s="263"/>
      <c r="T8275" s="263"/>
      <c r="U8275" s="263"/>
      <c r="V8275" s="263"/>
      <c r="W8275" s="263"/>
      <c r="X8275" s="263"/>
      <c r="Y8275" s="263"/>
      <c r="Z8275" s="263"/>
      <c r="AA8275" s="263"/>
      <c r="AB8275" s="263"/>
      <c r="AC8275" s="263"/>
      <c r="AD8275" s="263"/>
      <c r="AE8275" s="263"/>
    </row>
    <row r="8276" spans="5:31" ht="15" customHeight="1" x14ac:dyDescent="0.3">
      <c r="E8276" s="263"/>
      <c r="F8276" s="263"/>
      <c r="G8276" s="263"/>
      <c r="H8276" s="263"/>
      <c r="I8276" s="263"/>
      <c r="J8276" s="263"/>
      <c r="K8276" s="263"/>
      <c r="L8276" s="263"/>
      <c r="M8276" s="263"/>
      <c r="N8276" s="263"/>
      <c r="O8276" s="263"/>
      <c r="P8276" s="263"/>
      <c r="Q8276" s="263"/>
      <c r="R8276" s="263"/>
      <c r="S8276" s="263"/>
      <c r="T8276" s="263"/>
      <c r="U8276" s="263"/>
      <c r="V8276" s="263"/>
      <c r="W8276" s="263"/>
      <c r="X8276" s="263"/>
      <c r="Y8276" s="263"/>
      <c r="Z8276" s="263"/>
      <c r="AA8276" s="263"/>
      <c r="AB8276" s="263"/>
      <c r="AC8276" s="263"/>
      <c r="AD8276" s="263"/>
      <c r="AE8276" s="263"/>
    </row>
    <row r="8277" spans="5:31" ht="15" customHeight="1" x14ac:dyDescent="0.3">
      <c r="E8277" s="263"/>
      <c r="F8277" s="263"/>
      <c r="G8277" s="263"/>
      <c r="H8277" s="263"/>
      <c r="I8277" s="263"/>
      <c r="J8277" s="263"/>
      <c r="K8277" s="263"/>
      <c r="L8277" s="263"/>
      <c r="M8277" s="263"/>
      <c r="N8277" s="263"/>
      <c r="O8277" s="263"/>
      <c r="P8277" s="263"/>
      <c r="Q8277" s="263"/>
      <c r="R8277" s="263"/>
      <c r="S8277" s="263"/>
      <c r="T8277" s="263"/>
      <c r="U8277" s="263"/>
      <c r="V8277" s="263"/>
      <c r="W8277" s="263"/>
      <c r="X8277" s="263"/>
      <c r="Y8277" s="263"/>
      <c r="Z8277" s="263"/>
      <c r="AA8277" s="263"/>
      <c r="AB8277" s="263"/>
      <c r="AC8277" s="263"/>
      <c r="AD8277" s="263"/>
      <c r="AE8277" s="263"/>
    </row>
    <row r="8278" spans="5:31" ht="15" customHeight="1" x14ac:dyDescent="0.3">
      <c r="E8278" s="263"/>
      <c r="F8278" s="263"/>
      <c r="G8278" s="263"/>
      <c r="H8278" s="263"/>
      <c r="I8278" s="263"/>
      <c r="J8278" s="263"/>
      <c r="K8278" s="263"/>
      <c r="L8278" s="263"/>
      <c r="M8278" s="263"/>
      <c r="N8278" s="263"/>
      <c r="O8278" s="263"/>
      <c r="P8278" s="263"/>
      <c r="Q8278" s="263"/>
      <c r="R8278" s="263"/>
      <c r="S8278" s="263"/>
      <c r="T8278" s="263"/>
      <c r="U8278" s="263"/>
      <c r="V8278" s="263"/>
      <c r="W8278" s="263"/>
      <c r="X8278" s="263"/>
      <c r="Y8278" s="263"/>
      <c r="Z8278" s="263"/>
      <c r="AA8278" s="263"/>
      <c r="AB8278" s="263"/>
      <c r="AC8278" s="263"/>
      <c r="AD8278" s="263"/>
      <c r="AE8278" s="263"/>
    </row>
    <row r="8279" spans="5:31" ht="15" customHeight="1" x14ac:dyDescent="0.3">
      <c r="E8279" s="263"/>
      <c r="F8279" s="263"/>
      <c r="G8279" s="263"/>
      <c r="H8279" s="263"/>
      <c r="I8279" s="263"/>
      <c r="J8279" s="263"/>
      <c r="K8279" s="263"/>
      <c r="L8279" s="263"/>
      <c r="M8279" s="263"/>
      <c r="N8279" s="263"/>
      <c r="O8279" s="263"/>
      <c r="P8279" s="263"/>
      <c r="Q8279" s="263"/>
      <c r="R8279" s="263"/>
      <c r="S8279" s="263"/>
      <c r="T8279" s="263"/>
      <c r="U8279" s="263"/>
      <c r="V8279" s="263"/>
      <c r="W8279" s="263"/>
      <c r="X8279" s="263"/>
      <c r="Y8279" s="263"/>
      <c r="Z8279" s="263"/>
      <c r="AA8279" s="263"/>
      <c r="AB8279" s="263"/>
      <c r="AC8279" s="263"/>
      <c r="AD8279" s="263"/>
      <c r="AE8279" s="263"/>
    </row>
    <row r="8280" spans="5:31" ht="15" customHeight="1" x14ac:dyDescent="0.3">
      <c r="E8280" s="263"/>
      <c r="F8280" s="263"/>
      <c r="G8280" s="263"/>
      <c r="H8280" s="263"/>
      <c r="I8280" s="263"/>
      <c r="J8280" s="263"/>
      <c r="K8280" s="263"/>
      <c r="L8280" s="263"/>
      <c r="M8280" s="263"/>
      <c r="N8280" s="263"/>
      <c r="O8280" s="263"/>
      <c r="P8280" s="263"/>
      <c r="Q8280" s="263"/>
      <c r="R8280" s="263"/>
      <c r="S8280" s="263"/>
      <c r="T8280" s="263"/>
      <c r="U8280" s="263"/>
      <c r="V8280" s="263"/>
      <c r="W8280" s="263"/>
      <c r="X8280" s="263"/>
      <c r="Y8280" s="263"/>
      <c r="Z8280" s="263"/>
      <c r="AA8280" s="263"/>
      <c r="AB8280" s="263"/>
      <c r="AC8280" s="263"/>
      <c r="AD8280" s="263"/>
      <c r="AE8280" s="263"/>
    </row>
    <row r="8281" spans="5:31" ht="15" customHeight="1" x14ac:dyDescent="0.3">
      <c r="E8281" s="263"/>
      <c r="F8281" s="263"/>
      <c r="G8281" s="263"/>
      <c r="H8281" s="263"/>
      <c r="I8281" s="263"/>
      <c r="J8281" s="263"/>
      <c r="K8281" s="263"/>
      <c r="L8281" s="263"/>
      <c r="M8281" s="263"/>
      <c r="N8281" s="263"/>
      <c r="O8281" s="263"/>
      <c r="P8281" s="263"/>
      <c r="Q8281" s="263"/>
      <c r="R8281" s="263"/>
      <c r="S8281" s="263"/>
      <c r="T8281" s="263"/>
      <c r="U8281" s="263"/>
      <c r="V8281" s="263"/>
      <c r="W8281" s="263"/>
      <c r="X8281" s="263"/>
      <c r="Y8281" s="263"/>
      <c r="Z8281" s="263"/>
      <c r="AA8281" s="263"/>
      <c r="AB8281" s="263"/>
      <c r="AC8281" s="263"/>
      <c r="AD8281" s="263"/>
      <c r="AE8281" s="263"/>
    </row>
    <row r="8282" spans="5:31" ht="15" customHeight="1" x14ac:dyDescent="0.3">
      <c r="E8282" s="263"/>
      <c r="F8282" s="263"/>
      <c r="G8282" s="263"/>
      <c r="H8282" s="263"/>
      <c r="I8282" s="263"/>
      <c r="J8282" s="263"/>
      <c r="K8282" s="263"/>
      <c r="L8282" s="263"/>
      <c r="M8282" s="263"/>
      <c r="N8282" s="263"/>
      <c r="O8282" s="263"/>
      <c r="P8282" s="263"/>
      <c r="Q8282" s="263"/>
      <c r="R8282" s="263"/>
      <c r="S8282" s="263"/>
      <c r="T8282" s="263"/>
      <c r="U8282" s="263"/>
      <c r="V8282" s="263"/>
      <c r="W8282" s="263"/>
      <c r="X8282" s="263"/>
      <c r="Y8282" s="263"/>
      <c r="Z8282" s="263"/>
      <c r="AA8282" s="263"/>
      <c r="AB8282" s="263"/>
      <c r="AC8282" s="263"/>
      <c r="AD8282" s="263"/>
      <c r="AE8282" s="263"/>
    </row>
    <row r="8283" spans="5:31" ht="15" customHeight="1" x14ac:dyDescent="0.3">
      <c r="E8283" s="263"/>
      <c r="F8283" s="263"/>
      <c r="G8283" s="263"/>
      <c r="H8283" s="263"/>
      <c r="I8283" s="263"/>
      <c r="J8283" s="263"/>
      <c r="K8283" s="263"/>
      <c r="L8283" s="263"/>
      <c r="M8283" s="263"/>
      <c r="N8283" s="263"/>
      <c r="O8283" s="263"/>
      <c r="P8283" s="263"/>
      <c r="Q8283" s="263"/>
      <c r="R8283" s="263"/>
      <c r="S8283" s="263"/>
      <c r="T8283" s="263"/>
      <c r="U8283" s="263"/>
      <c r="V8283" s="263"/>
      <c r="W8283" s="263"/>
      <c r="X8283" s="263"/>
      <c r="Y8283" s="263"/>
      <c r="Z8283" s="263"/>
      <c r="AA8283" s="263"/>
      <c r="AB8283" s="263"/>
      <c r="AC8283" s="263"/>
      <c r="AD8283" s="263"/>
      <c r="AE8283" s="263"/>
    </row>
    <row r="8284" spans="5:31" ht="15" customHeight="1" x14ac:dyDescent="0.3">
      <c r="E8284" s="263"/>
      <c r="F8284" s="263"/>
      <c r="G8284" s="263"/>
      <c r="H8284" s="263"/>
      <c r="I8284" s="263"/>
      <c r="J8284" s="263"/>
      <c r="K8284" s="263"/>
      <c r="L8284" s="263"/>
      <c r="M8284" s="263"/>
      <c r="N8284" s="263"/>
      <c r="O8284" s="263"/>
      <c r="P8284" s="263"/>
      <c r="Q8284" s="263"/>
      <c r="R8284" s="263"/>
      <c r="S8284" s="263"/>
      <c r="T8284" s="263"/>
      <c r="U8284" s="263"/>
      <c r="V8284" s="263"/>
      <c r="W8284" s="263"/>
      <c r="X8284" s="263"/>
      <c r="Y8284" s="263"/>
      <c r="Z8284" s="263"/>
      <c r="AA8284" s="263"/>
      <c r="AB8284" s="263"/>
      <c r="AC8284" s="263"/>
      <c r="AD8284" s="263"/>
      <c r="AE8284" s="263"/>
    </row>
    <row r="8285" spans="5:31" ht="15" customHeight="1" x14ac:dyDescent="0.3">
      <c r="E8285" s="263"/>
      <c r="F8285" s="263"/>
      <c r="G8285" s="263"/>
      <c r="H8285" s="263"/>
      <c r="I8285" s="263"/>
      <c r="J8285" s="263"/>
      <c r="K8285" s="263"/>
      <c r="L8285" s="263"/>
      <c r="M8285" s="263"/>
      <c r="N8285" s="263"/>
      <c r="O8285" s="263"/>
      <c r="P8285" s="263"/>
      <c r="Q8285" s="263"/>
      <c r="R8285" s="263"/>
      <c r="S8285" s="263"/>
      <c r="T8285" s="263"/>
      <c r="U8285" s="263"/>
      <c r="V8285" s="263"/>
      <c r="W8285" s="263"/>
      <c r="X8285" s="263"/>
      <c r="Y8285" s="263"/>
      <c r="Z8285" s="263"/>
      <c r="AA8285" s="263"/>
      <c r="AB8285" s="263"/>
      <c r="AC8285" s="263"/>
      <c r="AD8285" s="263"/>
      <c r="AE8285" s="263"/>
    </row>
    <row r="8286" spans="5:31" ht="15" customHeight="1" x14ac:dyDescent="0.3">
      <c r="E8286" s="263"/>
      <c r="F8286" s="263"/>
      <c r="G8286" s="263"/>
      <c r="H8286" s="263"/>
      <c r="I8286" s="263"/>
      <c r="J8286" s="263"/>
      <c r="K8286" s="263"/>
      <c r="L8286" s="263"/>
      <c r="M8286" s="263"/>
      <c r="N8286" s="263"/>
      <c r="O8286" s="263"/>
      <c r="P8286" s="263"/>
      <c r="Q8286" s="263"/>
      <c r="R8286" s="263"/>
      <c r="S8286" s="263"/>
      <c r="T8286" s="263"/>
      <c r="U8286" s="263"/>
      <c r="V8286" s="263"/>
      <c r="W8286" s="263"/>
      <c r="X8286" s="263"/>
      <c r="Y8286" s="263"/>
      <c r="Z8286" s="263"/>
      <c r="AA8286" s="263"/>
      <c r="AB8286" s="263"/>
      <c r="AC8286" s="263"/>
      <c r="AD8286" s="263"/>
      <c r="AE8286" s="263"/>
    </row>
    <row r="8287" spans="5:31" ht="15" customHeight="1" x14ac:dyDescent="0.3">
      <c r="E8287" s="263"/>
      <c r="F8287" s="263"/>
      <c r="G8287" s="263"/>
      <c r="H8287" s="263"/>
      <c r="I8287" s="263"/>
      <c r="J8287" s="263"/>
      <c r="K8287" s="263"/>
      <c r="L8287" s="263"/>
      <c r="M8287" s="263"/>
      <c r="N8287" s="263"/>
      <c r="O8287" s="263"/>
      <c r="P8287" s="263"/>
      <c r="Q8287" s="263"/>
      <c r="R8287" s="263"/>
      <c r="S8287" s="263"/>
      <c r="T8287" s="263"/>
      <c r="U8287" s="263"/>
      <c r="V8287" s="263"/>
      <c r="W8287" s="263"/>
      <c r="X8287" s="263"/>
      <c r="Y8287" s="263"/>
      <c r="Z8287" s="263"/>
      <c r="AA8287" s="263"/>
      <c r="AB8287" s="263"/>
      <c r="AC8287" s="263"/>
      <c r="AD8287" s="263"/>
      <c r="AE8287" s="263"/>
    </row>
    <row r="8288" spans="5:31" ht="15" customHeight="1" x14ac:dyDescent="0.3">
      <c r="E8288" s="263"/>
      <c r="F8288" s="263"/>
      <c r="G8288" s="263"/>
      <c r="H8288" s="263"/>
      <c r="I8288" s="263"/>
      <c r="J8288" s="263"/>
      <c r="K8288" s="263"/>
      <c r="L8288" s="263"/>
      <c r="M8288" s="263"/>
      <c r="N8288" s="263"/>
      <c r="O8288" s="263"/>
      <c r="P8288" s="263"/>
      <c r="Q8288" s="263"/>
      <c r="R8288" s="263"/>
      <c r="S8288" s="263"/>
      <c r="T8288" s="263"/>
      <c r="U8288" s="263"/>
      <c r="V8288" s="263"/>
      <c r="W8288" s="263"/>
      <c r="X8288" s="263"/>
      <c r="Y8288" s="263"/>
      <c r="Z8288" s="263"/>
      <c r="AA8288" s="263"/>
      <c r="AB8288" s="263"/>
      <c r="AC8288" s="263"/>
      <c r="AD8288" s="263"/>
      <c r="AE8288" s="263"/>
    </row>
    <row r="8289" spans="5:31" ht="15" customHeight="1" x14ac:dyDescent="0.3">
      <c r="E8289" s="263"/>
      <c r="F8289" s="263"/>
      <c r="G8289" s="263"/>
      <c r="H8289" s="263"/>
      <c r="I8289" s="263"/>
      <c r="J8289" s="263"/>
      <c r="K8289" s="263"/>
      <c r="L8289" s="263"/>
      <c r="M8289" s="263"/>
      <c r="N8289" s="263"/>
      <c r="O8289" s="263"/>
      <c r="P8289" s="263"/>
      <c r="Q8289" s="263"/>
      <c r="R8289" s="263"/>
      <c r="S8289" s="263"/>
      <c r="T8289" s="263"/>
      <c r="U8289" s="263"/>
      <c r="V8289" s="263"/>
      <c r="W8289" s="263"/>
      <c r="X8289" s="263"/>
      <c r="Y8289" s="263"/>
      <c r="Z8289" s="263"/>
      <c r="AA8289" s="263"/>
      <c r="AB8289" s="263"/>
      <c r="AC8289" s="263"/>
      <c r="AD8289" s="263"/>
      <c r="AE8289" s="263"/>
    </row>
    <row r="8290" spans="5:31" ht="15" customHeight="1" x14ac:dyDescent="0.3">
      <c r="E8290" s="263"/>
      <c r="F8290" s="263"/>
      <c r="G8290" s="263"/>
      <c r="H8290" s="263"/>
      <c r="I8290" s="263"/>
      <c r="J8290" s="263"/>
      <c r="K8290" s="263"/>
      <c r="L8290" s="263"/>
      <c r="M8290" s="263"/>
      <c r="N8290" s="263"/>
      <c r="O8290" s="263"/>
      <c r="P8290" s="263"/>
      <c r="Q8290" s="263"/>
      <c r="R8290" s="263"/>
      <c r="S8290" s="263"/>
      <c r="T8290" s="263"/>
      <c r="U8290" s="263"/>
      <c r="V8290" s="263"/>
      <c r="W8290" s="263"/>
      <c r="X8290" s="263"/>
      <c r="Y8290" s="263"/>
      <c r="Z8290" s="263"/>
      <c r="AA8290" s="263"/>
      <c r="AB8290" s="263"/>
      <c r="AC8290" s="263"/>
      <c r="AD8290" s="263"/>
      <c r="AE8290" s="263"/>
    </row>
    <row r="8291" spans="5:31" ht="15" customHeight="1" x14ac:dyDescent="0.3">
      <c r="E8291" s="263"/>
      <c r="F8291" s="263"/>
      <c r="G8291" s="263"/>
      <c r="H8291" s="263"/>
      <c r="I8291" s="263"/>
      <c r="J8291" s="263"/>
      <c r="K8291" s="263"/>
      <c r="L8291" s="263"/>
      <c r="M8291" s="263"/>
      <c r="N8291" s="263"/>
      <c r="O8291" s="263"/>
      <c r="P8291" s="263"/>
      <c r="Q8291" s="263"/>
      <c r="R8291" s="263"/>
      <c r="S8291" s="263"/>
      <c r="T8291" s="263"/>
      <c r="U8291" s="263"/>
      <c r="V8291" s="263"/>
      <c r="W8291" s="263"/>
      <c r="X8291" s="263"/>
      <c r="Y8291" s="263"/>
      <c r="Z8291" s="263"/>
      <c r="AA8291" s="263"/>
      <c r="AB8291" s="263"/>
      <c r="AC8291" s="263"/>
      <c r="AD8291" s="263"/>
      <c r="AE8291" s="263"/>
    </row>
    <row r="8292" spans="5:31" ht="15" customHeight="1" x14ac:dyDescent="0.3">
      <c r="E8292" s="263"/>
      <c r="F8292" s="263"/>
      <c r="G8292" s="263"/>
      <c r="H8292" s="263"/>
      <c r="I8292" s="263"/>
      <c r="J8292" s="263"/>
      <c r="K8292" s="263"/>
      <c r="L8292" s="263"/>
      <c r="M8292" s="263"/>
      <c r="N8292" s="263"/>
      <c r="O8292" s="263"/>
      <c r="P8292" s="263"/>
      <c r="Q8292" s="263"/>
      <c r="R8292" s="263"/>
      <c r="S8292" s="263"/>
      <c r="T8292" s="263"/>
      <c r="U8292" s="263"/>
      <c r="V8292" s="263"/>
      <c r="W8292" s="263"/>
      <c r="X8292" s="263"/>
      <c r="Y8292" s="263"/>
      <c r="Z8292" s="263"/>
      <c r="AA8292" s="263"/>
      <c r="AB8292" s="263"/>
      <c r="AC8292" s="263"/>
      <c r="AD8292" s="263"/>
      <c r="AE8292" s="263"/>
    </row>
    <row r="8293" spans="5:31" ht="15" customHeight="1" x14ac:dyDescent="0.3">
      <c r="E8293" s="263"/>
      <c r="F8293" s="263"/>
      <c r="G8293" s="263"/>
      <c r="H8293" s="263"/>
      <c r="I8293" s="263"/>
      <c r="J8293" s="263"/>
      <c r="K8293" s="263"/>
      <c r="L8293" s="263"/>
      <c r="M8293" s="263"/>
      <c r="N8293" s="263"/>
      <c r="O8293" s="263"/>
      <c r="P8293" s="263"/>
      <c r="Q8293" s="263"/>
      <c r="R8293" s="263"/>
      <c r="S8293" s="263"/>
      <c r="T8293" s="263"/>
      <c r="U8293" s="263"/>
      <c r="V8293" s="263"/>
      <c r="W8293" s="263"/>
      <c r="X8293" s="263"/>
      <c r="Y8293" s="263"/>
      <c r="Z8293" s="263"/>
      <c r="AA8293" s="263"/>
      <c r="AB8293" s="263"/>
      <c r="AC8293" s="263"/>
      <c r="AD8293" s="263"/>
      <c r="AE8293" s="263"/>
    </row>
    <row r="8294" spans="5:31" ht="15" customHeight="1" x14ac:dyDescent="0.3">
      <c r="E8294" s="263"/>
      <c r="F8294" s="263"/>
      <c r="G8294" s="263"/>
      <c r="H8294" s="263"/>
      <c r="I8294" s="263"/>
      <c r="J8294" s="263"/>
      <c r="K8294" s="263"/>
      <c r="L8294" s="263"/>
      <c r="M8294" s="263"/>
      <c r="N8294" s="263"/>
      <c r="O8294" s="263"/>
      <c r="P8294" s="263"/>
      <c r="Q8294" s="263"/>
      <c r="R8294" s="263"/>
      <c r="S8294" s="263"/>
      <c r="T8294" s="263"/>
      <c r="U8294" s="263"/>
      <c r="V8294" s="263"/>
      <c r="W8294" s="263"/>
      <c r="X8294" s="263"/>
      <c r="Y8294" s="263"/>
      <c r="Z8294" s="263"/>
      <c r="AA8294" s="263"/>
      <c r="AB8294" s="263"/>
      <c r="AC8294" s="263"/>
      <c r="AD8294" s="263"/>
      <c r="AE8294" s="263"/>
    </row>
    <row r="8295" spans="5:31" ht="15" customHeight="1" x14ac:dyDescent="0.3">
      <c r="E8295" s="263"/>
      <c r="F8295" s="263"/>
      <c r="G8295" s="263"/>
      <c r="H8295" s="263"/>
      <c r="I8295" s="263"/>
      <c r="J8295" s="263"/>
      <c r="K8295" s="263"/>
      <c r="L8295" s="263"/>
      <c r="M8295" s="263"/>
      <c r="N8295" s="263"/>
      <c r="O8295" s="263"/>
      <c r="P8295" s="263"/>
      <c r="Q8295" s="263"/>
      <c r="R8295" s="263"/>
      <c r="S8295" s="263"/>
      <c r="T8295" s="263"/>
      <c r="U8295" s="263"/>
      <c r="V8295" s="263"/>
      <c r="W8295" s="263"/>
      <c r="X8295" s="263"/>
      <c r="Y8295" s="263"/>
      <c r="Z8295" s="263"/>
      <c r="AA8295" s="263"/>
      <c r="AB8295" s="263"/>
      <c r="AC8295" s="263"/>
      <c r="AD8295" s="263"/>
      <c r="AE8295" s="263"/>
    </row>
    <row r="8296" spans="5:31" ht="15" customHeight="1" x14ac:dyDescent="0.3">
      <c r="E8296" s="263"/>
      <c r="F8296" s="263"/>
      <c r="G8296" s="263"/>
      <c r="H8296" s="263"/>
      <c r="I8296" s="263"/>
      <c r="J8296" s="263"/>
      <c r="K8296" s="263"/>
      <c r="L8296" s="263"/>
      <c r="M8296" s="263"/>
      <c r="N8296" s="263"/>
      <c r="O8296" s="263"/>
      <c r="P8296" s="263"/>
      <c r="Q8296" s="263"/>
      <c r="R8296" s="263"/>
      <c r="S8296" s="263"/>
      <c r="T8296" s="263"/>
      <c r="U8296" s="263"/>
      <c r="V8296" s="263"/>
      <c r="W8296" s="263"/>
      <c r="X8296" s="263"/>
      <c r="Y8296" s="263"/>
      <c r="Z8296" s="263"/>
      <c r="AA8296" s="263"/>
      <c r="AB8296" s="263"/>
      <c r="AC8296" s="263"/>
      <c r="AD8296" s="263"/>
      <c r="AE8296" s="263"/>
    </row>
    <row r="8297" spans="5:31" ht="15" customHeight="1" x14ac:dyDescent="0.3">
      <c r="E8297" s="263"/>
      <c r="F8297" s="263"/>
      <c r="G8297" s="263"/>
      <c r="H8297" s="263"/>
      <c r="I8297" s="263"/>
      <c r="J8297" s="263"/>
      <c r="K8297" s="263"/>
      <c r="L8297" s="263"/>
      <c r="M8297" s="263"/>
      <c r="N8297" s="263"/>
      <c r="O8297" s="263"/>
      <c r="P8297" s="263"/>
      <c r="Q8297" s="263"/>
      <c r="R8297" s="263"/>
      <c r="S8297" s="263"/>
      <c r="T8297" s="263"/>
      <c r="U8297" s="263"/>
      <c r="V8297" s="263"/>
      <c r="W8297" s="263"/>
      <c r="X8297" s="263"/>
      <c r="Y8297" s="263"/>
      <c r="Z8297" s="263"/>
      <c r="AA8297" s="263"/>
      <c r="AB8297" s="263"/>
      <c r="AC8297" s="263"/>
      <c r="AD8297" s="263"/>
      <c r="AE8297" s="263"/>
    </row>
    <row r="8298" spans="5:31" ht="15" customHeight="1" x14ac:dyDescent="0.3">
      <c r="E8298" s="263"/>
      <c r="F8298" s="263"/>
      <c r="G8298" s="263"/>
      <c r="H8298" s="263"/>
      <c r="I8298" s="263"/>
      <c r="J8298" s="263"/>
      <c r="K8298" s="263"/>
      <c r="L8298" s="263"/>
      <c r="M8298" s="263"/>
      <c r="N8298" s="263"/>
      <c r="O8298" s="263"/>
      <c r="P8298" s="263"/>
      <c r="Q8298" s="263"/>
      <c r="R8298" s="263"/>
      <c r="S8298" s="263"/>
      <c r="T8298" s="263"/>
      <c r="U8298" s="263"/>
      <c r="V8298" s="263"/>
      <c r="W8298" s="263"/>
      <c r="X8298" s="263"/>
      <c r="Y8298" s="263"/>
      <c r="Z8298" s="263"/>
      <c r="AA8298" s="263"/>
      <c r="AB8298" s="263"/>
      <c r="AC8298" s="263"/>
      <c r="AD8298" s="263"/>
      <c r="AE8298" s="263"/>
    </row>
    <row r="8299" spans="5:31" ht="15" customHeight="1" x14ac:dyDescent="0.3">
      <c r="E8299" s="263"/>
      <c r="F8299" s="263"/>
      <c r="G8299" s="263"/>
      <c r="H8299" s="263"/>
      <c r="I8299" s="263"/>
      <c r="J8299" s="263"/>
      <c r="K8299" s="263"/>
      <c r="L8299" s="263"/>
      <c r="M8299" s="263"/>
      <c r="N8299" s="263"/>
      <c r="O8299" s="263"/>
      <c r="P8299" s="263"/>
      <c r="Q8299" s="263"/>
      <c r="R8299" s="263"/>
      <c r="S8299" s="263"/>
      <c r="T8299" s="263"/>
      <c r="U8299" s="263"/>
      <c r="V8299" s="263"/>
      <c r="W8299" s="263"/>
      <c r="X8299" s="263"/>
      <c r="Y8299" s="263"/>
      <c r="Z8299" s="263"/>
      <c r="AA8299" s="263"/>
      <c r="AB8299" s="263"/>
      <c r="AC8299" s="263"/>
      <c r="AD8299" s="263"/>
      <c r="AE8299" s="263"/>
    </row>
    <row r="8300" spans="5:31" ht="15" customHeight="1" x14ac:dyDescent="0.3">
      <c r="E8300" s="263"/>
      <c r="F8300" s="263"/>
      <c r="G8300" s="263"/>
      <c r="H8300" s="263"/>
      <c r="I8300" s="263"/>
      <c r="J8300" s="263"/>
      <c r="K8300" s="263"/>
      <c r="L8300" s="263"/>
      <c r="M8300" s="263"/>
      <c r="N8300" s="263"/>
      <c r="O8300" s="263"/>
      <c r="P8300" s="263"/>
      <c r="Q8300" s="263"/>
      <c r="R8300" s="263"/>
      <c r="S8300" s="263"/>
      <c r="T8300" s="263"/>
      <c r="U8300" s="263"/>
      <c r="V8300" s="263"/>
      <c r="W8300" s="263"/>
      <c r="X8300" s="263"/>
      <c r="Y8300" s="263"/>
      <c r="Z8300" s="263"/>
      <c r="AA8300" s="263"/>
      <c r="AB8300" s="263"/>
      <c r="AC8300" s="263"/>
      <c r="AD8300" s="263"/>
      <c r="AE8300" s="263"/>
    </row>
    <row r="8301" spans="5:31" ht="15" customHeight="1" x14ac:dyDescent="0.3">
      <c r="E8301" s="263"/>
      <c r="F8301" s="263"/>
      <c r="G8301" s="263"/>
      <c r="H8301" s="263"/>
      <c r="I8301" s="263"/>
      <c r="J8301" s="263"/>
      <c r="K8301" s="263"/>
      <c r="L8301" s="263"/>
      <c r="M8301" s="263"/>
      <c r="N8301" s="263"/>
      <c r="O8301" s="263"/>
      <c r="P8301" s="263"/>
      <c r="Q8301" s="263"/>
      <c r="R8301" s="263"/>
      <c r="S8301" s="263"/>
      <c r="T8301" s="263"/>
      <c r="U8301" s="263"/>
      <c r="V8301" s="263"/>
      <c r="W8301" s="263"/>
      <c r="X8301" s="263"/>
      <c r="Y8301" s="263"/>
      <c r="Z8301" s="263"/>
      <c r="AA8301" s="263"/>
      <c r="AB8301" s="263"/>
      <c r="AC8301" s="263"/>
      <c r="AD8301" s="263"/>
      <c r="AE8301" s="263"/>
    </row>
    <row r="8302" spans="5:31" ht="15" customHeight="1" x14ac:dyDescent="0.3">
      <c r="E8302" s="263"/>
      <c r="F8302" s="263"/>
      <c r="G8302" s="263"/>
      <c r="H8302" s="263"/>
      <c r="I8302" s="263"/>
      <c r="J8302" s="263"/>
      <c r="K8302" s="263"/>
      <c r="L8302" s="263"/>
      <c r="M8302" s="263"/>
      <c r="N8302" s="263"/>
      <c r="O8302" s="263"/>
      <c r="P8302" s="263"/>
      <c r="Q8302" s="263"/>
      <c r="R8302" s="263"/>
      <c r="S8302" s="263"/>
      <c r="T8302" s="263"/>
      <c r="U8302" s="263"/>
      <c r="V8302" s="263"/>
      <c r="W8302" s="263"/>
      <c r="X8302" s="263"/>
      <c r="Y8302" s="263"/>
      <c r="Z8302" s="263"/>
      <c r="AA8302" s="263"/>
      <c r="AB8302" s="263"/>
      <c r="AC8302" s="263"/>
      <c r="AD8302" s="263"/>
      <c r="AE8302" s="263"/>
    </row>
    <row r="8303" spans="5:31" ht="15" customHeight="1" x14ac:dyDescent="0.3">
      <c r="E8303" s="263"/>
      <c r="F8303" s="263"/>
      <c r="G8303" s="263"/>
      <c r="H8303" s="263"/>
      <c r="I8303" s="263"/>
      <c r="J8303" s="263"/>
      <c r="K8303" s="263"/>
      <c r="L8303" s="263"/>
      <c r="M8303" s="263"/>
      <c r="N8303" s="263"/>
      <c r="O8303" s="263"/>
      <c r="P8303" s="263"/>
      <c r="Q8303" s="263"/>
      <c r="R8303" s="263"/>
      <c r="S8303" s="263"/>
      <c r="T8303" s="263"/>
      <c r="U8303" s="263"/>
      <c r="V8303" s="263"/>
      <c r="W8303" s="263"/>
      <c r="X8303" s="263"/>
      <c r="Y8303" s="263"/>
      <c r="Z8303" s="263"/>
      <c r="AA8303" s="263"/>
      <c r="AB8303" s="263"/>
      <c r="AC8303" s="263"/>
      <c r="AD8303" s="263"/>
      <c r="AE8303" s="263"/>
    </row>
    <row r="8304" spans="5:31" ht="15" customHeight="1" x14ac:dyDescent="0.3">
      <c r="E8304" s="263"/>
      <c r="F8304" s="263"/>
      <c r="G8304" s="263"/>
      <c r="H8304" s="263"/>
      <c r="I8304" s="263"/>
      <c r="J8304" s="263"/>
      <c r="K8304" s="263"/>
      <c r="L8304" s="263"/>
      <c r="M8304" s="263"/>
      <c r="N8304" s="263"/>
      <c r="O8304" s="263"/>
      <c r="P8304" s="263"/>
      <c r="Q8304" s="263"/>
      <c r="R8304" s="263"/>
      <c r="S8304" s="263"/>
      <c r="T8304" s="263"/>
      <c r="U8304" s="263"/>
      <c r="V8304" s="263"/>
      <c r="W8304" s="263"/>
      <c r="X8304" s="263"/>
      <c r="Y8304" s="263"/>
      <c r="Z8304" s="263"/>
      <c r="AA8304" s="263"/>
      <c r="AB8304" s="263"/>
      <c r="AC8304" s="263"/>
      <c r="AD8304" s="263"/>
      <c r="AE8304" s="263"/>
    </row>
    <row r="8305" spans="5:31" ht="15" customHeight="1" x14ac:dyDescent="0.3">
      <c r="E8305" s="263"/>
      <c r="F8305" s="263"/>
      <c r="G8305" s="263"/>
      <c r="H8305" s="263"/>
      <c r="I8305" s="263"/>
      <c r="J8305" s="263"/>
      <c r="K8305" s="263"/>
      <c r="L8305" s="263"/>
      <c r="M8305" s="263"/>
      <c r="N8305" s="263"/>
      <c r="O8305" s="263"/>
      <c r="P8305" s="263"/>
      <c r="Q8305" s="263"/>
      <c r="R8305" s="263"/>
      <c r="S8305" s="263"/>
      <c r="T8305" s="263"/>
      <c r="U8305" s="263"/>
      <c r="V8305" s="263"/>
      <c r="W8305" s="263"/>
      <c r="X8305" s="263"/>
      <c r="Y8305" s="263"/>
      <c r="Z8305" s="263"/>
      <c r="AA8305" s="263"/>
      <c r="AB8305" s="263"/>
      <c r="AC8305" s="263"/>
      <c r="AD8305" s="263"/>
      <c r="AE8305" s="263"/>
    </row>
    <row r="8306" spans="5:31" ht="15" customHeight="1" x14ac:dyDescent="0.3">
      <c r="E8306" s="263"/>
      <c r="F8306" s="263"/>
      <c r="G8306" s="263"/>
      <c r="H8306" s="263"/>
      <c r="I8306" s="263"/>
      <c r="J8306" s="263"/>
      <c r="K8306" s="263"/>
      <c r="L8306" s="263"/>
      <c r="M8306" s="263"/>
      <c r="N8306" s="263"/>
      <c r="O8306" s="263"/>
      <c r="P8306" s="263"/>
      <c r="Q8306" s="263"/>
      <c r="R8306" s="263"/>
      <c r="S8306" s="263"/>
      <c r="T8306" s="263"/>
      <c r="U8306" s="263"/>
      <c r="V8306" s="263"/>
      <c r="W8306" s="263"/>
      <c r="X8306" s="263"/>
      <c r="Y8306" s="263"/>
      <c r="Z8306" s="263"/>
      <c r="AA8306" s="263"/>
      <c r="AB8306" s="263"/>
      <c r="AC8306" s="263"/>
      <c r="AD8306" s="263"/>
      <c r="AE8306" s="263"/>
    </row>
    <row r="8307" spans="5:31" ht="15" customHeight="1" x14ac:dyDescent="0.3">
      <c r="E8307" s="263"/>
      <c r="F8307" s="263"/>
      <c r="G8307" s="263"/>
      <c r="H8307" s="263"/>
      <c r="I8307" s="263"/>
      <c r="J8307" s="263"/>
      <c r="K8307" s="263"/>
      <c r="L8307" s="263"/>
      <c r="M8307" s="263"/>
      <c r="N8307" s="263"/>
      <c r="O8307" s="263"/>
      <c r="P8307" s="263"/>
      <c r="Q8307" s="263"/>
      <c r="R8307" s="263"/>
      <c r="S8307" s="263"/>
      <c r="T8307" s="263"/>
      <c r="U8307" s="263"/>
      <c r="V8307" s="263"/>
      <c r="W8307" s="263"/>
      <c r="X8307" s="263"/>
      <c r="Y8307" s="263"/>
      <c r="Z8307" s="263"/>
      <c r="AA8307" s="263"/>
      <c r="AB8307" s="263"/>
      <c r="AC8307" s="263"/>
      <c r="AD8307" s="263"/>
      <c r="AE8307" s="263"/>
    </row>
    <row r="8308" spans="5:31" ht="15" customHeight="1" x14ac:dyDescent="0.3">
      <c r="E8308" s="263"/>
      <c r="F8308" s="263"/>
      <c r="G8308" s="263"/>
      <c r="H8308" s="263"/>
      <c r="I8308" s="263"/>
      <c r="J8308" s="263"/>
      <c r="K8308" s="263"/>
      <c r="L8308" s="263"/>
      <c r="M8308" s="263"/>
      <c r="N8308" s="263"/>
      <c r="O8308" s="263"/>
      <c r="P8308" s="263"/>
      <c r="Q8308" s="263"/>
      <c r="R8308" s="263"/>
      <c r="S8308" s="263"/>
      <c r="T8308" s="263"/>
      <c r="U8308" s="263"/>
      <c r="V8308" s="263"/>
      <c r="W8308" s="263"/>
      <c r="X8308" s="263"/>
      <c r="Y8308" s="263"/>
      <c r="Z8308" s="263"/>
      <c r="AA8308" s="263"/>
      <c r="AB8308" s="263"/>
      <c r="AC8308" s="263"/>
      <c r="AD8308" s="263"/>
      <c r="AE8308" s="263"/>
    </row>
    <row r="8309" spans="5:31" ht="15" customHeight="1" x14ac:dyDescent="0.3">
      <c r="E8309" s="263"/>
      <c r="F8309" s="263"/>
      <c r="G8309" s="263"/>
      <c r="H8309" s="263"/>
      <c r="I8309" s="263"/>
      <c r="J8309" s="263"/>
      <c r="K8309" s="263"/>
      <c r="L8309" s="263"/>
      <c r="M8309" s="263"/>
      <c r="N8309" s="263"/>
      <c r="O8309" s="263"/>
      <c r="P8309" s="263"/>
      <c r="Q8309" s="263"/>
      <c r="R8309" s="263"/>
      <c r="S8309" s="263"/>
      <c r="T8309" s="263"/>
      <c r="U8309" s="263"/>
      <c r="V8309" s="263"/>
      <c r="W8309" s="263"/>
      <c r="X8309" s="263"/>
      <c r="Y8309" s="263"/>
      <c r="Z8309" s="263"/>
      <c r="AA8309" s="263"/>
      <c r="AB8309" s="263"/>
      <c r="AC8309" s="263"/>
      <c r="AD8309" s="263"/>
      <c r="AE8309" s="263"/>
    </row>
    <row r="8310" spans="5:31" ht="15" customHeight="1" x14ac:dyDescent="0.3">
      <c r="E8310" s="263"/>
      <c r="F8310" s="263"/>
      <c r="G8310" s="263"/>
      <c r="H8310" s="263"/>
      <c r="I8310" s="263"/>
      <c r="J8310" s="263"/>
      <c r="K8310" s="263"/>
      <c r="L8310" s="263"/>
      <c r="M8310" s="263"/>
      <c r="N8310" s="263"/>
      <c r="O8310" s="263"/>
      <c r="P8310" s="263"/>
      <c r="Q8310" s="263"/>
      <c r="R8310" s="263"/>
      <c r="S8310" s="263"/>
      <c r="T8310" s="263"/>
      <c r="U8310" s="263"/>
      <c r="V8310" s="263"/>
      <c r="W8310" s="263"/>
      <c r="X8310" s="263"/>
      <c r="Y8310" s="263"/>
      <c r="Z8310" s="263"/>
      <c r="AA8310" s="263"/>
      <c r="AB8310" s="263"/>
      <c r="AC8310" s="263"/>
      <c r="AD8310" s="263"/>
      <c r="AE8310" s="263"/>
    </row>
    <row r="8311" spans="5:31" ht="15" customHeight="1" x14ac:dyDescent="0.3">
      <c r="E8311" s="263"/>
      <c r="F8311" s="263"/>
      <c r="G8311" s="263"/>
      <c r="H8311" s="263"/>
      <c r="I8311" s="263"/>
      <c r="J8311" s="263"/>
      <c r="K8311" s="263"/>
      <c r="L8311" s="263"/>
      <c r="M8311" s="263"/>
      <c r="N8311" s="263"/>
      <c r="O8311" s="263"/>
      <c r="P8311" s="263"/>
      <c r="Q8311" s="263"/>
      <c r="R8311" s="263"/>
      <c r="S8311" s="263"/>
      <c r="T8311" s="263"/>
      <c r="U8311" s="263"/>
      <c r="V8311" s="263"/>
      <c r="W8311" s="263"/>
      <c r="X8311" s="263"/>
      <c r="Y8311" s="263"/>
      <c r="Z8311" s="263"/>
      <c r="AA8311" s="263"/>
      <c r="AB8311" s="263"/>
      <c r="AC8311" s="263"/>
      <c r="AD8311" s="263"/>
      <c r="AE8311" s="263"/>
    </row>
    <row r="8312" spans="5:31" ht="15" customHeight="1" x14ac:dyDescent="0.3">
      <c r="E8312" s="263"/>
      <c r="F8312" s="263"/>
      <c r="G8312" s="263"/>
      <c r="H8312" s="263"/>
      <c r="I8312" s="263"/>
      <c r="J8312" s="263"/>
      <c r="K8312" s="263"/>
      <c r="L8312" s="263"/>
      <c r="M8312" s="263"/>
      <c r="N8312" s="263"/>
      <c r="O8312" s="263"/>
      <c r="P8312" s="263"/>
      <c r="Q8312" s="263"/>
      <c r="R8312" s="263"/>
      <c r="S8312" s="263"/>
      <c r="T8312" s="263"/>
      <c r="U8312" s="263"/>
      <c r="V8312" s="263"/>
      <c r="W8312" s="263"/>
      <c r="X8312" s="263"/>
      <c r="Y8312" s="263"/>
      <c r="Z8312" s="263"/>
      <c r="AA8312" s="263"/>
      <c r="AB8312" s="263"/>
      <c r="AC8312" s="263"/>
      <c r="AD8312" s="263"/>
      <c r="AE8312" s="263"/>
    </row>
    <row r="8313" spans="5:31" ht="15" customHeight="1" x14ac:dyDescent="0.3">
      <c r="E8313" s="263"/>
      <c r="F8313" s="263"/>
      <c r="G8313" s="263"/>
      <c r="H8313" s="263"/>
      <c r="I8313" s="263"/>
      <c r="J8313" s="263"/>
      <c r="K8313" s="263"/>
      <c r="L8313" s="263"/>
      <c r="M8313" s="263"/>
      <c r="N8313" s="263"/>
      <c r="O8313" s="263"/>
      <c r="P8313" s="263"/>
      <c r="Q8313" s="263"/>
      <c r="R8313" s="263"/>
      <c r="S8313" s="263"/>
      <c r="T8313" s="263"/>
      <c r="U8313" s="263"/>
      <c r="V8313" s="263"/>
      <c r="W8313" s="263"/>
      <c r="X8313" s="263"/>
      <c r="Y8313" s="263"/>
      <c r="Z8313" s="263"/>
      <c r="AA8313" s="263"/>
      <c r="AB8313" s="263"/>
      <c r="AC8313" s="263"/>
      <c r="AD8313" s="263"/>
      <c r="AE8313" s="263"/>
    </row>
    <row r="8314" spans="5:31" ht="15" customHeight="1" x14ac:dyDescent="0.3">
      <c r="E8314" s="263"/>
      <c r="F8314" s="263"/>
      <c r="G8314" s="263"/>
      <c r="H8314" s="263"/>
      <c r="I8314" s="263"/>
      <c r="J8314" s="263"/>
      <c r="K8314" s="263"/>
      <c r="L8314" s="263"/>
      <c r="M8314" s="263"/>
      <c r="N8314" s="263"/>
      <c r="O8314" s="263"/>
      <c r="P8314" s="263"/>
      <c r="Q8314" s="263"/>
      <c r="R8314" s="263"/>
      <c r="S8314" s="263"/>
      <c r="T8314" s="263"/>
      <c r="U8314" s="263"/>
      <c r="V8314" s="263"/>
      <c r="W8314" s="263"/>
      <c r="X8314" s="263"/>
      <c r="Y8314" s="263"/>
      <c r="Z8314" s="263"/>
      <c r="AA8314" s="263"/>
      <c r="AB8314" s="263"/>
      <c r="AC8314" s="263"/>
      <c r="AD8314" s="263"/>
      <c r="AE8314" s="263"/>
    </row>
    <row r="8315" spans="5:31" ht="15" customHeight="1" x14ac:dyDescent="0.3">
      <c r="E8315" s="263"/>
      <c r="F8315" s="263"/>
      <c r="G8315" s="263"/>
      <c r="H8315" s="263"/>
      <c r="I8315" s="263"/>
      <c r="J8315" s="263"/>
      <c r="K8315" s="263"/>
      <c r="L8315" s="263"/>
      <c r="M8315" s="263"/>
      <c r="N8315" s="263"/>
      <c r="O8315" s="263"/>
      <c r="P8315" s="263"/>
      <c r="Q8315" s="263"/>
      <c r="R8315" s="263"/>
      <c r="S8315" s="263"/>
      <c r="T8315" s="263"/>
      <c r="U8315" s="263"/>
      <c r="V8315" s="263"/>
      <c r="W8315" s="263"/>
      <c r="X8315" s="263"/>
      <c r="Y8315" s="263"/>
      <c r="Z8315" s="263"/>
      <c r="AA8315" s="263"/>
      <c r="AB8315" s="263"/>
      <c r="AC8315" s="263"/>
      <c r="AD8315" s="263"/>
      <c r="AE8315" s="263"/>
    </row>
    <row r="8316" spans="5:31" ht="15" customHeight="1" x14ac:dyDescent="0.3">
      <c r="E8316" s="263"/>
      <c r="F8316" s="263"/>
      <c r="G8316" s="263"/>
      <c r="H8316" s="263"/>
      <c r="I8316" s="263"/>
      <c r="J8316" s="263"/>
      <c r="K8316" s="263"/>
      <c r="L8316" s="263"/>
      <c r="M8316" s="263"/>
      <c r="N8316" s="263"/>
      <c r="O8316" s="263"/>
      <c r="P8316" s="263"/>
      <c r="Q8316" s="263"/>
      <c r="R8316" s="263"/>
      <c r="S8316" s="263"/>
      <c r="T8316" s="263"/>
      <c r="U8316" s="263"/>
      <c r="V8316" s="263"/>
      <c r="W8316" s="263"/>
      <c r="X8316" s="263"/>
      <c r="Y8316" s="263"/>
      <c r="Z8316" s="263"/>
      <c r="AA8316" s="263"/>
      <c r="AB8316" s="263"/>
      <c r="AC8316" s="263"/>
      <c r="AD8316" s="263"/>
      <c r="AE8316" s="263"/>
    </row>
    <row r="8317" spans="5:31" ht="15" customHeight="1" x14ac:dyDescent="0.3">
      <c r="E8317" s="263"/>
      <c r="F8317" s="263"/>
      <c r="G8317" s="263"/>
      <c r="H8317" s="263"/>
      <c r="I8317" s="263"/>
      <c r="J8317" s="263"/>
      <c r="K8317" s="263"/>
      <c r="L8317" s="263"/>
      <c r="M8317" s="263"/>
      <c r="N8317" s="263"/>
      <c r="O8317" s="263"/>
      <c r="P8317" s="263"/>
      <c r="Q8317" s="263"/>
      <c r="R8317" s="263"/>
      <c r="S8317" s="263"/>
      <c r="T8317" s="263"/>
      <c r="U8317" s="263"/>
      <c r="V8317" s="263"/>
      <c r="W8317" s="263"/>
      <c r="X8317" s="263"/>
      <c r="Y8317" s="263"/>
      <c r="Z8317" s="263"/>
      <c r="AA8317" s="263"/>
      <c r="AB8317" s="263"/>
      <c r="AC8317" s="263"/>
      <c r="AD8317" s="263"/>
      <c r="AE8317" s="263"/>
    </row>
    <row r="8318" spans="5:31" ht="15" customHeight="1" x14ac:dyDescent="0.3">
      <c r="E8318" s="263"/>
      <c r="F8318" s="263"/>
      <c r="G8318" s="263"/>
      <c r="H8318" s="263"/>
      <c r="I8318" s="263"/>
      <c r="J8318" s="263"/>
      <c r="K8318" s="263"/>
      <c r="L8318" s="263"/>
      <c r="M8318" s="263"/>
      <c r="N8318" s="263"/>
      <c r="O8318" s="263"/>
      <c r="P8318" s="263"/>
      <c r="Q8318" s="263"/>
      <c r="R8318" s="263"/>
      <c r="S8318" s="263"/>
      <c r="T8318" s="263"/>
      <c r="U8318" s="263"/>
      <c r="V8318" s="263"/>
      <c r="W8318" s="263"/>
      <c r="X8318" s="263"/>
      <c r="Y8318" s="263"/>
      <c r="Z8318" s="263"/>
      <c r="AA8318" s="263"/>
      <c r="AB8318" s="263"/>
      <c r="AC8318" s="263"/>
      <c r="AD8318" s="263"/>
      <c r="AE8318" s="263"/>
    </row>
    <row r="8319" spans="5:31" ht="15" customHeight="1" x14ac:dyDescent="0.3">
      <c r="E8319" s="263"/>
      <c r="F8319" s="263"/>
      <c r="G8319" s="263"/>
      <c r="H8319" s="263"/>
      <c r="I8319" s="263"/>
      <c r="J8319" s="263"/>
      <c r="K8319" s="263"/>
      <c r="L8319" s="263"/>
      <c r="M8319" s="263"/>
      <c r="N8319" s="263"/>
      <c r="O8319" s="263"/>
      <c r="P8319" s="263"/>
      <c r="Q8319" s="263"/>
      <c r="R8319" s="263"/>
      <c r="S8319" s="263"/>
      <c r="T8319" s="263"/>
      <c r="U8319" s="263"/>
      <c r="V8319" s="263"/>
      <c r="W8319" s="263"/>
      <c r="X8319" s="263"/>
      <c r="Y8319" s="263"/>
      <c r="Z8319" s="263"/>
      <c r="AA8319" s="263"/>
      <c r="AB8319" s="263"/>
      <c r="AC8319" s="263"/>
      <c r="AD8319" s="263"/>
      <c r="AE8319" s="263"/>
    </row>
    <row r="8320" spans="5:31" ht="15" customHeight="1" x14ac:dyDescent="0.3">
      <c r="E8320" s="263"/>
      <c r="F8320" s="263"/>
      <c r="G8320" s="263"/>
      <c r="H8320" s="263"/>
      <c r="I8320" s="263"/>
      <c r="J8320" s="263"/>
      <c r="K8320" s="263"/>
      <c r="L8320" s="263"/>
      <c r="M8320" s="263"/>
      <c r="N8320" s="263"/>
      <c r="O8320" s="263"/>
      <c r="P8320" s="263"/>
      <c r="Q8320" s="263"/>
      <c r="R8320" s="263"/>
      <c r="S8320" s="263"/>
      <c r="T8320" s="263"/>
      <c r="U8320" s="263"/>
      <c r="V8320" s="263"/>
      <c r="W8320" s="263"/>
      <c r="X8320" s="263"/>
      <c r="Y8320" s="263"/>
      <c r="Z8320" s="263"/>
      <c r="AA8320" s="263"/>
      <c r="AB8320" s="263"/>
      <c r="AC8320" s="263"/>
      <c r="AD8320" s="263"/>
      <c r="AE8320" s="263"/>
    </row>
    <row r="8321" spans="5:31" ht="15" customHeight="1" x14ac:dyDescent="0.3">
      <c r="E8321" s="263"/>
      <c r="F8321" s="263"/>
      <c r="G8321" s="263"/>
      <c r="H8321" s="263"/>
      <c r="I8321" s="263"/>
      <c r="J8321" s="263"/>
      <c r="K8321" s="263"/>
      <c r="L8321" s="263"/>
      <c r="M8321" s="263"/>
      <c r="N8321" s="263"/>
      <c r="O8321" s="263"/>
      <c r="P8321" s="263"/>
      <c r="Q8321" s="263"/>
      <c r="R8321" s="263"/>
      <c r="S8321" s="263"/>
      <c r="T8321" s="263"/>
      <c r="U8321" s="263"/>
      <c r="V8321" s="263"/>
      <c r="W8321" s="263"/>
      <c r="X8321" s="263"/>
      <c r="Y8321" s="263"/>
      <c r="Z8321" s="263"/>
      <c r="AA8321" s="263"/>
      <c r="AB8321" s="263"/>
      <c r="AC8321" s="263"/>
      <c r="AD8321" s="263"/>
      <c r="AE8321" s="263"/>
    </row>
    <row r="8322" spans="5:31" ht="15" customHeight="1" x14ac:dyDescent="0.3">
      <c r="E8322" s="263"/>
      <c r="F8322" s="263"/>
      <c r="G8322" s="263"/>
      <c r="H8322" s="263"/>
      <c r="I8322" s="263"/>
      <c r="J8322" s="263"/>
      <c r="K8322" s="263"/>
      <c r="L8322" s="263"/>
      <c r="M8322" s="263"/>
      <c r="N8322" s="263"/>
      <c r="O8322" s="263"/>
      <c r="P8322" s="263"/>
      <c r="Q8322" s="263"/>
      <c r="R8322" s="263"/>
      <c r="S8322" s="263"/>
      <c r="T8322" s="263"/>
      <c r="U8322" s="263"/>
      <c r="V8322" s="263"/>
      <c r="W8322" s="263"/>
      <c r="X8322" s="263"/>
      <c r="Y8322" s="263"/>
      <c r="Z8322" s="263"/>
      <c r="AA8322" s="263"/>
      <c r="AB8322" s="263"/>
      <c r="AC8322" s="263"/>
      <c r="AD8322" s="263"/>
      <c r="AE8322" s="263"/>
    </row>
    <row r="8323" spans="5:31" ht="15" customHeight="1" x14ac:dyDescent="0.3">
      <c r="E8323" s="263"/>
      <c r="F8323" s="263"/>
      <c r="G8323" s="263"/>
      <c r="H8323" s="263"/>
      <c r="I8323" s="263"/>
      <c r="J8323" s="263"/>
      <c r="K8323" s="263"/>
      <c r="L8323" s="263"/>
      <c r="M8323" s="263"/>
      <c r="N8323" s="263"/>
      <c r="O8323" s="263"/>
      <c r="P8323" s="263"/>
      <c r="Q8323" s="263"/>
      <c r="R8323" s="263"/>
      <c r="S8323" s="263"/>
      <c r="T8323" s="263"/>
      <c r="U8323" s="263"/>
      <c r="V8323" s="263"/>
      <c r="W8323" s="263"/>
      <c r="X8323" s="263"/>
      <c r="Y8323" s="263"/>
      <c r="Z8323" s="263"/>
      <c r="AA8323" s="263"/>
      <c r="AB8323" s="263"/>
      <c r="AC8323" s="263"/>
      <c r="AD8323" s="263"/>
      <c r="AE8323" s="263"/>
    </row>
    <row r="8324" spans="5:31" ht="15" customHeight="1" x14ac:dyDescent="0.3">
      <c r="E8324" s="263"/>
      <c r="F8324" s="263"/>
      <c r="G8324" s="263"/>
      <c r="H8324" s="263"/>
      <c r="I8324" s="263"/>
      <c r="J8324" s="263"/>
      <c r="K8324" s="263"/>
      <c r="L8324" s="263"/>
      <c r="M8324" s="263"/>
      <c r="N8324" s="263"/>
      <c r="O8324" s="263"/>
      <c r="P8324" s="263"/>
      <c r="Q8324" s="263"/>
      <c r="R8324" s="263"/>
      <c r="S8324" s="263"/>
      <c r="T8324" s="263"/>
      <c r="U8324" s="263"/>
      <c r="V8324" s="263"/>
      <c r="W8324" s="263"/>
      <c r="X8324" s="263"/>
      <c r="Y8324" s="263"/>
      <c r="Z8324" s="263"/>
      <c r="AA8324" s="263"/>
      <c r="AB8324" s="263"/>
      <c r="AC8324" s="263"/>
      <c r="AD8324" s="263"/>
      <c r="AE8324" s="263"/>
    </row>
    <row r="8325" spans="5:31" ht="15" customHeight="1" x14ac:dyDescent="0.3">
      <c r="E8325" s="263"/>
      <c r="F8325" s="263"/>
      <c r="G8325" s="263"/>
      <c r="H8325" s="263"/>
      <c r="I8325" s="263"/>
      <c r="J8325" s="263"/>
      <c r="K8325" s="263"/>
      <c r="L8325" s="263"/>
      <c r="M8325" s="263"/>
      <c r="N8325" s="263"/>
      <c r="O8325" s="263"/>
      <c r="P8325" s="263"/>
      <c r="Q8325" s="263"/>
      <c r="R8325" s="263"/>
      <c r="S8325" s="263"/>
      <c r="T8325" s="263"/>
      <c r="U8325" s="263"/>
      <c r="V8325" s="263"/>
      <c r="W8325" s="263"/>
      <c r="X8325" s="263"/>
      <c r="Y8325" s="263"/>
      <c r="Z8325" s="263"/>
      <c r="AA8325" s="263"/>
      <c r="AB8325" s="263"/>
      <c r="AC8325" s="263"/>
      <c r="AD8325" s="263"/>
      <c r="AE8325" s="263"/>
    </row>
    <row r="8326" spans="5:31" ht="15" customHeight="1" x14ac:dyDescent="0.3">
      <c r="E8326" s="263"/>
      <c r="F8326" s="263"/>
      <c r="G8326" s="263"/>
      <c r="H8326" s="263"/>
      <c r="I8326" s="263"/>
      <c r="J8326" s="263"/>
      <c r="K8326" s="263"/>
      <c r="L8326" s="263"/>
      <c r="M8326" s="263"/>
      <c r="N8326" s="263"/>
      <c r="O8326" s="263"/>
      <c r="P8326" s="263"/>
      <c r="Q8326" s="263"/>
      <c r="R8326" s="263"/>
      <c r="S8326" s="263"/>
      <c r="T8326" s="263"/>
      <c r="U8326" s="263"/>
      <c r="V8326" s="263"/>
      <c r="W8326" s="263"/>
      <c r="X8326" s="263"/>
      <c r="Y8326" s="263"/>
      <c r="Z8326" s="263"/>
      <c r="AA8326" s="263"/>
      <c r="AB8326" s="263"/>
      <c r="AC8326" s="263"/>
      <c r="AD8326" s="263"/>
      <c r="AE8326" s="263"/>
    </row>
    <row r="8327" spans="5:31" ht="15" customHeight="1" x14ac:dyDescent="0.3">
      <c r="E8327" s="263"/>
      <c r="F8327" s="263"/>
      <c r="G8327" s="263"/>
      <c r="H8327" s="263"/>
      <c r="I8327" s="263"/>
      <c r="J8327" s="263"/>
      <c r="K8327" s="263"/>
      <c r="L8327" s="263"/>
      <c r="M8327" s="263"/>
      <c r="N8327" s="263"/>
      <c r="O8327" s="263"/>
      <c r="P8327" s="263"/>
      <c r="Q8327" s="263"/>
      <c r="R8327" s="263"/>
      <c r="S8327" s="263"/>
      <c r="T8327" s="263"/>
      <c r="U8327" s="263"/>
      <c r="V8327" s="263"/>
      <c r="W8327" s="263"/>
      <c r="X8327" s="263"/>
      <c r="Y8327" s="263"/>
      <c r="Z8327" s="263"/>
      <c r="AA8327" s="263"/>
      <c r="AB8327" s="263"/>
      <c r="AC8327" s="263"/>
      <c r="AD8327" s="263"/>
      <c r="AE8327" s="263"/>
    </row>
    <row r="8328" spans="5:31" ht="15" customHeight="1" x14ac:dyDescent="0.3">
      <c r="E8328" s="263"/>
      <c r="F8328" s="263"/>
      <c r="G8328" s="263"/>
      <c r="H8328" s="263"/>
      <c r="I8328" s="263"/>
      <c r="J8328" s="263"/>
      <c r="K8328" s="263"/>
      <c r="L8328" s="263"/>
      <c r="M8328" s="263"/>
      <c r="N8328" s="263"/>
      <c r="O8328" s="263"/>
      <c r="P8328" s="263"/>
      <c r="Q8328" s="263"/>
      <c r="R8328" s="263"/>
      <c r="S8328" s="263"/>
      <c r="T8328" s="263"/>
      <c r="U8328" s="263"/>
      <c r="V8328" s="263"/>
      <c r="W8328" s="263"/>
      <c r="X8328" s="263"/>
      <c r="Y8328" s="263"/>
      <c r="Z8328" s="263"/>
      <c r="AA8328" s="263"/>
      <c r="AB8328" s="263"/>
      <c r="AC8328" s="263"/>
      <c r="AD8328" s="263"/>
      <c r="AE8328" s="263"/>
    </row>
    <row r="8329" spans="5:31" ht="15" customHeight="1" x14ac:dyDescent="0.3">
      <c r="E8329" s="263"/>
      <c r="F8329" s="263"/>
      <c r="G8329" s="263"/>
      <c r="H8329" s="263"/>
      <c r="I8329" s="263"/>
      <c r="J8329" s="263"/>
      <c r="K8329" s="263"/>
      <c r="L8329" s="263"/>
      <c r="M8329" s="263"/>
      <c r="N8329" s="263"/>
      <c r="O8329" s="263"/>
      <c r="P8329" s="263"/>
      <c r="Q8329" s="263"/>
      <c r="R8329" s="263"/>
      <c r="S8329" s="263"/>
      <c r="T8329" s="263"/>
      <c r="U8329" s="263"/>
      <c r="V8329" s="263"/>
      <c r="W8329" s="263"/>
      <c r="X8329" s="263"/>
      <c r="Y8329" s="263"/>
      <c r="Z8329" s="263"/>
      <c r="AA8329" s="263"/>
      <c r="AB8329" s="263"/>
      <c r="AC8329" s="263"/>
      <c r="AD8329" s="263"/>
      <c r="AE8329" s="263"/>
    </row>
    <row r="8330" spans="5:31" ht="15" customHeight="1" x14ac:dyDescent="0.3">
      <c r="E8330" s="263"/>
      <c r="F8330" s="263"/>
      <c r="G8330" s="263"/>
      <c r="H8330" s="263"/>
      <c r="I8330" s="263"/>
      <c r="J8330" s="263"/>
      <c r="K8330" s="263"/>
      <c r="L8330" s="263"/>
      <c r="M8330" s="263"/>
      <c r="N8330" s="263"/>
      <c r="O8330" s="263"/>
      <c r="P8330" s="263"/>
      <c r="Q8330" s="263"/>
      <c r="R8330" s="263"/>
      <c r="S8330" s="263"/>
      <c r="T8330" s="263"/>
      <c r="U8330" s="263"/>
      <c r="V8330" s="263"/>
      <c r="W8330" s="263"/>
      <c r="X8330" s="263"/>
      <c r="Y8330" s="263"/>
      <c r="Z8330" s="263"/>
      <c r="AA8330" s="263"/>
      <c r="AB8330" s="263"/>
      <c r="AC8330" s="263"/>
      <c r="AD8330" s="263"/>
      <c r="AE8330" s="263"/>
    </row>
    <row r="8331" spans="5:31" ht="15" customHeight="1" x14ac:dyDescent="0.3">
      <c r="E8331" s="263"/>
      <c r="F8331" s="263"/>
      <c r="G8331" s="263"/>
      <c r="H8331" s="263"/>
      <c r="I8331" s="263"/>
      <c r="J8331" s="263"/>
      <c r="K8331" s="263"/>
      <c r="L8331" s="263"/>
      <c r="M8331" s="263"/>
      <c r="N8331" s="263"/>
      <c r="O8331" s="263"/>
      <c r="P8331" s="263"/>
      <c r="Q8331" s="263"/>
      <c r="R8331" s="263"/>
      <c r="S8331" s="263"/>
      <c r="T8331" s="263"/>
      <c r="U8331" s="263"/>
      <c r="V8331" s="263"/>
      <c r="W8331" s="263"/>
      <c r="X8331" s="263"/>
      <c r="Y8331" s="263"/>
      <c r="Z8331" s="263"/>
      <c r="AA8331" s="263"/>
      <c r="AB8331" s="263"/>
      <c r="AC8331" s="263"/>
      <c r="AD8331" s="263"/>
      <c r="AE8331" s="263"/>
    </row>
    <row r="8332" spans="5:31" ht="15" customHeight="1" x14ac:dyDescent="0.3">
      <c r="E8332" s="263"/>
      <c r="F8332" s="263"/>
      <c r="G8332" s="263"/>
      <c r="H8332" s="263"/>
      <c r="I8332" s="263"/>
      <c r="J8332" s="263"/>
      <c r="K8332" s="263"/>
      <c r="L8332" s="263"/>
      <c r="M8332" s="263"/>
      <c r="N8332" s="263"/>
      <c r="O8332" s="263"/>
      <c r="P8332" s="263"/>
      <c r="Q8332" s="263"/>
      <c r="R8332" s="263"/>
      <c r="S8332" s="263"/>
      <c r="T8332" s="263"/>
      <c r="U8332" s="263"/>
      <c r="V8332" s="263"/>
      <c r="W8332" s="263"/>
      <c r="X8332" s="263"/>
      <c r="Y8332" s="263"/>
      <c r="Z8332" s="263"/>
      <c r="AA8332" s="263"/>
      <c r="AB8332" s="263"/>
      <c r="AC8332" s="263"/>
      <c r="AD8332" s="263"/>
      <c r="AE8332" s="263"/>
    </row>
    <row r="8333" spans="5:31" ht="15" customHeight="1" x14ac:dyDescent="0.3">
      <c r="E8333" s="263"/>
      <c r="F8333" s="263"/>
      <c r="G8333" s="263"/>
      <c r="H8333" s="263"/>
      <c r="I8333" s="263"/>
      <c r="J8333" s="263"/>
      <c r="K8333" s="263"/>
      <c r="L8333" s="263"/>
      <c r="M8333" s="263"/>
      <c r="N8333" s="263"/>
      <c r="O8333" s="263"/>
      <c r="P8333" s="263"/>
      <c r="Q8333" s="263"/>
      <c r="R8333" s="263"/>
      <c r="S8333" s="263"/>
      <c r="T8333" s="263"/>
      <c r="U8333" s="263"/>
      <c r="V8333" s="263"/>
      <c r="W8333" s="263"/>
      <c r="X8333" s="263"/>
      <c r="Y8333" s="263"/>
      <c r="Z8333" s="263"/>
      <c r="AA8333" s="263"/>
      <c r="AB8333" s="263"/>
      <c r="AC8333" s="263"/>
      <c r="AD8333" s="263"/>
      <c r="AE8333" s="263"/>
    </row>
    <row r="8334" spans="5:31" ht="15" customHeight="1" x14ac:dyDescent="0.3">
      <c r="E8334" s="263"/>
      <c r="F8334" s="263"/>
      <c r="G8334" s="263"/>
      <c r="H8334" s="263"/>
      <c r="I8334" s="263"/>
      <c r="J8334" s="263"/>
      <c r="K8334" s="263"/>
      <c r="L8334" s="263"/>
      <c r="M8334" s="263"/>
      <c r="N8334" s="263"/>
      <c r="O8334" s="263"/>
      <c r="P8334" s="263"/>
      <c r="Q8334" s="263"/>
      <c r="R8334" s="263"/>
      <c r="S8334" s="263"/>
      <c r="T8334" s="263"/>
      <c r="U8334" s="263"/>
      <c r="V8334" s="263"/>
      <c r="W8334" s="263"/>
      <c r="X8334" s="263"/>
      <c r="Y8334" s="263"/>
      <c r="Z8334" s="263"/>
      <c r="AA8334" s="263"/>
      <c r="AB8334" s="263"/>
      <c r="AC8334" s="263"/>
      <c r="AD8334" s="263"/>
      <c r="AE8334" s="263"/>
    </row>
    <row r="8335" spans="5:31" ht="15" customHeight="1" x14ac:dyDescent="0.3">
      <c r="E8335" s="263"/>
      <c r="F8335" s="263"/>
      <c r="G8335" s="263"/>
      <c r="H8335" s="263"/>
      <c r="I8335" s="263"/>
      <c r="J8335" s="263"/>
      <c r="K8335" s="263"/>
      <c r="L8335" s="263"/>
      <c r="M8335" s="263"/>
      <c r="N8335" s="263"/>
      <c r="O8335" s="263"/>
      <c r="P8335" s="263"/>
      <c r="Q8335" s="263"/>
      <c r="R8335" s="263"/>
      <c r="S8335" s="263"/>
      <c r="T8335" s="263"/>
      <c r="U8335" s="263"/>
      <c r="V8335" s="263"/>
      <c r="W8335" s="263"/>
      <c r="X8335" s="263"/>
      <c r="Y8335" s="263"/>
      <c r="Z8335" s="263"/>
      <c r="AA8335" s="263"/>
      <c r="AB8335" s="263"/>
      <c r="AC8335" s="263"/>
      <c r="AD8335" s="263"/>
      <c r="AE8335" s="263"/>
    </row>
    <row r="8336" spans="5:31" ht="15" customHeight="1" x14ac:dyDescent="0.3">
      <c r="E8336" s="263"/>
      <c r="F8336" s="263"/>
      <c r="G8336" s="263"/>
      <c r="H8336" s="263"/>
      <c r="I8336" s="263"/>
      <c r="J8336" s="263"/>
      <c r="K8336" s="263"/>
      <c r="L8336" s="263"/>
      <c r="M8336" s="263"/>
      <c r="N8336" s="263"/>
      <c r="O8336" s="263"/>
      <c r="P8336" s="263"/>
      <c r="Q8336" s="263"/>
      <c r="R8336" s="263"/>
      <c r="S8336" s="263"/>
      <c r="T8336" s="263"/>
      <c r="U8336" s="263"/>
      <c r="V8336" s="263"/>
      <c r="W8336" s="263"/>
      <c r="X8336" s="263"/>
      <c r="Y8336" s="263"/>
      <c r="Z8336" s="263"/>
      <c r="AA8336" s="263"/>
      <c r="AB8336" s="263"/>
      <c r="AC8336" s="263"/>
      <c r="AD8336" s="263"/>
      <c r="AE8336" s="263"/>
    </row>
    <row r="8337" spans="5:31" ht="15" customHeight="1" x14ac:dyDescent="0.3">
      <c r="E8337" s="263"/>
      <c r="F8337" s="263"/>
      <c r="G8337" s="263"/>
      <c r="H8337" s="263"/>
      <c r="I8337" s="263"/>
      <c r="J8337" s="263"/>
      <c r="K8337" s="263"/>
      <c r="L8337" s="263"/>
      <c r="M8337" s="263"/>
      <c r="N8337" s="263"/>
      <c r="O8337" s="263"/>
      <c r="P8337" s="263"/>
      <c r="Q8337" s="263"/>
      <c r="R8337" s="263"/>
      <c r="S8337" s="263"/>
      <c r="T8337" s="263"/>
      <c r="U8337" s="263"/>
      <c r="V8337" s="263"/>
      <c r="W8337" s="263"/>
      <c r="X8337" s="263"/>
      <c r="Y8337" s="263"/>
      <c r="Z8337" s="263"/>
      <c r="AA8337" s="263"/>
      <c r="AB8337" s="263"/>
      <c r="AC8337" s="263"/>
      <c r="AD8337" s="263"/>
      <c r="AE8337" s="263"/>
    </row>
    <row r="8338" spans="5:31" ht="15" customHeight="1" x14ac:dyDescent="0.3">
      <c r="E8338" s="263"/>
      <c r="F8338" s="263"/>
      <c r="G8338" s="263"/>
      <c r="H8338" s="263"/>
      <c r="I8338" s="263"/>
      <c r="J8338" s="263"/>
      <c r="K8338" s="263"/>
      <c r="L8338" s="263"/>
      <c r="M8338" s="263"/>
      <c r="N8338" s="263"/>
      <c r="O8338" s="263"/>
      <c r="P8338" s="263"/>
      <c r="Q8338" s="263"/>
      <c r="R8338" s="263"/>
      <c r="S8338" s="263"/>
      <c r="T8338" s="263"/>
      <c r="U8338" s="263"/>
      <c r="V8338" s="263"/>
      <c r="W8338" s="263"/>
      <c r="X8338" s="263"/>
      <c r="Y8338" s="263"/>
      <c r="Z8338" s="263"/>
      <c r="AA8338" s="263"/>
      <c r="AB8338" s="263"/>
      <c r="AC8338" s="263"/>
      <c r="AD8338" s="263"/>
      <c r="AE8338" s="263"/>
    </row>
    <row r="8339" spans="5:31" ht="15" customHeight="1" x14ac:dyDescent="0.3">
      <c r="E8339" s="263"/>
      <c r="F8339" s="263"/>
      <c r="G8339" s="263"/>
      <c r="H8339" s="263"/>
      <c r="I8339" s="263"/>
      <c r="J8339" s="263"/>
      <c r="K8339" s="263"/>
      <c r="L8339" s="263"/>
      <c r="M8339" s="263"/>
      <c r="N8339" s="263"/>
      <c r="O8339" s="263"/>
      <c r="P8339" s="263"/>
      <c r="Q8339" s="263"/>
      <c r="R8339" s="263"/>
      <c r="S8339" s="263"/>
      <c r="T8339" s="263"/>
      <c r="U8339" s="263"/>
      <c r="V8339" s="263"/>
      <c r="W8339" s="263"/>
      <c r="X8339" s="263"/>
      <c r="Y8339" s="263"/>
      <c r="Z8339" s="263"/>
      <c r="AA8339" s="263"/>
      <c r="AB8339" s="263"/>
      <c r="AC8339" s="263"/>
      <c r="AD8339" s="263"/>
      <c r="AE8339" s="263"/>
    </row>
    <row r="8340" spans="5:31" ht="15" customHeight="1" x14ac:dyDescent="0.3">
      <c r="E8340" s="263"/>
      <c r="F8340" s="263"/>
      <c r="G8340" s="263"/>
      <c r="H8340" s="263"/>
      <c r="I8340" s="263"/>
      <c r="J8340" s="263"/>
      <c r="K8340" s="263"/>
      <c r="L8340" s="263"/>
      <c r="M8340" s="263"/>
      <c r="N8340" s="263"/>
      <c r="O8340" s="263"/>
      <c r="P8340" s="263"/>
      <c r="Q8340" s="263"/>
      <c r="R8340" s="263"/>
      <c r="S8340" s="263"/>
      <c r="T8340" s="263"/>
      <c r="U8340" s="263"/>
      <c r="V8340" s="263"/>
      <c r="W8340" s="263"/>
      <c r="X8340" s="263"/>
      <c r="Y8340" s="263"/>
      <c r="Z8340" s="263"/>
      <c r="AA8340" s="263"/>
      <c r="AB8340" s="263"/>
      <c r="AC8340" s="263"/>
      <c r="AD8340" s="263"/>
      <c r="AE8340" s="263"/>
    </row>
    <row r="8341" spans="5:31" ht="15" customHeight="1" x14ac:dyDescent="0.3">
      <c r="E8341" s="263"/>
      <c r="F8341" s="263"/>
      <c r="G8341" s="263"/>
      <c r="H8341" s="263"/>
      <c r="I8341" s="263"/>
      <c r="J8341" s="263"/>
      <c r="K8341" s="263"/>
      <c r="L8341" s="263"/>
      <c r="M8341" s="263"/>
      <c r="N8341" s="263"/>
      <c r="O8341" s="263"/>
      <c r="P8341" s="263"/>
      <c r="Q8341" s="263"/>
      <c r="R8341" s="263"/>
      <c r="S8341" s="263"/>
      <c r="T8341" s="263"/>
      <c r="U8341" s="263"/>
      <c r="V8341" s="263"/>
      <c r="W8341" s="263"/>
      <c r="X8341" s="263"/>
      <c r="Y8341" s="263"/>
      <c r="Z8341" s="263"/>
      <c r="AA8341" s="263"/>
      <c r="AB8341" s="263"/>
      <c r="AC8341" s="263"/>
      <c r="AD8341" s="263"/>
      <c r="AE8341" s="263"/>
    </row>
    <row r="8342" spans="5:31" ht="15" customHeight="1" x14ac:dyDescent="0.3">
      <c r="E8342" s="263"/>
      <c r="F8342" s="263"/>
      <c r="G8342" s="263"/>
      <c r="H8342" s="263"/>
      <c r="I8342" s="263"/>
      <c r="J8342" s="263"/>
      <c r="K8342" s="263"/>
      <c r="L8342" s="263"/>
      <c r="M8342" s="263"/>
      <c r="N8342" s="263"/>
      <c r="O8342" s="263"/>
      <c r="P8342" s="263"/>
      <c r="Q8342" s="263"/>
      <c r="R8342" s="263"/>
      <c r="S8342" s="263"/>
      <c r="T8342" s="263"/>
      <c r="U8342" s="263"/>
      <c r="V8342" s="263"/>
      <c r="W8342" s="263"/>
      <c r="X8342" s="263"/>
      <c r="Y8342" s="263"/>
      <c r="Z8342" s="263"/>
      <c r="AA8342" s="263"/>
      <c r="AB8342" s="263"/>
      <c r="AC8342" s="263"/>
      <c r="AD8342" s="263"/>
      <c r="AE8342" s="263"/>
    </row>
    <row r="8343" spans="5:31" ht="15" customHeight="1" x14ac:dyDescent="0.3">
      <c r="E8343" s="263"/>
      <c r="F8343" s="263"/>
      <c r="G8343" s="263"/>
      <c r="H8343" s="263"/>
      <c r="I8343" s="263"/>
      <c r="J8343" s="263"/>
      <c r="K8343" s="263"/>
      <c r="L8343" s="263"/>
      <c r="M8343" s="263"/>
      <c r="N8343" s="263"/>
      <c r="O8343" s="263"/>
      <c r="P8343" s="263"/>
      <c r="Q8343" s="263"/>
      <c r="R8343" s="263"/>
      <c r="S8343" s="263"/>
      <c r="T8343" s="263"/>
      <c r="U8343" s="263"/>
      <c r="V8343" s="263"/>
      <c r="W8343" s="263"/>
      <c r="X8343" s="263"/>
      <c r="Y8343" s="263"/>
      <c r="Z8343" s="263"/>
      <c r="AA8343" s="263"/>
      <c r="AB8343" s="263"/>
      <c r="AC8343" s="263"/>
      <c r="AD8343" s="263"/>
      <c r="AE8343" s="263"/>
    </row>
    <row r="8344" spans="5:31" ht="15" customHeight="1" x14ac:dyDescent="0.3">
      <c r="E8344" s="263"/>
      <c r="F8344" s="263"/>
      <c r="G8344" s="263"/>
      <c r="H8344" s="263"/>
      <c r="I8344" s="263"/>
      <c r="J8344" s="263"/>
      <c r="K8344" s="263"/>
      <c r="L8344" s="263"/>
      <c r="M8344" s="263"/>
      <c r="N8344" s="263"/>
      <c r="O8344" s="263"/>
      <c r="P8344" s="263"/>
      <c r="Q8344" s="263"/>
      <c r="R8344" s="263"/>
      <c r="S8344" s="263"/>
      <c r="T8344" s="263"/>
      <c r="U8344" s="263"/>
      <c r="V8344" s="263"/>
      <c r="W8344" s="263"/>
      <c r="X8344" s="263"/>
      <c r="Y8344" s="263"/>
      <c r="Z8344" s="263"/>
      <c r="AA8344" s="263"/>
      <c r="AB8344" s="263"/>
      <c r="AC8344" s="263"/>
      <c r="AD8344" s="263"/>
      <c r="AE8344" s="263"/>
    </row>
    <row r="8345" spans="5:31" ht="15" customHeight="1" x14ac:dyDescent="0.3">
      <c r="E8345" s="263"/>
      <c r="F8345" s="263"/>
      <c r="G8345" s="263"/>
      <c r="H8345" s="263"/>
      <c r="I8345" s="263"/>
      <c r="J8345" s="263"/>
      <c r="K8345" s="263"/>
      <c r="L8345" s="263"/>
      <c r="M8345" s="263"/>
      <c r="N8345" s="263"/>
      <c r="O8345" s="263"/>
      <c r="P8345" s="263"/>
      <c r="Q8345" s="263"/>
      <c r="R8345" s="263"/>
      <c r="S8345" s="263"/>
      <c r="T8345" s="263"/>
      <c r="U8345" s="263"/>
      <c r="V8345" s="263"/>
      <c r="W8345" s="263"/>
      <c r="X8345" s="263"/>
      <c r="Y8345" s="263"/>
      <c r="Z8345" s="263"/>
      <c r="AA8345" s="263"/>
      <c r="AB8345" s="263"/>
      <c r="AC8345" s="263"/>
      <c r="AD8345" s="263"/>
      <c r="AE8345" s="263"/>
    </row>
    <row r="8346" spans="5:31" ht="15" customHeight="1" x14ac:dyDescent="0.3">
      <c r="E8346" s="263"/>
      <c r="F8346" s="263"/>
      <c r="G8346" s="263"/>
      <c r="H8346" s="263"/>
      <c r="I8346" s="263"/>
      <c r="J8346" s="263"/>
      <c r="K8346" s="263"/>
      <c r="L8346" s="263"/>
      <c r="M8346" s="263"/>
      <c r="N8346" s="263"/>
      <c r="O8346" s="263"/>
      <c r="P8346" s="263"/>
      <c r="Q8346" s="263"/>
      <c r="R8346" s="263"/>
      <c r="S8346" s="263"/>
      <c r="T8346" s="263"/>
      <c r="U8346" s="263"/>
      <c r="V8346" s="263"/>
      <c r="W8346" s="263"/>
      <c r="X8346" s="263"/>
      <c r="Y8346" s="263"/>
      <c r="Z8346" s="263"/>
      <c r="AA8346" s="263"/>
      <c r="AB8346" s="263"/>
      <c r="AC8346" s="263"/>
      <c r="AD8346" s="263"/>
      <c r="AE8346" s="263"/>
    </row>
    <row r="8347" spans="5:31" ht="15" customHeight="1" x14ac:dyDescent="0.3">
      <c r="E8347" s="263"/>
      <c r="F8347" s="263"/>
      <c r="G8347" s="263"/>
      <c r="H8347" s="263"/>
      <c r="I8347" s="263"/>
      <c r="J8347" s="263"/>
      <c r="K8347" s="263"/>
      <c r="L8347" s="263"/>
      <c r="M8347" s="263"/>
      <c r="N8347" s="263"/>
      <c r="O8347" s="263"/>
      <c r="P8347" s="263"/>
      <c r="Q8347" s="263"/>
      <c r="R8347" s="263"/>
      <c r="S8347" s="263"/>
      <c r="T8347" s="263"/>
      <c r="U8347" s="263"/>
      <c r="V8347" s="263"/>
      <c r="W8347" s="263"/>
      <c r="X8347" s="263"/>
      <c r="Y8347" s="263"/>
      <c r="Z8347" s="263"/>
      <c r="AA8347" s="263"/>
      <c r="AB8347" s="263"/>
      <c r="AC8347" s="263"/>
      <c r="AD8347" s="263"/>
      <c r="AE8347" s="263"/>
    </row>
    <row r="8348" spans="5:31" ht="15" customHeight="1" x14ac:dyDescent="0.3">
      <c r="E8348" s="263"/>
      <c r="F8348" s="263"/>
      <c r="G8348" s="263"/>
      <c r="H8348" s="263"/>
      <c r="I8348" s="263"/>
      <c r="J8348" s="263"/>
      <c r="K8348" s="263"/>
      <c r="L8348" s="263"/>
      <c r="M8348" s="263"/>
      <c r="N8348" s="263"/>
      <c r="O8348" s="263"/>
      <c r="P8348" s="263"/>
      <c r="Q8348" s="263"/>
      <c r="R8348" s="263"/>
      <c r="S8348" s="263"/>
      <c r="T8348" s="263"/>
      <c r="U8348" s="263"/>
      <c r="V8348" s="263"/>
      <c r="W8348" s="263"/>
      <c r="X8348" s="263"/>
      <c r="Y8348" s="263"/>
      <c r="Z8348" s="263"/>
      <c r="AA8348" s="263"/>
      <c r="AB8348" s="263"/>
      <c r="AC8348" s="263"/>
      <c r="AD8348" s="263"/>
      <c r="AE8348" s="263"/>
    </row>
    <row r="8349" spans="5:31" ht="15" customHeight="1" x14ac:dyDescent="0.3">
      <c r="E8349" s="263"/>
      <c r="F8349" s="263"/>
      <c r="G8349" s="263"/>
      <c r="H8349" s="263"/>
      <c r="I8349" s="263"/>
      <c r="J8349" s="263"/>
      <c r="K8349" s="263"/>
      <c r="L8349" s="263"/>
      <c r="M8349" s="263"/>
      <c r="N8349" s="263"/>
      <c r="O8349" s="263"/>
      <c r="P8349" s="263"/>
      <c r="Q8349" s="263"/>
      <c r="R8349" s="263"/>
      <c r="S8349" s="263"/>
      <c r="T8349" s="263"/>
      <c r="U8349" s="263"/>
      <c r="V8349" s="263"/>
      <c r="W8349" s="263"/>
      <c r="X8349" s="263"/>
      <c r="Y8349" s="263"/>
      <c r="Z8349" s="263"/>
      <c r="AA8349" s="263"/>
      <c r="AB8349" s="263"/>
      <c r="AC8349" s="263"/>
      <c r="AD8349" s="263"/>
      <c r="AE8349" s="263"/>
    </row>
    <row r="8350" spans="5:31" ht="15" customHeight="1" x14ac:dyDescent="0.3">
      <c r="E8350" s="263"/>
      <c r="F8350" s="263"/>
      <c r="G8350" s="263"/>
      <c r="H8350" s="263"/>
      <c r="I8350" s="263"/>
      <c r="J8350" s="263"/>
      <c r="K8350" s="263"/>
      <c r="L8350" s="263"/>
      <c r="M8350" s="263"/>
      <c r="N8350" s="263"/>
      <c r="O8350" s="263"/>
      <c r="P8350" s="263"/>
      <c r="Q8350" s="263"/>
      <c r="R8350" s="263"/>
      <c r="S8350" s="263"/>
      <c r="T8350" s="263"/>
      <c r="U8350" s="263"/>
      <c r="V8350" s="263"/>
      <c r="W8350" s="263"/>
      <c r="X8350" s="263"/>
      <c r="Y8350" s="263"/>
      <c r="Z8350" s="263"/>
      <c r="AA8350" s="263"/>
      <c r="AB8350" s="263"/>
      <c r="AC8350" s="263"/>
      <c r="AD8350" s="263"/>
      <c r="AE8350" s="263"/>
    </row>
    <row r="8351" spans="5:31" ht="15" customHeight="1" x14ac:dyDescent="0.3">
      <c r="E8351" s="263"/>
      <c r="F8351" s="263"/>
      <c r="G8351" s="263"/>
      <c r="H8351" s="263"/>
      <c r="I8351" s="263"/>
      <c r="J8351" s="263"/>
      <c r="K8351" s="263"/>
      <c r="L8351" s="263"/>
      <c r="M8351" s="263"/>
      <c r="N8351" s="263"/>
      <c r="O8351" s="263"/>
      <c r="P8351" s="263"/>
      <c r="Q8351" s="263"/>
      <c r="R8351" s="263"/>
      <c r="S8351" s="263"/>
      <c r="T8351" s="263"/>
      <c r="U8351" s="263"/>
      <c r="V8351" s="263"/>
      <c r="W8351" s="263"/>
      <c r="X8351" s="263"/>
      <c r="Y8351" s="263"/>
      <c r="Z8351" s="263"/>
      <c r="AA8351" s="263"/>
      <c r="AB8351" s="263"/>
      <c r="AC8351" s="263"/>
      <c r="AD8351" s="263"/>
      <c r="AE8351" s="263"/>
    </row>
    <row r="8352" spans="5:31" ht="15" customHeight="1" x14ac:dyDescent="0.3">
      <c r="E8352" s="263"/>
      <c r="F8352" s="263"/>
      <c r="G8352" s="263"/>
      <c r="H8352" s="263"/>
      <c r="I8352" s="263"/>
      <c r="J8352" s="263"/>
      <c r="K8352" s="263"/>
      <c r="L8352" s="263"/>
      <c r="M8352" s="263"/>
      <c r="N8352" s="263"/>
      <c r="O8352" s="263"/>
      <c r="P8352" s="263"/>
      <c r="Q8352" s="263"/>
      <c r="R8352" s="263"/>
      <c r="S8352" s="263"/>
      <c r="T8352" s="263"/>
      <c r="U8352" s="263"/>
      <c r="V8352" s="263"/>
      <c r="W8352" s="263"/>
      <c r="X8352" s="263"/>
      <c r="Y8352" s="263"/>
      <c r="Z8352" s="263"/>
      <c r="AA8352" s="263"/>
      <c r="AB8352" s="263"/>
      <c r="AC8352" s="263"/>
      <c r="AD8352" s="263"/>
      <c r="AE8352" s="263"/>
    </row>
    <row r="8353" spans="5:31" ht="15" customHeight="1" x14ac:dyDescent="0.3">
      <c r="E8353" s="263"/>
      <c r="F8353" s="263"/>
      <c r="G8353" s="263"/>
      <c r="H8353" s="263"/>
      <c r="I8353" s="263"/>
      <c r="J8353" s="263"/>
      <c r="K8353" s="263"/>
      <c r="L8353" s="263"/>
      <c r="M8353" s="263"/>
      <c r="N8353" s="263"/>
      <c r="O8353" s="263"/>
      <c r="P8353" s="263"/>
      <c r="Q8353" s="263"/>
      <c r="R8353" s="263"/>
      <c r="S8353" s="263"/>
      <c r="T8353" s="263"/>
      <c r="U8353" s="263"/>
      <c r="V8353" s="263"/>
      <c r="W8353" s="263"/>
      <c r="X8353" s="263"/>
      <c r="Y8353" s="263"/>
      <c r="Z8353" s="263"/>
      <c r="AA8353" s="263"/>
      <c r="AB8353" s="263"/>
      <c r="AC8353" s="263"/>
      <c r="AD8353" s="263"/>
      <c r="AE8353" s="263"/>
    </row>
    <row r="8354" spans="5:31" ht="15" customHeight="1" x14ac:dyDescent="0.3">
      <c r="E8354" s="263"/>
      <c r="F8354" s="263"/>
      <c r="G8354" s="263"/>
      <c r="H8354" s="263"/>
      <c r="I8354" s="263"/>
      <c r="J8354" s="263"/>
      <c r="K8354" s="263"/>
      <c r="L8354" s="263"/>
      <c r="M8354" s="263"/>
      <c r="N8354" s="263"/>
      <c r="O8354" s="263"/>
      <c r="P8354" s="263"/>
      <c r="Q8354" s="263"/>
      <c r="R8354" s="263"/>
      <c r="S8354" s="263"/>
      <c r="T8354" s="263"/>
      <c r="U8354" s="263"/>
      <c r="V8354" s="263"/>
      <c r="W8354" s="263"/>
      <c r="X8354" s="263"/>
      <c r="Y8354" s="263"/>
      <c r="Z8354" s="263"/>
      <c r="AA8354" s="263"/>
      <c r="AB8354" s="263"/>
      <c r="AC8354" s="263"/>
      <c r="AD8354" s="263"/>
      <c r="AE8354" s="263"/>
    </row>
    <row r="8355" spans="5:31" ht="15" customHeight="1" x14ac:dyDescent="0.3">
      <c r="E8355" s="263"/>
      <c r="F8355" s="263"/>
      <c r="G8355" s="263"/>
      <c r="H8355" s="263"/>
      <c r="I8355" s="263"/>
      <c r="J8355" s="263"/>
      <c r="K8355" s="263"/>
      <c r="L8355" s="263"/>
      <c r="M8355" s="263"/>
      <c r="N8355" s="263"/>
      <c r="O8355" s="263"/>
      <c r="P8355" s="263"/>
      <c r="Q8355" s="263"/>
      <c r="R8355" s="263"/>
      <c r="S8355" s="263"/>
      <c r="T8355" s="263"/>
      <c r="U8355" s="263"/>
      <c r="V8355" s="263"/>
      <c r="W8355" s="263"/>
      <c r="X8355" s="263"/>
      <c r="Y8355" s="263"/>
      <c r="Z8355" s="263"/>
      <c r="AA8355" s="263"/>
      <c r="AB8355" s="263"/>
      <c r="AC8355" s="263"/>
      <c r="AD8355" s="263"/>
      <c r="AE8355" s="263"/>
    </row>
    <row r="8356" spans="5:31" ht="15" customHeight="1" x14ac:dyDescent="0.3">
      <c r="E8356" s="263"/>
      <c r="F8356" s="263"/>
      <c r="G8356" s="263"/>
      <c r="H8356" s="263"/>
      <c r="I8356" s="263"/>
      <c r="J8356" s="263"/>
      <c r="K8356" s="263"/>
      <c r="L8356" s="263"/>
      <c r="M8356" s="263"/>
      <c r="N8356" s="263"/>
      <c r="O8356" s="263"/>
      <c r="P8356" s="263"/>
      <c r="Q8356" s="263"/>
      <c r="R8356" s="263"/>
      <c r="S8356" s="263"/>
      <c r="T8356" s="263"/>
      <c r="U8356" s="263"/>
      <c r="V8356" s="263"/>
      <c r="W8356" s="263"/>
      <c r="X8356" s="263"/>
      <c r="Y8356" s="263"/>
      <c r="Z8356" s="263"/>
      <c r="AA8356" s="263"/>
      <c r="AB8356" s="263"/>
      <c r="AC8356" s="263"/>
      <c r="AD8356" s="263"/>
      <c r="AE8356" s="263"/>
    </row>
    <row r="8357" spans="5:31" ht="15" customHeight="1" x14ac:dyDescent="0.3">
      <c r="E8357" s="263"/>
      <c r="F8357" s="263"/>
      <c r="G8357" s="263"/>
      <c r="H8357" s="263"/>
      <c r="I8357" s="263"/>
      <c r="J8357" s="263"/>
      <c r="K8357" s="263"/>
      <c r="L8357" s="263"/>
      <c r="M8357" s="263"/>
      <c r="N8357" s="263"/>
      <c r="O8357" s="263"/>
      <c r="P8357" s="263"/>
      <c r="Q8357" s="263"/>
      <c r="R8357" s="263"/>
      <c r="S8357" s="263"/>
      <c r="T8357" s="263"/>
      <c r="U8357" s="263"/>
      <c r="V8357" s="263"/>
      <c r="W8357" s="263"/>
      <c r="X8357" s="263"/>
      <c r="Y8357" s="263"/>
      <c r="Z8357" s="263"/>
      <c r="AA8357" s="263"/>
      <c r="AB8357" s="263"/>
      <c r="AC8357" s="263"/>
      <c r="AD8357" s="263"/>
      <c r="AE8357" s="263"/>
    </row>
    <row r="8358" spans="5:31" ht="15" customHeight="1" x14ac:dyDescent="0.3">
      <c r="E8358" s="263"/>
      <c r="F8358" s="263"/>
      <c r="G8358" s="263"/>
      <c r="H8358" s="263"/>
      <c r="I8358" s="263"/>
      <c r="J8358" s="263"/>
      <c r="K8358" s="263"/>
      <c r="L8358" s="263"/>
      <c r="M8358" s="263"/>
      <c r="N8358" s="263"/>
      <c r="O8358" s="263"/>
      <c r="P8358" s="263"/>
      <c r="Q8358" s="263"/>
      <c r="R8358" s="263"/>
      <c r="S8358" s="263"/>
      <c r="T8358" s="263"/>
      <c r="U8358" s="263"/>
      <c r="V8358" s="263"/>
      <c r="W8358" s="263"/>
      <c r="X8358" s="263"/>
      <c r="Y8358" s="263"/>
      <c r="Z8358" s="263"/>
      <c r="AA8358" s="263"/>
      <c r="AB8358" s="263"/>
      <c r="AC8358" s="263"/>
      <c r="AD8358" s="263"/>
      <c r="AE8358" s="263"/>
    </row>
    <row r="8359" spans="5:31" ht="15" customHeight="1" x14ac:dyDescent="0.3">
      <c r="E8359" s="263"/>
      <c r="F8359" s="263"/>
      <c r="G8359" s="263"/>
      <c r="H8359" s="263"/>
      <c r="I8359" s="263"/>
      <c r="J8359" s="263"/>
      <c r="K8359" s="263"/>
      <c r="L8359" s="263"/>
      <c r="M8359" s="263"/>
      <c r="N8359" s="263"/>
      <c r="O8359" s="263"/>
      <c r="P8359" s="263"/>
      <c r="Q8359" s="263"/>
      <c r="R8359" s="263"/>
      <c r="S8359" s="263"/>
      <c r="T8359" s="263"/>
      <c r="U8359" s="263"/>
      <c r="V8359" s="263"/>
      <c r="W8359" s="263"/>
      <c r="X8359" s="263"/>
      <c r="Y8359" s="263"/>
      <c r="Z8359" s="263"/>
      <c r="AA8359" s="263"/>
      <c r="AB8359" s="263"/>
      <c r="AC8359" s="263"/>
      <c r="AD8359" s="263"/>
      <c r="AE8359" s="263"/>
    </row>
    <row r="8360" spans="5:31" ht="15" customHeight="1" x14ac:dyDescent="0.3">
      <c r="E8360" s="263"/>
      <c r="F8360" s="263"/>
      <c r="G8360" s="263"/>
      <c r="H8360" s="263"/>
      <c r="I8360" s="263"/>
      <c r="J8360" s="263"/>
      <c r="K8360" s="263"/>
      <c r="L8360" s="263"/>
      <c r="M8360" s="263"/>
      <c r="N8360" s="263"/>
      <c r="O8360" s="263"/>
      <c r="P8360" s="263"/>
      <c r="Q8360" s="263"/>
      <c r="R8360" s="263"/>
      <c r="S8360" s="263"/>
      <c r="T8360" s="263"/>
      <c r="U8360" s="263"/>
      <c r="V8360" s="263"/>
      <c r="W8360" s="263"/>
      <c r="X8360" s="263"/>
      <c r="Y8360" s="263"/>
      <c r="Z8360" s="263"/>
      <c r="AA8360" s="263"/>
      <c r="AB8360" s="263"/>
      <c r="AC8360" s="263"/>
      <c r="AD8360" s="263"/>
      <c r="AE8360" s="263"/>
    </row>
    <row r="8361" spans="5:31" ht="15" customHeight="1" x14ac:dyDescent="0.3">
      <c r="E8361" s="263"/>
      <c r="F8361" s="263"/>
      <c r="G8361" s="263"/>
      <c r="H8361" s="263"/>
      <c r="I8361" s="263"/>
      <c r="J8361" s="263"/>
      <c r="K8361" s="263"/>
      <c r="L8361" s="263"/>
      <c r="M8361" s="263"/>
      <c r="N8361" s="263"/>
      <c r="O8361" s="263"/>
      <c r="P8361" s="263"/>
      <c r="Q8361" s="263"/>
      <c r="R8361" s="263"/>
      <c r="S8361" s="263"/>
      <c r="T8361" s="263"/>
      <c r="U8361" s="263"/>
      <c r="V8361" s="263"/>
      <c r="W8361" s="263"/>
      <c r="X8361" s="263"/>
      <c r="Y8361" s="263"/>
      <c r="Z8361" s="263"/>
      <c r="AA8361" s="263"/>
      <c r="AB8361" s="263"/>
      <c r="AC8361" s="263"/>
      <c r="AD8361" s="263"/>
      <c r="AE8361" s="263"/>
    </row>
    <row r="8362" spans="5:31" ht="15" customHeight="1" x14ac:dyDescent="0.3">
      <c r="E8362" s="263"/>
      <c r="F8362" s="263"/>
      <c r="G8362" s="263"/>
      <c r="H8362" s="263"/>
      <c r="I8362" s="263"/>
      <c r="J8362" s="263"/>
      <c r="K8362" s="263"/>
      <c r="L8362" s="263"/>
      <c r="M8362" s="263"/>
      <c r="N8362" s="263"/>
      <c r="O8362" s="263"/>
      <c r="P8362" s="263"/>
      <c r="Q8362" s="263"/>
      <c r="R8362" s="263"/>
      <c r="S8362" s="263"/>
      <c r="T8362" s="263"/>
      <c r="U8362" s="263"/>
      <c r="V8362" s="263"/>
      <c r="W8362" s="263"/>
      <c r="X8362" s="263"/>
      <c r="Y8362" s="263"/>
      <c r="Z8362" s="263"/>
      <c r="AA8362" s="263"/>
      <c r="AB8362" s="263"/>
      <c r="AC8362" s="263"/>
      <c r="AD8362" s="263"/>
      <c r="AE8362" s="263"/>
    </row>
    <row r="8363" spans="5:31" ht="15" customHeight="1" x14ac:dyDescent="0.3">
      <c r="E8363" s="263"/>
      <c r="F8363" s="263"/>
      <c r="G8363" s="263"/>
      <c r="H8363" s="263"/>
      <c r="I8363" s="263"/>
      <c r="J8363" s="263"/>
      <c r="K8363" s="263"/>
      <c r="L8363" s="263"/>
      <c r="M8363" s="263"/>
      <c r="N8363" s="263"/>
      <c r="O8363" s="263"/>
      <c r="P8363" s="263"/>
      <c r="Q8363" s="263"/>
      <c r="R8363" s="263"/>
      <c r="S8363" s="263"/>
      <c r="T8363" s="263"/>
      <c r="U8363" s="263"/>
      <c r="V8363" s="263"/>
      <c r="W8363" s="263"/>
      <c r="X8363" s="263"/>
      <c r="Y8363" s="263"/>
      <c r="Z8363" s="263"/>
      <c r="AA8363" s="263"/>
      <c r="AB8363" s="263"/>
      <c r="AC8363" s="263"/>
      <c r="AD8363" s="263"/>
      <c r="AE8363" s="263"/>
    </row>
    <row r="8364" spans="5:31" ht="15" customHeight="1" x14ac:dyDescent="0.3">
      <c r="E8364" s="263"/>
      <c r="F8364" s="263"/>
      <c r="G8364" s="263"/>
      <c r="H8364" s="263"/>
      <c r="I8364" s="263"/>
      <c r="J8364" s="263"/>
      <c r="K8364" s="263"/>
      <c r="L8364" s="263"/>
      <c r="M8364" s="263"/>
      <c r="N8364" s="263"/>
      <c r="O8364" s="263"/>
      <c r="P8364" s="263"/>
      <c r="Q8364" s="263"/>
      <c r="R8364" s="263"/>
      <c r="S8364" s="263"/>
      <c r="T8364" s="263"/>
      <c r="U8364" s="263"/>
      <c r="V8364" s="263"/>
      <c r="W8364" s="263"/>
      <c r="X8364" s="263"/>
      <c r="Y8364" s="263"/>
      <c r="Z8364" s="263"/>
      <c r="AA8364" s="263"/>
      <c r="AB8364" s="263"/>
      <c r="AC8364" s="263"/>
      <c r="AD8364" s="263"/>
      <c r="AE8364" s="263"/>
    </row>
    <row r="8365" spans="5:31" ht="15" customHeight="1" x14ac:dyDescent="0.3">
      <c r="E8365" s="263"/>
      <c r="F8365" s="263"/>
      <c r="G8365" s="263"/>
      <c r="H8365" s="263"/>
      <c r="I8365" s="263"/>
      <c r="J8365" s="263"/>
      <c r="K8365" s="263"/>
      <c r="L8365" s="263"/>
      <c r="M8365" s="263"/>
      <c r="N8365" s="263"/>
      <c r="O8365" s="263"/>
      <c r="P8365" s="263"/>
      <c r="Q8365" s="263"/>
      <c r="R8365" s="263"/>
      <c r="S8365" s="263"/>
      <c r="T8365" s="263"/>
      <c r="U8365" s="263"/>
      <c r="V8365" s="263"/>
      <c r="W8365" s="263"/>
      <c r="X8365" s="263"/>
      <c r="Y8365" s="263"/>
      <c r="Z8365" s="263"/>
      <c r="AA8365" s="263"/>
      <c r="AB8365" s="263"/>
      <c r="AC8365" s="263"/>
      <c r="AD8365" s="263"/>
      <c r="AE8365" s="263"/>
    </row>
    <row r="8366" spans="5:31" ht="15" customHeight="1" x14ac:dyDescent="0.3">
      <c r="E8366" s="263"/>
      <c r="F8366" s="263"/>
      <c r="G8366" s="263"/>
      <c r="H8366" s="263"/>
      <c r="I8366" s="263"/>
      <c r="J8366" s="263"/>
      <c r="K8366" s="263"/>
      <c r="L8366" s="263"/>
      <c r="M8366" s="263"/>
      <c r="N8366" s="263"/>
      <c r="O8366" s="263"/>
      <c r="P8366" s="263"/>
      <c r="Q8366" s="263"/>
      <c r="R8366" s="263"/>
      <c r="S8366" s="263"/>
      <c r="T8366" s="263"/>
      <c r="U8366" s="263"/>
      <c r="V8366" s="263"/>
      <c r="W8366" s="263"/>
      <c r="X8366" s="263"/>
      <c r="Y8366" s="263"/>
      <c r="Z8366" s="263"/>
      <c r="AA8366" s="263"/>
      <c r="AB8366" s="263"/>
      <c r="AC8366" s="263"/>
      <c r="AD8366" s="263"/>
      <c r="AE8366" s="263"/>
    </row>
    <row r="8367" spans="5:31" ht="15" customHeight="1" x14ac:dyDescent="0.3">
      <c r="E8367" s="263"/>
      <c r="F8367" s="263"/>
      <c r="G8367" s="263"/>
      <c r="H8367" s="263"/>
      <c r="I8367" s="263"/>
      <c r="J8367" s="263"/>
      <c r="K8367" s="263"/>
      <c r="L8367" s="263"/>
      <c r="M8367" s="263"/>
      <c r="N8367" s="263"/>
      <c r="O8367" s="263"/>
      <c r="P8367" s="263"/>
      <c r="Q8367" s="263"/>
      <c r="R8367" s="263"/>
      <c r="S8367" s="263"/>
      <c r="T8367" s="263"/>
      <c r="U8367" s="263"/>
      <c r="V8367" s="263"/>
      <c r="W8367" s="263"/>
      <c r="X8367" s="263"/>
      <c r="Y8367" s="263"/>
      <c r="Z8367" s="263"/>
      <c r="AA8367" s="263"/>
      <c r="AB8367" s="263"/>
      <c r="AC8367" s="263"/>
      <c r="AD8367" s="263"/>
      <c r="AE8367" s="263"/>
    </row>
    <row r="8368" spans="5:31" ht="15" customHeight="1" x14ac:dyDescent="0.3">
      <c r="E8368" s="263"/>
      <c r="F8368" s="263"/>
      <c r="G8368" s="263"/>
      <c r="H8368" s="263"/>
      <c r="I8368" s="263"/>
      <c r="J8368" s="263"/>
      <c r="K8368" s="263"/>
      <c r="L8368" s="263"/>
      <c r="M8368" s="263"/>
      <c r="N8368" s="263"/>
      <c r="O8368" s="263"/>
      <c r="P8368" s="263"/>
      <c r="Q8368" s="263"/>
      <c r="R8368" s="263"/>
      <c r="S8368" s="263"/>
      <c r="T8368" s="263"/>
      <c r="U8368" s="263"/>
      <c r="V8368" s="263"/>
      <c r="W8368" s="263"/>
      <c r="X8368" s="263"/>
      <c r="Y8368" s="263"/>
      <c r="Z8368" s="263"/>
      <c r="AA8368" s="263"/>
      <c r="AB8368" s="263"/>
      <c r="AC8368" s="263"/>
      <c r="AD8368" s="263"/>
      <c r="AE8368" s="263"/>
    </row>
    <row r="8369" spans="5:31" ht="15" customHeight="1" x14ac:dyDescent="0.3">
      <c r="E8369" s="263"/>
      <c r="F8369" s="263"/>
      <c r="G8369" s="263"/>
      <c r="H8369" s="263"/>
      <c r="I8369" s="263"/>
      <c r="J8369" s="263"/>
      <c r="K8369" s="263"/>
      <c r="L8369" s="263"/>
      <c r="M8369" s="263"/>
      <c r="N8369" s="263"/>
      <c r="O8369" s="263"/>
      <c r="P8369" s="263"/>
      <c r="Q8369" s="263"/>
      <c r="R8369" s="263"/>
      <c r="S8369" s="263"/>
      <c r="T8369" s="263"/>
      <c r="U8369" s="263"/>
      <c r="V8369" s="263"/>
      <c r="W8369" s="263"/>
      <c r="X8369" s="263"/>
      <c r="Y8369" s="263"/>
      <c r="Z8369" s="263"/>
      <c r="AA8369" s="263"/>
      <c r="AB8369" s="263"/>
      <c r="AC8369" s="263"/>
      <c r="AD8369" s="263"/>
      <c r="AE8369" s="263"/>
    </row>
    <row r="8370" spans="5:31" ht="15" customHeight="1" x14ac:dyDescent="0.3">
      <c r="E8370" s="263"/>
      <c r="F8370" s="263"/>
      <c r="G8370" s="263"/>
      <c r="H8370" s="263"/>
      <c r="I8370" s="263"/>
      <c r="J8370" s="263"/>
      <c r="K8370" s="263"/>
      <c r="L8370" s="263"/>
      <c r="M8370" s="263"/>
      <c r="N8370" s="263"/>
      <c r="O8370" s="263"/>
      <c r="P8370" s="263"/>
      <c r="Q8370" s="263"/>
      <c r="R8370" s="263"/>
      <c r="S8370" s="263"/>
      <c r="T8370" s="263"/>
      <c r="U8370" s="263"/>
      <c r="V8370" s="263"/>
      <c r="W8370" s="263"/>
      <c r="X8370" s="263"/>
      <c r="Y8370" s="263"/>
      <c r="Z8370" s="263"/>
      <c r="AA8370" s="263"/>
      <c r="AB8370" s="263"/>
      <c r="AC8370" s="263"/>
      <c r="AD8370" s="263"/>
      <c r="AE8370" s="263"/>
    </row>
    <row r="8371" spans="5:31" ht="15" customHeight="1" x14ac:dyDescent="0.3">
      <c r="E8371" s="263"/>
      <c r="F8371" s="263"/>
      <c r="G8371" s="263"/>
      <c r="H8371" s="263"/>
      <c r="I8371" s="263"/>
      <c r="J8371" s="263"/>
      <c r="K8371" s="263"/>
      <c r="L8371" s="263"/>
      <c r="M8371" s="263"/>
      <c r="N8371" s="263"/>
      <c r="O8371" s="263"/>
      <c r="P8371" s="263"/>
      <c r="Q8371" s="263"/>
      <c r="R8371" s="263"/>
      <c r="S8371" s="263"/>
      <c r="T8371" s="263"/>
      <c r="U8371" s="263"/>
      <c r="V8371" s="263"/>
      <c r="W8371" s="263"/>
      <c r="X8371" s="263"/>
      <c r="Y8371" s="263"/>
      <c r="Z8371" s="263"/>
      <c r="AA8371" s="263"/>
      <c r="AB8371" s="263"/>
      <c r="AC8371" s="263"/>
      <c r="AD8371" s="263"/>
      <c r="AE8371" s="263"/>
    </row>
    <row r="8372" spans="5:31" ht="15" customHeight="1" x14ac:dyDescent="0.3">
      <c r="E8372" s="263"/>
      <c r="F8372" s="263"/>
      <c r="G8372" s="263"/>
      <c r="H8372" s="263"/>
      <c r="I8372" s="263"/>
      <c r="J8372" s="263"/>
      <c r="K8372" s="263"/>
      <c r="L8372" s="263"/>
      <c r="M8372" s="263"/>
      <c r="N8372" s="263"/>
      <c r="O8372" s="263"/>
      <c r="P8372" s="263"/>
      <c r="Q8372" s="263"/>
      <c r="R8372" s="263"/>
      <c r="S8372" s="263"/>
      <c r="T8372" s="263"/>
      <c r="U8372" s="263"/>
      <c r="V8372" s="263"/>
      <c r="W8372" s="263"/>
      <c r="X8372" s="263"/>
      <c r="Y8372" s="263"/>
      <c r="Z8372" s="263"/>
      <c r="AA8372" s="263"/>
      <c r="AB8372" s="263"/>
      <c r="AC8372" s="263"/>
      <c r="AD8372" s="263"/>
      <c r="AE8372" s="263"/>
    </row>
    <row r="8373" spans="5:31" ht="15" customHeight="1" x14ac:dyDescent="0.3">
      <c r="E8373" s="263"/>
      <c r="F8373" s="263"/>
      <c r="G8373" s="263"/>
      <c r="H8373" s="263"/>
      <c r="I8373" s="263"/>
      <c r="J8373" s="263"/>
      <c r="K8373" s="263"/>
      <c r="L8373" s="263"/>
      <c r="M8373" s="263"/>
      <c r="N8373" s="263"/>
      <c r="O8373" s="263"/>
      <c r="P8373" s="263"/>
      <c r="Q8373" s="263"/>
      <c r="R8373" s="263"/>
      <c r="S8373" s="263"/>
      <c r="T8373" s="263"/>
      <c r="U8373" s="263"/>
      <c r="V8373" s="263"/>
      <c r="W8373" s="263"/>
      <c r="X8373" s="263"/>
      <c r="Y8373" s="263"/>
      <c r="Z8373" s="263"/>
      <c r="AA8373" s="263"/>
      <c r="AB8373" s="263"/>
      <c r="AC8373" s="263"/>
      <c r="AD8373" s="263"/>
      <c r="AE8373" s="263"/>
    </row>
    <row r="8374" spans="5:31" ht="15" customHeight="1" x14ac:dyDescent="0.3">
      <c r="E8374" s="263"/>
      <c r="F8374" s="263"/>
      <c r="G8374" s="263"/>
      <c r="H8374" s="263"/>
      <c r="I8374" s="263"/>
      <c r="J8374" s="263"/>
      <c r="K8374" s="263"/>
      <c r="L8374" s="263"/>
      <c r="M8374" s="263"/>
      <c r="N8374" s="263"/>
      <c r="O8374" s="263"/>
      <c r="P8374" s="263"/>
      <c r="Q8374" s="263"/>
      <c r="R8374" s="263"/>
      <c r="S8374" s="263"/>
      <c r="T8374" s="263"/>
      <c r="U8374" s="263"/>
      <c r="V8374" s="263"/>
      <c r="W8374" s="263"/>
      <c r="X8374" s="263"/>
      <c r="Y8374" s="263"/>
      <c r="Z8374" s="263"/>
      <c r="AA8374" s="263"/>
      <c r="AB8374" s="263"/>
      <c r="AC8374" s="263"/>
      <c r="AD8374" s="263"/>
      <c r="AE8374" s="263"/>
    </row>
    <row r="8375" spans="5:31" ht="15" customHeight="1" x14ac:dyDescent="0.3">
      <c r="E8375" s="263"/>
      <c r="F8375" s="263"/>
      <c r="G8375" s="263"/>
      <c r="H8375" s="263"/>
      <c r="I8375" s="263"/>
      <c r="J8375" s="263"/>
      <c r="K8375" s="263"/>
      <c r="L8375" s="263"/>
      <c r="M8375" s="263"/>
      <c r="N8375" s="263"/>
      <c r="O8375" s="263"/>
      <c r="P8375" s="263"/>
      <c r="Q8375" s="263"/>
      <c r="R8375" s="263"/>
      <c r="S8375" s="263"/>
      <c r="T8375" s="263"/>
      <c r="U8375" s="263"/>
      <c r="V8375" s="263"/>
      <c r="W8375" s="263"/>
      <c r="X8375" s="263"/>
      <c r="Y8375" s="263"/>
      <c r="Z8375" s="263"/>
      <c r="AA8375" s="263"/>
      <c r="AB8375" s="263"/>
      <c r="AC8375" s="263"/>
      <c r="AD8375" s="263"/>
      <c r="AE8375" s="263"/>
    </row>
    <row r="8376" spans="5:31" ht="15" customHeight="1" x14ac:dyDescent="0.3">
      <c r="E8376" s="263"/>
      <c r="F8376" s="263"/>
      <c r="G8376" s="263"/>
      <c r="H8376" s="263"/>
      <c r="I8376" s="263"/>
      <c r="J8376" s="263"/>
      <c r="K8376" s="263"/>
      <c r="L8376" s="263"/>
      <c r="M8376" s="263"/>
      <c r="N8376" s="263"/>
      <c r="O8376" s="263"/>
      <c r="P8376" s="263"/>
      <c r="Q8376" s="263"/>
      <c r="R8376" s="263"/>
      <c r="S8376" s="263"/>
      <c r="T8376" s="263"/>
      <c r="U8376" s="263"/>
      <c r="V8376" s="263"/>
      <c r="W8376" s="263"/>
      <c r="X8376" s="263"/>
      <c r="Y8376" s="263"/>
      <c r="Z8376" s="263"/>
      <c r="AA8376" s="263"/>
      <c r="AB8376" s="263"/>
      <c r="AC8376" s="263"/>
      <c r="AD8376" s="263"/>
      <c r="AE8376" s="263"/>
    </row>
    <row r="8377" spans="5:31" ht="15" customHeight="1" x14ac:dyDescent="0.3">
      <c r="E8377" s="263"/>
      <c r="F8377" s="263"/>
      <c r="G8377" s="263"/>
      <c r="H8377" s="263"/>
      <c r="I8377" s="263"/>
      <c r="J8377" s="263"/>
      <c r="K8377" s="263"/>
      <c r="L8377" s="263"/>
      <c r="M8377" s="263"/>
      <c r="N8377" s="263"/>
      <c r="O8377" s="263"/>
      <c r="P8377" s="263"/>
      <c r="Q8377" s="263"/>
      <c r="R8377" s="263"/>
      <c r="S8377" s="263"/>
      <c r="T8377" s="263"/>
      <c r="U8377" s="263"/>
      <c r="V8377" s="263"/>
      <c r="W8377" s="263"/>
      <c r="X8377" s="263"/>
      <c r="Y8377" s="263"/>
      <c r="Z8377" s="263"/>
      <c r="AA8377" s="263"/>
      <c r="AB8377" s="263"/>
      <c r="AC8377" s="263"/>
      <c r="AD8377" s="263"/>
      <c r="AE8377" s="263"/>
    </row>
    <row r="8378" spans="5:31" ht="15" customHeight="1" x14ac:dyDescent="0.3">
      <c r="E8378" s="263"/>
      <c r="F8378" s="263"/>
      <c r="G8378" s="263"/>
      <c r="H8378" s="263"/>
      <c r="I8378" s="263"/>
      <c r="J8378" s="263"/>
      <c r="K8378" s="263"/>
      <c r="L8378" s="263"/>
      <c r="M8378" s="263"/>
      <c r="N8378" s="263"/>
      <c r="O8378" s="263"/>
      <c r="P8378" s="263"/>
      <c r="Q8378" s="263"/>
      <c r="R8378" s="263"/>
      <c r="S8378" s="263"/>
      <c r="T8378" s="263"/>
      <c r="U8378" s="263"/>
      <c r="V8378" s="263"/>
      <c r="W8378" s="263"/>
      <c r="X8378" s="263"/>
      <c r="Y8378" s="263"/>
      <c r="Z8378" s="263"/>
      <c r="AA8378" s="263"/>
      <c r="AB8378" s="263"/>
      <c r="AC8378" s="263"/>
      <c r="AD8378" s="263"/>
      <c r="AE8378" s="263"/>
    </row>
    <row r="8379" spans="5:31" ht="15" customHeight="1" x14ac:dyDescent="0.3">
      <c r="E8379" s="263"/>
      <c r="F8379" s="263"/>
      <c r="G8379" s="263"/>
      <c r="H8379" s="263"/>
      <c r="I8379" s="263"/>
      <c r="J8379" s="263"/>
      <c r="K8379" s="263"/>
      <c r="L8379" s="263"/>
      <c r="M8379" s="263"/>
      <c r="N8379" s="263"/>
      <c r="O8379" s="263"/>
      <c r="P8379" s="263"/>
      <c r="Q8379" s="263"/>
      <c r="R8379" s="263"/>
      <c r="S8379" s="263"/>
      <c r="T8379" s="263"/>
      <c r="U8379" s="263"/>
      <c r="V8379" s="263"/>
      <c r="W8379" s="263"/>
      <c r="X8379" s="263"/>
      <c r="Y8379" s="263"/>
      <c r="Z8379" s="263"/>
      <c r="AA8379" s="263"/>
      <c r="AB8379" s="263"/>
      <c r="AC8379" s="263"/>
      <c r="AD8379" s="263"/>
      <c r="AE8379" s="263"/>
    </row>
    <row r="8380" spans="5:31" ht="15" customHeight="1" x14ac:dyDescent="0.3">
      <c r="E8380" s="263"/>
      <c r="F8380" s="263"/>
      <c r="G8380" s="263"/>
      <c r="H8380" s="263"/>
      <c r="I8380" s="263"/>
      <c r="J8380" s="263"/>
      <c r="K8380" s="263"/>
      <c r="L8380" s="263"/>
      <c r="M8380" s="263"/>
      <c r="N8380" s="263"/>
      <c r="O8380" s="263"/>
      <c r="P8380" s="263"/>
      <c r="Q8380" s="263"/>
      <c r="R8380" s="263"/>
      <c r="S8380" s="263"/>
      <c r="T8380" s="263"/>
      <c r="U8380" s="263"/>
      <c r="V8380" s="263"/>
      <c r="W8380" s="263"/>
      <c r="X8380" s="263"/>
      <c r="Y8380" s="263"/>
      <c r="Z8380" s="263"/>
      <c r="AA8380" s="263"/>
      <c r="AB8380" s="263"/>
      <c r="AC8380" s="263"/>
      <c r="AD8380" s="263"/>
      <c r="AE8380" s="263"/>
    </row>
    <row r="8381" spans="5:31" ht="15" customHeight="1" x14ac:dyDescent="0.3">
      <c r="E8381" s="263"/>
      <c r="F8381" s="263"/>
      <c r="G8381" s="263"/>
      <c r="H8381" s="263"/>
      <c r="I8381" s="263"/>
      <c r="J8381" s="263"/>
      <c r="K8381" s="263"/>
      <c r="L8381" s="263"/>
      <c r="M8381" s="263"/>
      <c r="N8381" s="263"/>
      <c r="O8381" s="263"/>
      <c r="P8381" s="263"/>
      <c r="Q8381" s="263"/>
      <c r="R8381" s="263"/>
      <c r="S8381" s="263"/>
      <c r="T8381" s="263"/>
      <c r="U8381" s="263"/>
      <c r="V8381" s="263"/>
      <c r="W8381" s="263"/>
      <c r="X8381" s="263"/>
      <c r="Y8381" s="263"/>
      <c r="Z8381" s="263"/>
      <c r="AA8381" s="263"/>
      <c r="AB8381" s="263"/>
      <c r="AC8381" s="263"/>
      <c r="AD8381" s="263"/>
      <c r="AE8381" s="263"/>
    </row>
    <row r="8382" spans="5:31" ht="15" customHeight="1" x14ac:dyDescent="0.3">
      <c r="E8382" s="263"/>
      <c r="F8382" s="263"/>
      <c r="G8382" s="263"/>
      <c r="H8382" s="263"/>
      <c r="I8382" s="263"/>
      <c r="J8382" s="263"/>
      <c r="K8382" s="263"/>
      <c r="L8382" s="263"/>
      <c r="M8382" s="263"/>
      <c r="N8382" s="263"/>
      <c r="O8382" s="263"/>
      <c r="P8382" s="263"/>
      <c r="Q8382" s="263"/>
      <c r="R8382" s="263"/>
      <c r="S8382" s="263"/>
      <c r="T8382" s="263"/>
      <c r="U8382" s="263"/>
      <c r="V8382" s="263"/>
      <c r="W8382" s="263"/>
      <c r="X8382" s="263"/>
      <c r="Y8382" s="263"/>
      <c r="Z8382" s="263"/>
      <c r="AA8382" s="263"/>
      <c r="AB8382" s="263"/>
      <c r="AC8382" s="263"/>
      <c r="AD8382" s="263"/>
      <c r="AE8382" s="263"/>
    </row>
    <row r="8383" spans="5:31" ht="15" customHeight="1" x14ac:dyDescent="0.3">
      <c r="E8383" s="263"/>
      <c r="F8383" s="263"/>
      <c r="G8383" s="263"/>
      <c r="H8383" s="263"/>
      <c r="I8383" s="263"/>
      <c r="J8383" s="263"/>
      <c r="K8383" s="263"/>
      <c r="L8383" s="263"/>
      <c r="M8383" s="263"/>
      <c r="N8383" s="263"/>
      <c r="O8383" s="263"/>
      <c r="P8383" s="263"/>
      <c r="Q8383" s="263"/>
      <c r="R8383" s="263"/>
      <c r="S8383" s="263"/>
      <c r="T8383" s="263"/>
      <c r="U8383" s="263"/>
      <c r="V8383" s="263"/>
      <c r="W8383" s="263"/>
      <c r="X8383" s="263"/>
      <c r="Y8383" s="263"/>
      <c r="Z8383" s="263"/>
      <c r="AA8383" s="263"/>
      <c r="AB8383" s="263"/>
      <c r="AC8383" s="263"/>
      <c r="AD8383" s="263"/>
      <c r="AE8383" s="263"/>
    </row>
    <row r="8384" spans="5:31" ht="15" customHeight="1" x14ac:dyDescent="0.3">
      <c r="E8384" s="263"/>
      <c r="F8384" s="263"/>
      <c r="G8384" s="263"/>
      <c r="H8384" s="263"/>
      <c r="I8384" s="263"/>
      <c r="J8384" s="263"/>
      <c r="K8384" s="263"/>
      <c r="L8384" s="263"/>
      <c r="M8384" s="263"/>
      <c r="N8384" s="263"/>
      <c r="O8384" s="263"/>
      <c r="P8384" s="263"/>
      <c r="Q8384" s="263"/>
      <c r="R8384" s="263"/>
      <c r="S8384" s="263"/>
      <c r="T8384" s="263"/>
      <c r="U8384" s="263"/>
      <c r="V8384" s="263"/>
      <c r="W8384" s="263"/>
      <c r="X8384" s="263"/>
      <c r="Y8384" s="263"/>
      <c r="Z8384" s="263"/>
      <c r="AA8384" s="263"/>
      <c r="AB8384" s="263"/>
      <c r="AC8384" s="263"/>
      <c r="AD8384" s="263"/>
      <c r="AE8384" s="263"/>
    </row>
    <row r="8385" spans="5:31" ht="15" customHeight="1" x14ac:dyDescent="0.3">
      <c r="E8385" s="263"/>
      <c r="F8385" s="263"/>
      <c r="G8385" s="263"/>
      <c r="H8385" s="263"/>
      <c r="I8385" s="263"/>
      <c r="J8385" s="263"/>
      <c r="K8385" s="263"/>
      <c r="L8385" s="263"/>
      <c r="M8385" s="263"/>
      <c r="N8385" s="263"/>
      <c r="O8385" s="263"/>
      <c r="P8385" s="263"/>
      <c r="Q8385" s="263"/>
      <c r="R8385" s="263"/>
      <c r="S8385" s="263"/>
      <c r="T8385" s="263"/>
      <c r="U8385" s="263"/>
      <c r="V8385" s="263"/>
      <c r="W8385" s="263"/>
      <c r="X8385" s="263"/>
      <c r="Y8385" s="263"/>
      <c r="Z8385" s="263"/>
      <c r="AA8385" s="263"/>
      <c r="AB8385" s="263"/>
      <c r="AC8385" s="263"/>
      <c r="AD8385" s="263"/>
      <c r="AE8385" s="263"/>
    </row>
    <row r="8386" spans="5:31" ht="15" customHeight="1" x14ac:dyDescent="0.3">
      <c r="E8386" s="263"/>
      <c r="F8386" s="263"/>
      <c r="G8386" s="263"/>
      <c r="H8386" s="263"/>
      <c r="I8386" s="263"/>
      <c r="J8386" s="263"/>
      <c r="K8386" s="263"/>
      <c r="L8386" s="263"/>
      <c r="M8386" s="263"/>
      <c r="N8386" s="263"/>
      <c r="O8386" s="263"/>
      <c r="P8386" s="263"/>
      <c r="Q8386" s="263"/>
      <c r="R8386" s="263"/>
      <c r="S8386" s="263"/>
      <c r="T8386" s="263"/>
      <c r="U8386" s="263"/>
      <c r="V8386" s="263"/>
      <c r="W8386" s="263"/>
      <c r="X8386" s="263"/>
      <c r="Y8386" s="263"/>
      <c r="Z8386" s="263"/>
      <c r="AA8386" s="263"/>
      <c r="AB8386" s="263"/>
      <c r="AC8386" s="263"/>
      <c r="AD8386" s="263"/>
      <c r="AE8386" s="263"/>
    </row>
    <row r="8387" spans="5:31" ht="15" customHeight="1" x14ac:dyDescent="0.3">
      <c r="E8387" s="263"/>
      <c r="F8387" s="263"/>
      <c r="G8387" s="263"/>
      <c r="H8387" s="263"/>
      <c r="I8387" s="263"/>
      <c r="J8387" s="263"/>
      <c r="K8387" s="263"/>
      <c r="L8387" s="263"/>
      <c r="M8387" s="263"/>
      <c r="N8387" s="263"/>
      <c r="O8387" s="263"/>
      <c r="P8387" s="263"/>
      <c r="Q8387" s="263"/>
      <c r="R8387" s="263"/>
      <c r="S8387" s="263"/>
      <c r="T8387" s="263"/>
      <c r="U8387" s="263"/>
      <c r="V8387" s="263"/>
      <c r="W8387" s="263"/>
      <c r="X8387" s="263"/>
      <c r="Y8387" s="263"/>
      <c r="Z8387" s="263"/>
      <c r="AA8387" s="263"/>
      <c r="AB8387" s="263"/>
      <c r="AC8387" s="263"/>
      <c r="AD8387" s="263"/>
      <c r="AE8387" s="263"/>
    </row>
    <row r="8388" spans="5:31" ht="15" customHeight="1" x14ac:dyDescent="0.3">
      <c r="E8388" s="263"/>
      <c r="F8388" s="263"/>
      <c r="G8388" s="263"/>
      <c r="H8388" s="263"/>
      <c r="I8388" s="263"/>
      <c r="J8388" s="263"/>
      <c r="K8388" s="263"/>
      <c r="L8388" s="263"/>
      <c r="M8388" s="263"/>
      <c r="N8388" s="263"/>
      <c r="O8388" s="263"/>
      <c r="P8388" s="263"/>
      <c r="Q8388" s="263"/>
      <c r="R8388" s="263"/>
      <c r="S8388" s="263"/>
      <c r="T8388" s="263"/>
      <c r="U8388" s="263"/>
      <c r="V8388" s="263"/>
      <c r="W8388" s="263"/>
      <c r="X8388" s="263"/>
      <c r="Y8388" s="263"/>
      <c r="Z8388" s="263"/>
      <c r="AA8388" s="263"/>
      <c r="AB8388" s="263"/>
      <c r="AC8388" s="263"/>
      <c r="AD8388" s="263"/>
      <c r="AE8388" s="263"/>
    </row>
    <row r="8389" spans="5:31" ht="15" customHeight="1" x14ac:dyDescent="0.3">
      <c r="E8389" s="263"/>
      <c r="F8389" s="263"/>
      <c r="G8389" s="263"/>
      <c r="H8389" s="263"/>
      <c r="I8389" s="263"/>
      <c r="J8389" s="263"/>
      <c r="K8389" s="263"/>
      <c r="L8389" s="263"/>
      <c r="M8389" s="263"/>
      <c r="N8389" s="263"/>
      <c r="O8389" s="263"/>
      <c r="P8389" s="263"/>
      <c r="Q8389" s="263"/>
      <c r="R8389" s="263"/>
      <c r="S8389" s="263"/>
      <c r="T8389" s="263"/>
      <c r="U8389" s="263"/>
      <c r="V8389" s="263"/>
      <c r="W8389" s="263"/>
      <c r="X8389" s="263"/>
      <c r="Y8389" s="263"/>
      <c r="Z8389" s="263"/>
      <c r="AA8389" s="263"/>
      <c r="AB8389" s="263"/>
      <c r="AC8389" s="263"/>
      <c r="AD8389" s="263"/>
      <c r="AE8389" s="263"/>
    </row>
    <row r="8390" spans="5:31" ht="15" customHeight="1" x14ac:dyDescent="0.3">
      <c r="E8390" s="263"/>
      <c r="F8390" s="263"/>
      <c r="G8390" s="263"/>
      <c r="H8390" s="263"/>
      <c r="I8390" s="263"/>
      <c r="J8390" s="263"/>
      <c r="K8390" s="263"/>
      <c r="L8390" s="263"/>
      <c r="M8390" s="263"/>
      <c r="N8390" s="263"/>
      <c r="O8390" s="263"/>
      <c r="P8390" s="263"/>
      <c r="Q8390" s="263"/>
      <c r="R8390" s="263"/>
      <c r="S8390" s="263"/>
      <c r="T8390" s="263"/>
      <c r="U8390" s="263"/>
      <c r="V8390" s="263"/>
      <c r="W8390" s="263"/>
      <c r="X8390" s="263"/>
      <c r="Y8390" s="263"/>
      <c r="Z8390" s="263"/>
      <c r="AA8390" s="263"/>
      <c r="AB8390" s="263"/>
      <c r="AC8390" s="263"/>
      <c r="AD8390" s="263"/>
      <c r="AE8390" s="263"/>
    </row>
    <row r="8391" spans="5:31" ht="15" customHeight="1" x14ac:dyDescent="0.3">
      <c r="E8391" s="263"/>
      <c r="F8391" s="263"/>
      <c r="G8391" s="263"/>
      <c r="H8391" s="263"/>
      <c r="I8391" s="263"/>
      <c r="J8391" s="263"/>
      <c r="K8391" s="263"/>
      <c r="L8391" s="263"/>
      <c r="M8391" s="263"/>
      <c r="N8391" s="263"/>
      <c r="O8391" s="263"/>
      <c r="P8391" s="263"/>
      <c r="Q8391" s="263"/>
      <c r="R8391" s="263"/>
      <c r="S8391" s="263"/>
      <c r="T8391" s="263"/>
      <c r="U8391" s="263"/>
      <c r="V8391" s="263"/>
      <c r="W8391" s="263"/>
      <c r="X8391" s="263"/>
      <c r="Y8391" s="263"/>
      <c r="Z8391" s="263"/>
      <c r="AA8391" s="263"/>
      <c r="AB8391" s="263"/>
      <c r="AC8391" s="263"/>
      <c r="AD8391" s="263"/>
      <c r="AE8391" s="263"/>
    </row>
    <row r="8392" spans="5:31" ht="15" customHeight="1" x14ac:dyDescent="0.3">
      <c r="E8392" s="263"/>
      <c r="F8392" s="263"/>
      <c r="G8392" s="263"/>
      <c r="H8392" s="263"/>
      <c r="I8392" s="263"/>
      <c r="J8392" s="263"/>
      <c r="K8392" s="263"/>
      <c r="L8392" s="263"/>
      <c r="M8392" s="263"/>
      <c r="N8392" s="263"/>
      <c r="O8392" s="263"/>
      <c r="P8392" s="263"/>
      <c r="Q8392" s="263"/>
      <c r="R8392" s="263"/>
      <c r="S8392" s="263"/>
      <c r="T8392" s="263"/>
      <c r="U8392" s="263"/>
      <c r="V8392" s="263"/>
      <c r="W8392" s="263"/>
      <c r="X8392" s="263"/>
      <c r="Y8392" s="263"/>
      <c r="Z8392" s="263"/>
      <c r="AA8392" s="263"/>
      <c r="AB8392" s="263"/>
      <c r="AC8392" s="263"/>
      <c r="AD8392" s="263"/>
      <c r="AE8392" s="263"/>
    </row>
    <row r="8393" spans="5:31" ht="15" customHeight="1" x14ac:dyDescent="0.3">
      <c r="E8393" s="263"/>
      <c r="F8393" s="263"/>
      <c r="G8393" s="263"/>
      <c r="H8393" s="263"/>
      <c r="I8393" s="263"/>
      <c r="J8393" s="263"/>
      <c r="K8393" s="263"/>
      <c r="L8393" s="263"/>
      <c r="M8393" s="263"/>
      <c r="N8393" s="263"/>
      <c r="O8393" s="263"/>
      <c r="P8393" s="263"/>
      <c r="Q8393" s="263"/>
      <c r="R8393" s="263"/>
      <c r="S8393" s="263"/>
      <c r="T8393" s="263"/>
      <c r="U8393" s="263"/>
      <c r="V8393" s="263"/>
      <c r="W8393" s="263"/>
      <c r="X8393" s="263"/>
      <c r="Y8393" s="263"/>
      <c r="Z8393" s="263"/>
      <c r="AA8393" s="263"/>
      <c r="AB8393" s="263"/>
      <c r="AC8393" s="263"/>
      <c r="AD8393" s="263"/>
      <c r="AE8393" s="263"/>
    </row>
    <row r="8394" spans="5:31" ht="15" customHeight="1" x14ac:dyDescent="0.3">
      <c r="E8394" s="263"/>
      <c r="F8394" s="263"/>
      <c r="G8394" s="263"/>
      <c r="H8394" s="263"/>
      <c r="I8394" s="263"/>
      <c r="J8394" s="263"/>
      <c r="K8394" s="263"/>
      <c r="L8394" s="263"/>
      <c r="M8394" s="263"/>
      <c r="N8394" s="263"/>
      <c r="O8394" s="263"/>
      <c r="P8394" s="263"/>
      <c r="Q8394" s="263"/>
      <c r="R8394" s="263"/>
      <c r="S8394" s="263"/>
      <c r="T8394" s="263"/>
      <c r="U8394" s="263"/>
      <c r="V8394" s="263"/>
      <c r="W8394" s="263"/>
      <c r="X8394" s="263"/>
      <c r="Y8394" s="263"/>
      <c r="Z8394" s="263"/>
      <c r="AA8394" s="263"/>
      <c r="AB8394" s="263"/>
      <c r="AC8394" s="263"/>
      <c r="AD8394" s="263"/>
      <c r="AE8394" s="263"/>
    </row>
    <row r="8395" spans="5:31" ht="15" customHeight="1" x14ac:dyDescent="0.3">
      <c r="E8395" s="263"/>
      <c r="F8395" s="263"/>
      <c r="G8395" s="263"/>
      <c r="H8395" s="263"/>
      <c r="I8395" s="263"/>
      <c r="J8395" s="263"/>
      <c r="K8395" s="263"/>
      <c r="L8395" s="263"/>
      <c r="M8395" s="263"/>
      <c r="N8395" s="263"/>
      <c r="O8395" s="263"/>
      <c r="P8395" s="263"/>
      <c r="Q8395" s="263"/>
      <c r="R8395" s="263"/>
      <c r="S8395" s="263"/>
      <c r="T8395" s="263"/>
      <c r="U8395" s="263"/>
      <c r="V8395" s="263"/>
      <c r="W8395" s="263"/>
      <c r="X8395" s="263"/>
      <c r="Y8395" s="263"/>
      <c r="Z8395" s="263"/>
      <c r="AA8395" s="263"/>
      <c r="AB8395" s="263"/>
      <c r="AC8395" s="263"/>
      <c r="AD8395" s="263"/>
      <c r="AE8395" s="263"/>
    </row>
    <row r="8396" spans="5:31" ht="15" customHeight="1" x14ac:dyDescent="0.3">
      <c r="E8396" s="263"/>
      <c r="F8396" s="263"/>
      <c r="G8396" s="263"/>
      <c r="H8396" s="263"/>
      <c r="I8396" s="263"/>
      <c r="J8396" s="263"/>
      <c r="K8396" s="263"/>
      <c r="L8396" s="263"/>
      <c r="M8396" s="263"/>
      <c r="N8396" s="263"/>
      <c r="O8396" s="263"/>
      <c r="P8396" s="263"/>
      <c r="Q8396" s="263"/>
      <c r="R8396" s="263"/>
      <c r="S8396" s="263"/>
      <c r="T8396" s="263"/>
      <c r="U8396" s="263"/>
      <c r="V8396" s="263"/>
      <c r="W8396" s="263"/>
      <c r="X8396" s="263"/>
      <c r="Y8396" s="263"/>
      <c r="Z8396" s="263"/>
      <c r="AA8396" s="263"/>
      <c r="AB8396" s="263"/>
      <c r="AC8396" s="263"/>
      <c r="AD8396" s="263"/>
      <c r="AE8396" s="263"/>
    </row>
    <row r="8397" spans="5:31" ht="15" customHeight="1" x14ac:dyDescent="0.3">
      <c r="E8397" s="263"/>
      <c r="F8397" s="263"/>
      <c r="G8397" s="263"/>
      <c r="H8397" s="263"/>
      <c r="I8397" s="263"/>
      <c r="J8397" s="263"/>
      <c r="K8397" s="263"/>
      <c r="L8397" s="263"/>
      <c r="M8397" s="263"/>
      <c r="N8397" s="263"/>
      <c r="O8397" s="263"/>
      <c r="P8397" s="263"/>
      <c r="Q8397" s="263"/>
      <c r="R8397" s="263"/>
      <c r="S8397" s="263"/>
      <c r="T8397" s="263"/>
      <c r="U8397" s="263"/>
      <c r="V8397" s="263"/>
      <c r="W8397" s="263"/>
      <c r="X8397" s="263"/>
      <c r="Y8397" s="263"/>
      <c r="Z8397" s="263"/>
      <c r="AA8397" s="263"/>
      <c r="AB8397" s="263"/>
      <c r="AC8397" s="263"/>
      <c r="AD8397" s="263"/>
      <c r="AE8397" s="263"/>
    </row>
    <row r="8398" spans="5:31" ht="15" customHeight="1" x14ac:dyDescent="0.3">
      <c r="E8398" s="263"/>
      <c r="F8398" s="263"/>
      <c r="G8398" s="263"/>
      <c r="H8398" s="263"/>
      <c r="I8398" s="263"/>
      <c r="J8398" s="263"/>
      <c r="K8398" s="263"/>
      <c r="L8398" s="263"/>
      <c r="M8398" s="263"/>
      <c r="N8398" s="263"/>
      <c r="O8398" s="263"/>
      <c r="P8398" s="263"/>
      <c r="Q8398" s="263"/>
      <c r="R8398" s="263"/>
      <c r="S8398" s="263"/>
      <c r="T8398" s="263"/>
      <c r="U8398" s="263"/>
      <c r="V8398" s="263"/>
      <c r="W8398" s="263"/>
      <c r="X8398" s="263"/>
      <c r="Y8398" s="263"/>
      <c r="Z8398" s="263"/>
      <c r="AA8398" s="263"/>
      <c r="AB8398" s="263"/>
      <c r="AC8398" s="263"/>
      <c r="AD8398" s="263"/>
      <c r="AE8398" s="263"/>
    </row>
    <row r="8399" spans="5:31" ht="15" customHeight="1" x14ac:dyDescent="0.3">
      <c r="E8399" s="263"/>
      <c r="F8399" s="263"/>
      <c r="G8399" s="263"/>
      <c r="H8399" s="263"/>
      <c r="I8399" s="263"/>
      <c r="J8399" s="263"/>
      <c r="K8399" s="263"/>
      <c r="L8399" s="263"/>
      <c r="M8399" s="263"/>
      <c r="N8399" s="263"/>
      <c r="O8399" s="263"/>
      <c r="P8399" s="263"/>
      <c r="Q8399" s="263"/>
      <c r="R8399" s="263"/>
      <c r="S8399" s="263"/>
      <c r="T8399" s="263"/>
      <c r="U8399" s="263"/>
      <c r="V8399" s="263"/>
      <c r="W8399" s="263"/>
      <c r="X8399" s="263"/>
      <c r="Y8399" s="263"/>
      <c r="Z8399" s="263"/>
      <c r="AA8399" s="263"/>
      <c r="AB8399" s="263"/>
      <c r="AC8399" s="263"/>
      <c r="AD8399" s="263"/>
      <c r="AE8399" s="263"/>
    </row>
    <row r="8400" spans="5:31" ht="15" customHeight="1" x14ac:dyDescent="0.3">
      <c r="E8400" s="263"/>
      <c r="F8400" s="263"/>
      <c r="G8400" s="263"/>
      <c r="H8400" s="263"/>
      <c r="I8400" s="263"/>
      <c r="J8400" s="263"/>
      <c r="K8400" s="263"/>
      <c r="L8400" s="263"/>
      <c r="M8400" s="263"/>
      <c r="N8400" s="263"/>
      <c r="O8400" s="263"/>
      <c r="P8400" s="263"/>
      <c r="Q8400" s="263"/>
      <c r="R8400" s="263"/>
      <c r="S8400" s="263"/>
      <c r="T8400" s="263"/>
      <c r="U8400" s="263"/>
      <c r="V8400" s="263"/>
      <c r="W8400" s="263"/>
      <c r="X8400" s="263"/>
      <c r="Y8400" s="263"/>
      <c r="Z8400" s="263"/>
      <c r="AA8400" s="263"/>
      <c r="AB8400" s="263"/>
      <c r="AC8400" s="263"/>
      <c r="AD8400" s="263"/>
      <c r="AE8400" s="263"/>
    </row>
    <row r="8401" spans="5:31" ht="15" customHeight="1" x14ac:dyDescent="0.3">
      <c r="E8401" s="263"/>
      <c r="F8401" s="263"/>
      <c r="G8401" s="263"/>
      <c r="H8401" s="263"/>
      <c r="I8401" s="263"/>
      <c r="J8401" s="263"/>
      <c r="K8401" s="263"/>
      <c r="L8401" s="263"/>
      <c r="M8401" s="263"/>
      <c r="N8401" s="263"/>
      <c r="O8401" s="263"/>
      <c r="P8401" s="263"/>
      <c r="Q8401" s="263"/>
      <c r="R8401" s="263"/>
      <c r="S8401" s="263"/>
      <c r="T8401" s="263"/>
      <c r="U8401" s="263"/>
      <c r="V8401" s="263"/>
      <c r="W8401" s="263"/>
      <c r="X8401" s="263"/>
      <c r="Y8401" s="263"/>
      <c r="Z8401" s="263"/>
      <c r="AA8401" s="263"/>
      <c r="AB8401" s="263"/>
      <c r="AC8401" s="263"/>
      <c r="AD8401" s="263"/>
      <c r="AE8401" s="263"/>
    </row>
    <row r="8402" spans="5:31" ht="15" customHeight="1" x14ac:dyDescent="0.3">
      <c r="E8402" s="263"/>
      <c r="F8402" s="263"/>
      <c r="G8402" s="263"/>
      <c r="H8402" s="263"/>
      <c r="I8402" s="263"/>
      <c r="J8402" s="263"/>
      <c r="K8402" s="263"/>
      <c r="L8402" s="263"/>
      <c r="M8402" s="263"/>
      <c r="N8402" s="263"/>
      <c r="O8402" s="263"/>
      <c r="P8402" s="263"/>
      <c r="Q8402" s="263"/>
      <c r="R8402" s="263"/>
      <c r="S8402" s="263"/>
      <c r="T8402" s="263"/>
      <c r="U8402" s="263"/>
      <c r="V8402" s="263"/>
      <c r="W8402" s="263"/>
      <c r="X8402" s="263"/>
      <c r="Y8402" s="263"/>
      <c r="Z8402" s="263"/>
      <c r="AA8402" s="263"/>
      <c r="AB8402" s="263"/>
      <c r="AC8402" s="263"/>
      <c r="AD8402" s="263"/>
      <c r="AE8402" s="263"/>
    </row>
    <row r="8403" spans="5:31" ht="15" customHeight="1" x14ac:dyDescent="0.3">
      <c r="E8403" s="263"/>
      <c r="F8403" s="263"/>
      <c r="G8403" s="263"/>
      <c r="H8403" s="263"/>
      <c r="I8403" s="263"/>
      <c r="J8403" s="263"/>
      <c r="K8403" s="263"/>
      <c r="L8403" s="263"/>
      <c r="M8403" s="263"/>
      <c r="N8403" s="263"/>
      <c r="O8403" s="263"/>
      <c r="P8403" s="263"/>
      <c r="Q8403" s="263"/>
      <c r="R8403" s="263"/>
      <c r="S8403" s="263"/>
      <c r="T8403" s="263"/>
      <c r="U8403" s="263"/>
      <c r="V8403" s="263"/>
      <c r="W8403" s="263"/>
      <c r="X8403" s="263"/>
      <c r="Y8403" s="263"/>
      <c r="Z8403" s="263"/>
      <c r="AA8403" s="263"/>
      <c r="AB8403" s="263"/>
      <c r="AC8403" s="263"/>
      <c r="AD8403" s="263"/>
      <c r="AE8403" s="263"/>
    </row>
    <row r="8404" spans="5:31" ht="15" customHeight="1" x14ac:dyDescent="0.3">
      <c r="E8404" s="263"/>
      <c r="F8404" s="263"/>
      <c r="G8404" s="263"/>
      <c r="H8404" s="263"/>
      <c r="I8404" s="263"/>
      <c r="J8404" s="263"/>
      <c r="K8404" s="263"/>
      <c r="L8404" s="263"/>
      <c r="M8404" s="263"/>
      <c r="N8404" s="263"/>
      <c r="O8404" s="263"/>
      <c r="P8404" s="263"/>
      <c r="Q8404" s="263"/>
      <c r="R8404" s="263"/>
      <c r="S8404" s="263"/>
      <c r="T8404" s="263"/>
      <c r="U8404" s="263"/>
      <c r="V8404" s="263"/>
      <c r="W8404" s="263"/>
      <c r="X8404" s="263"/>
      <c r="Y8404" s="263"/>
      <c r="Z8404" s="263"/>
      <c r="AA8404" s="263"/>
      <c r="AB8404" s="263"/>
      <c r="AC8404" s="263"/>
      <c r="AD8404" s="263"/>
      <c r="AE8404" s="263"/>
    </row>
    <row r="8405" spans="5:31" ht="15" customHeight="1" x14ac:dyDescent="0.3">
      <c r="E8405" s="263"/>
      <c r="F8405" s="263"/>
      <c r="G8405" s="263"/>
      <c r="H8405" s="263"/>
      <c r="I8405" s="263"/>
      <c r="J8405" s="263"/>
      <c r="K8405" s="263"/>
      <c r="L8405" s="263"/>
      <c r="M8405" s="263"/>
      <c r="N8405" s="263"/>
      <c r="O8405" s="263"/>
      <c r="P8405" s="263"/>
      <c r="Q8405" s="263"/>
      <c r="R8405" s="263"/>
      <c r="S8405" s="263"/>
      <c r="T8405" s="263"/>
      <c r="U8405" s="263"/>
      <c r="V8405" s="263"/>
      <c r="W8405" s="263"/>
      <c r="X8405" s="263"/>
      <c r="Y8405" s="263"/>
      <c r="Z8405" s="263"/>
      <c r="AA8405" s="263"/>
      <c r="AB8405" s="263"/>
      <c r="AC8405" s="263"/>
      <c r="AD8405" s="263"/>
      <c r="AE8405" s="263"/>
    </row>
    <row r="8406" spans="5:31" ht="15" customHeight="1" x14ac:dyDescent="0.3">
      <c r="E8406" s="263"/>
      <c r="F8406" s="263"/>
      <c r="G8406" s="263"/>
      <c r="H8406" s="263"/>
      <c r="I8406" s="263"/>
      <c r="J8406" s="263"/>
      <c r="K8406" s="263"/>
      <c r="L8406" s="263"/>
      <c r="M8406" s="263"/>
      <c r="N8406" s="263"/>
      <c r="O8406" s="263"/>
      <c r="P8406" s="263"/>
      <c r="Q8406" s="263"/>
      <c r="R8406" s="263"/>
      <c r="S8406" s="263"/>
      <c r="T8406" s="263"/>
      <c r="U8406" s="263"/>
      <c r="V8406" s="263"/>
      <c r="W8406" s="263"/>
      <c r="X8406" s="263"/>
      <c r="Y8406" s="263"/>
      <c r="Z8406" s="263"/>
      <c r="AA8406" s="263"/>
      <c r="AB8406" s="263"/>
      <c r="AC8406" s="263"/>
      <c r="AD8406" s="263"/>
      <c r="AE8406" s="263"/>
    </row>
    <row r="8407" spans="5:31" ht="15" customHeight="1" x14ac:dyDescent="0.3">
      <c r="E8407" s="263"/>
      <c r="F8407" s="263"/>
      <c r="G8407" s="263"/>
      <c r="H8407" s="263"/>
      <c r="I8407" s="263"/>
      <c r="J8407" s="263"/>
      <c r="K8407" s="263"/>
      <c r="L8407" s="263"/>
      <c r="M8407" s="263"/>
      <c r="N8407" s="263"/>
      <c r="O8407" s="263"/>
      <c r="P8407" s="263"/>
      <c r="Q8407" s="263"/>
      <c r="R8407" s="263"/>
      <c r="S8407" s="263"/>
      <c r="T8407" s="263"/>
      <c r="U8407" s="263"/>
      <c r="V8407" s="263"/>
      <c r="W8407" s="263"/>
      <c r="X8407" s="263"/>
      <c r="Y8407" s="263"/>
      <c r="Z8407" s="263"/>
      <c r="AA8407" s="263"/>
      <c r="AB8407" s="263"/>
      <c r="AC8407" s="263"/>
      <c r="AD8407" s="263"/>
      <c r="AE8407" s="263"/>
    </row>
    <row r="8408" spans="5:31" ht="15" customHeight="1" x14ac:dyDescent="0.3">
      <c r="E8408" s="263"/>
      <c r="F8408" s="263"/>
      <c r="G8408" s="263"/>
      <c r="H8408" s="263"/>
      <c r="I8408" s="263"/>
      <c r="J8408" s="263"/>
      <c r="K8408" s="263"/>
      <c r="L8408" s="263"/>
      <c r="M8408" s="263"/>
      <c r="N8408" s="263"/>
      <c r="O8408" s="263"/>
      <c r="P8408" s="263"/>
      <c r="Q8408" s="263"/>
      <c r="R8408" s="263"/>
      <c r="S8408" s="263"/>
      <c r="T8408" s="263"/>
      <c r="U8408" s="263"/>
      <c r="V8408" s="263"/>
      <c r="W8408" s="263"/>
      <c r="X8408" s="263"/>
      <c r="Y8408" s="263"/>
      <c r="Z8408" s="263"/>
      <c r="AA8408" s="263"/>
      <c r="AB8408" s="263"/>
      <c r="AC8408" s="263"/>
      <c r="AD8408" s="263"/>
      <c r="AE8408" s="263"/>
    </row>
    <row r="8409" spans="5:31" ht="15" customHeight="1" x14ac:dyDescent="0.3">
      <c r="E8409" s="263"/>
      <c r="F8409" s="263"/>
      <c r="G8409" s="263"/>
      <c r="H8409" s="263"/>
      <c r="I8409" s="263"/>
      <c r="J8409" s="263"/>
      <c r="K8409" s="263"/>
      <c r="L8409" s="263"/>
      <c r="M8409" s="263"/>
      <c r="N8409" s="263"/>
      <c r="O8409" s="263"/>
      <c r="P8409" s="263"/>
      <c r="Q8409" s="263"/>
      <c r="R8409" s="263"/>
      <c r="S8409" s="263"/>
      <c r="T8409" s="263"/>
      <c r="U8409" s="263"/>
      <c r="V8409" s="263"/>
      <c r="W8409" s="263"/>
      <c r="X8409" s="263"/>
      <c r="Y8409" s="263"/>
      <c r="Z8409" s="263"/>
      <c r="AA8409" s="263"/>
      <c r="AB8409" s="263"/>
      <c r="AC8409" s="263"/>
      <c r="AD8409" s="263"/>
      <c r="AE8409" s="263"/>
    </row>
    <row r="8410" spans="5:31" ht="15" customHeight="1" x14ac:dyDescent="0.3">
      <c r="E8410" s="263"/>
      <c r="F8410" s="263"/>
      <c r="G8410" s="263"/>
      <c r="H8410" s="263"/>
      <c r="I8410" s="263"/>
      <c r="J8410" s="263"/>
      <c r="K8410" s="263"/>
      <c r="L8410" s="263"/>
      <c r="M8410" s="263"/>
      <c r="N8410" s="263"/>
      <c r="O8410" s="263"/>
      <c r="P8410" s="263"/>
      <c r="Q8410" s="263"/>
      <c r="R8410" s="263"/>
      <c r="S8410" s="263"/>
      <c r="T8410" s="263"/>
      <c r="U8410" s="263"/>
      <c r="V8410" s="263"/>
      <c r="W8410" s="263"/>
      <c r="X8410" s="263"/>
      <c r="Y8410" s="263"/>
      <c r="Z8410" s="263"/>
      <c r="AA8410" s="263"/>
      <c r="AB8410" s="263"/>
      <c r="AC8410" s="263"/>
      <c r="AD8410" s="263"/>
      <c r="AE8410" s="263"/>
    </row>
    <row r="8411" spans="5:31" ht="15" customHeight="1" x14ac:dyDescent="0.3">
      <c r="E8411" s="263"/>
      <c r="F8411" s="263"/>
      <c r="G8411" s="263"/>
      <c r="H8411" s="263"/>
      <c r="I8411" s="263"/>
      <c r="J8411" s="263"/>
      <c r="K8411" s="263"/>
      <c r="L8411" s="263"/>
      <c r="M8411" s="263"/>
      <c r="N8411" s="263"/>
      <c r="O8411" s="263"/>
      <c r="P8411" s="263"/>
      <c r="Q8411" s="263"/>
      <c r="R8411" s="263"/>
      <c r="S8411" s="263"/>
      <c r="T8411" s="263"/>
      <c r="U8411" s="263"/>
      <c r="V8411" s="263"/>
      <c r="W8411" s="263"/>
      <c r="X8411" s="263"/>
      <c r="Y8411" s="263"/>
      <c r="Z8411" s="263"/>
      <c r="AA8411" s="263"/>
      <c r="AB8411" s="263"/>
      <c r="AC8411" s="263"/>
      <c r="AD8411" s="263"/>
      <c r="AE8411" s="263"/>
    </row>
    <row r="8412" spans="5:31" ht="15" customHeight="1" x14ac:dyDescent="0.3">
      <c r="E8412" s="263"/>
      <c r="F8412" s="263"/>
      <c r="G8412" s="263"/>
      <c r="H8412" s="263"/>
      <c r="I8412" s="263"/>
      <c r="J8412" s="263"/>
      <c r="K8412" s="263"/>
      <c r="L8412" s="263"/>
      <c r="M8412" s="263"/>
      <c r="N8412" s="263"/>
      <c r="O8412" s="263"/>
      <c r="P8412" s="263"/>
      <c r="Q8412" s="263"/>
      <c r="R8412" s="263"/>
      <c r="S8412" s="263"/>
      <c r="T8412" s="263"/>
      <c r="U8412" s="263"/>
      <c r="V8412" s="263"/>
      <c r="W8412" s="263"/>
      <c r="X8412" s="263"/>
      <c r="Y8412" s="263"/>
      <c r="Z8412" s="263"/>
      <c r="AA8412" s="263"/>
      <c r="AB8412" s="263"/>
      <c r="AC8412" s="263"/>
      <c r="AD8412" s="263"/>
      <c r="AE8412" s="263"/>
    </row>
    <row r="8413" spans="5:31" ht="15" customHeight="1" x14ac:dyDescent="0.3">
      <c r="E8413" s="263"/>
      <c r="F8413" s="263"/>
      <c r="G8413" s="263"/>
      <c r="H8413" s="263"/>
      <c r="I8413" s="263"/>
      <c r="J8413" s="263"/>
      <c r="K8413" s="263"/>
      <c r="L8413" s="263"/>
      <c r="M8413" s="263"/>
      <c r="N8413" s="263"/>
      <c r="O8413" s="263"/>
      <c r="P8413" s="263"/>
      <c r="Q8413" s="263"/>
      <c r="R8413" s="263"/>
      <c r="S8413" s="263"/>
      <c r="T8413" s="263"/>
      <c r="U8413" s="263"/>
      <c r="V8413" s="263"/>
      <c r="W8413" s="263"/>
      <c r="X8413" s="263"/>
      <c r="Y8413" s="263"/>
      <c r="Z8413" s="263"/>
      <c r="AA8413" s="263"/>
      <c r="AB8413" s="263"/>
      <c r="AC8413" s="263"/>
      <c r="AD8413" s="263"/>
      <c r="AE8413" s="263"/>
    </row>
    <row r="8414" spans="5:31" ht="15" customHeight="1" x14ac:dyDescent="0.3">
      <c r="E8414" s="263"/>
      <c r="F8414" s="263"/>
      <c r="G8414" s="263"/>
      <c r="H8414" s="263"/>
      <c r="I8414" s="263"/>
      <c r="J8414" s="263"/>
      <c r="K8414" s="263"/>
      <c r="L8414" s="263"/>
      <c r="M8414" s="263"/>
      <c r="N8414" s="263"/>
      <c r="O8414" s="263"/>
      <c r="P8414" s="263"/>
      <c r="Q8414" s="263"/>
      <c r="R8414" s="263"/>
      <c r="S8414" s="263"/>
      <c r="T8414" s="263"/>
      <c r="U8414" s="263"/>
      <c r="V8414" s="263"/>
      <c r="W8414" s="263"/>
      <c r="X8414" s="263"/>
      <c r="Y8414" s="263"/>
      <c r="Z8414" s="263"/>
      <c r="AA8414" s="263"/>
      <c r="AB8414" s="263"/>
      <c r="AC8414" s="263"/>
      <c r="AD8414" s="263"/>
      <c r="AE8414" s="263"/>
    </row>
    <row r="8415" spans="5:31" ht="15" customHeight="1" x14ac:dyDescent="0.3">
      <c r="E8415" s="263"/>
      <c r="F8415" s="263"/>
      <c r="G8415" s="263"/>
      <c r="H8415" s="263"/>
      <c r="I8415" s="263"/>
      <c r="J8415" s="263"/>
      <c r="K8415" s="263"/>
      <c r="L8415" s="263"/>
      <c r="M8415" s="263"/>
      <c r="N8415" s="263"/>
      <c r="O8415" s="263"/>
      <c r="P8415" s="263"/>
      <c r="Q8415" s="263"/>
      <c r="R8415" s="263"/>
      <c r="S8415" s="263"/>
      <c r="T8415" s="263"/>
      <c r="U8415" s="263"/>
      <c r="V8415" s="263"/>
      <c r="W8415" s="263"/>
      <c r="X8415" s="263"/>
      <c r="Y8415" s="263"/>
      <c r="Z8415" s="263"/>
      <c r="AA8415" s="263"/>
      <c r="AB8415" s="263"/>
      <c r="AC8415" s="263"/>
      <c r="AD8415" s="263"/>
      <c r="AE8415" s="263"/>
    </row>
    <row r="8416" spans="5:31" ht="15" customHeight="1" x14ac:dyDescent="0.3">
      <c r="E8416" s="263"/>
      <c r="F8416" s="263"/>
      <c r="G8416" s="263"/>
      <c r="H8416" s="263"/>
      <c r="I8416" s="263"/>
      <c r="J8416" s="263"/>
      <c r="K8416" s="263"/>
      <c r="L8416" s="263"/>
      <c r="M8416" s="263"/>
      <c r="N8416" s="263"/>
      <c r="O8416" s="263"/>
      <c r="P8416" s="263"/>
      <c r="Q8416" s="263"/>
      <c r="R8416" s="263"/>
      <c r="S8416" s="263"/>
      <c r="T8416" s="263"/>
      <c r="U8416" s="263"/>
      <c r="V8416" s="263"/>
      <c r="W8416" s="263"/>
      <c r="X8416" s="263"/>
      <c r="Y8416" s="263"/>
      <c r="Z8416" s="263"/>
      <c r="AA8416" s="263"/>
      <c r="AB8416" s="263"/>
      <c r="AC8416" s="263"/>
      <c r="AD8416" s="263"/>
      <c r="AE8416" s="263"/>
    </row>
    <row r="8417" spans="5:31" ht="15" customHeight="1" x14ac:dyDescent="0.3">
      <c r="E8417" s="263"/>
      <c r="F8417" s="263"/>
      <c r="G8417" s="263"/>
      <c r="H8417" s="263"/>
      <c r="I8417" s="263"/>
      <c r="J8417" s="263"/>
      <c r="K8417" s="263"/>
      <c r="L8417" s="263"/>
      <c r="M8417" s="263"/>
      <c r="N8417" s="263"/>
      <c r="O8417" s="263"/>
      <c r="P8417" s="263"/>
      <c r="Q8417" s="263"/>
      <c r="R8417" s="263"/>
      <c r="S8417" s="263"/>
      <c r="T8417" s="263"/>
      <c r="U8417" s="263"/>
      <c r="V8417" s="263"/>
      <c r="W8417" s="263"/>
      <c r="X8417" s="263"/>
      <c r="Y8417" s="263"/>
      <c r="Z8417" s="263"/>
      <c r="AA8417" s="263"/>
      <c r="AB8417" s="263"/>
      <c r="AC8417" s="263"/>
      <c r="AD8417" s="263"/>
      <c r="AE8417" s="263"/>
    </row>
    <row r="8418" spans="5:31" ht="15" customHeight="1" x14ac:dyDescent="0.3">
      <c r="E8418" s="263"/>
      <c r="F8418" s="263"/>
      <c r="G8418" s="263"/>
      <c r="H8418" s="263"/>
      <c r="I8418" s="263"/>
      <c r="J8418" s="263"/>
      <c r="K8418" s="263"/>
      <c r="L8418" s="263"/>
      <c r="M8418" s="263"/>
      <c r="N8418" s="263"/>
      <c r="O8418" s="263"/>
      <c r="P8418" s="263"/>
      <c r="Q8418" s="263"/>
      <c r="R8418" s="263"/>
      <c r="S8418" s="263"/>
      <c r="T8418" s="263"/>
      <c r="U8418" s="263"/>
      <c r="V8418" s="263"/>
      <c r="W8418" s="263"/>
      <c r="X8418" s="263"/>
      <c r="Y8418" s="263"/>
      <c r="Z8418" s="263"/>
      <c r="AA8418" s="263"/>
      <c r="AB8418" s="263"/>
      <c r="AC8418" s="263"/>
      <c r="AD8418" s="263"/>
      <c r="AE8418" s="263"/>
    </row>
    <row r="8419" spans="5:31" ht="15" customHeight="1" x14ac:dyDescent="0.3">
      <c r="E8419" s="263"/>
      <c r="F8419" s="263"/>
      <c r="G8419" s="263"/>
      <c r="H8419" s="263"/>
      <c r="I8419" s="263"/>
      <c r="J8419" s="263"/>
      <c r="K8419" s="263"/>
      <c r="L8419" s="263"/>
      <c r="M8419" s="263"/>
      <c r="N8419" s="263"/>
      <c r="O8419" s="263"/>
      <c r="P8419" s="263"/>
      <c r="Q8419" s="263"/>
      <c r="R8419" s="263"/>
      <c r="S8419" s="263"/>
      <c r="T8419" s="263"/>
      <c r="U8419" s="263"/>
      <c r="V8419" s="263"/>
      <c r="W8419" s="263"/>
      <c r="X8419" s="263"/>
      <c r="Y8419" s="263"/>
      <c r="Z8419" s="263"/>
      <c r="AA8419" s="263"/>
      <c r="AB8419" s="263"/>
      <c r="AC8419" s="263"/>
      <c r="AD8419" s="263"/>
      <c r="AE8419" s="263"/>
    </row>
    <row r="8420" spans="5:31" ht="15" customHeight="1" x14ac:dyDescent="0.3">
      <c r="E8420" s="263"/>
      <c r="F8420" s="263"/>
      <c r="G8420" s="263"/>
      <c r="H8420" s="263"/>
      <c r="I8420" s="263"/>
      <c r="J8420" s="263"/>
      <c r="K8420" s="263"/>
      <c r="L8420" s="263"/>
      <c r="M8420" s="263"/>
      <c r="N8420" s="263"/>
      <c r="O8420" s="263"/>
      <c r="P8420" s="263"/>
      <c r="Q8420" s="263"/>
      <c r="R8420" s="263"/>
      <c r="S8420" s="263"/>
      <c r="T8420" s="263"/>
      <c r="U8420" s="263"/>
      <c r="V8420" s="263"/>
      <c r="W8420" s="263"/>
      <c r="X8420" s="263"/>
      <c r="Y8420" s="263"/>
      <c r="Z8420" s="263"/>
      <c r="AA8420" s="263"/>
      <c r="AB8420" s="263"/>
      <c r="AC8420" s="263"/>
      <c r="AD8420" s="263"/>
      <c r="AE8420" s="263"/>
    </row>
    <row r="8421" spans="5:31" ht="15" customHeight="1" x14ac:dyDescent="0.3">
      <c r="E8421" s="263"/>
      <c r="F8421" s="263"/>
      <c r="G8421" s="263"/>
      <c r="H8421" s="263"/>
      <c r="I8421" s="263"/>
      <c r="J8421" s="263"/>
      <c r="K8421" s="263"/>
      <c r="L8421" s="263"/>
      <c r="M8421" s="263"/>
      <c r="N8421" s="263"/>
      <c r="O8421" s="263"/>
      <c r="P8421" s="263"/>
      <c r="Q8421" s="263"/>
      <c r="R8421" s="263"/>
      <c r="S8421" s="263"/>
      <c r="T8421" s="263"/>
      <c r="U8421" s="263"/>
      <c r="V8421" s="263"/>
      <c r="W8421" s="263"/>
      <c r="X8421" s="263"/>
      <c r="Y8421" s="263"/>
      <c r="Z8421" s="263"/>
      <c r="AA8421" s="263"/>
      <c r="AB8421" s="263"/>
      <c r="AC8421" s="263"/>
      <c r="AD8421" s="263"/>
      <c r="AE8421" s="263"/>
    </row>
    <row r="8422" spans="5:31" ht="15" customHeight="1" x14ac:dyDescent="0.3">
      <c r="E8422" s="263"/>
      <c r="F8422" s="263"/>
      <c r="G8422" s="263"/>
      <c r="H8422" s="263"/>
      <c r="I8422" s="263"/>
      <c r="J8422" s="263"/>
      <c r="K8422" s="263"/>
      <c r="L8422" s="263"/>
      <c r="M8422" s="263"/>
      <c r="N8422" s="263"/>
      <c r="O8422" s="263"/>
      <c r="P8422" s="263"/>
      <c r="Q8422" s="263"/>
      <c r="R8422" s="263"/>
      <c r="S8422" s="263"/>
      <c r="T8422" s="263"/>
      <c r="U8422" s="263"/>
      <c r="V8422" s="263"/>
      <c r="W8422" s="263"/>
      <c r="X8422" s="263"/>
      <c r="Y8422" s="263"/>
      <c r="Z8422" s="263"/>
      <c r="AA8422" s="263"/>
      <c r="AB8422" s="263"/>
      <c r="AC8422" s="263"/>
      <c r="AD8422" s="263"/>
      <c r="AE8422" s="263"/>
    </row>
    <row r="8423" spans="5:31" ht="15" customHeight="1" x14ac:dyDescent="0.3">
      <c r="E8423" s="263"/>
      <c r="F8423" s="263"/>
      <c r="G8423" s="263"/>
      <c r="H8423" s="263"/>
      <c r="I8423" s="263"/>
      <c r="J8423" s="263"/>
      <c r="K8423" s="263"/>
      <c r="L8423" s="263"/>
      <c r="M8423" s="263"/>
      <c r="N8423" s="263"/>
      <c r="O8423" s="263"/>
      <c r="P8423" s="263"/>
      <c r="Q8423" s="263"/>
      <c r="R8423" s="263"/>
      <c r="S8423" s="263"/>
      <c r="T8423" s="263"/>
      <c r="U8423" s="263"/>
      <c r="V8423" s="263"/>
      <c r="W8423" s="263"/>
      <c r="X8423" s="263"/>
      <c r="Y8423" s="263"/>
      <c r="Z8423" s="263"/>
      <c r="AA8423" s="263"/>
      <c r="AB8423" s="263"/>
      <c r="AC8423" s="263"/>
      <c r="AD8423" s="263"/>
      <c r="AE8423" s="263"/>
    </row>
    <row r="8424" spans="5:31" ht="15" customHeight="1" x14ac:dyDescent="0.3">
      <c r="E8424" s="263"/>
      <c r="F8424" s="263"/>
      <c r="G8424" s="263"/>
      <c r="H8424" s="263"/>
      <c r="I8424" s="263"/>
      <c r="J8424" s="263"/>
      <c r="K8424" s="263"/>
      <c r="L8424" s="263"/>
      <c r="M8424" s="263"/>
      <c r="N8424" s="263"/>
      <c r="O8424" s="263"/>
      <c r="P8424" s="263"/>
      <c r="Q8424" s="263"/>
      <c r="R8424" s="263"/>
      <c r="S8424" s="263"/>
      <c r="T8424" s="263"/>
      <c r="U8424" s="263"/>
      <c r="V8424" s="263"/>
      <c r="W8424" s="263"/>
      <c r="X8424" s="263"/>
      <c r="Y8424" s="263"/>
      <c r="Z8424" s="263"/>
      <c r="AA8424" s="263"/>
      <c r="AB8424" s="263"/>
      <c r="AC8424" s="263"/>
      <c r="AD8424" s="263"/>
      <c r="AE8424" s="263"/>
    </row>
    <row r="8425" spans="5:31" ht="15" customHeight="1" x14ac:dyDescent="0.3">
      <c r="E8425" s="263"/>
      <c r="F8425" s="263"/>
      <c r="G8425" s="263"/>
      <c r="H8425" s="263"/>
      <c r="I8425" s="263"/>
      <c r="J8425" s="263"/>
      <c r="K8425" s="263"/>
      <c r="L8425" s="263"/>
      <c r="M8425" s="263"/>
      <c r="N8425" s="263"/>
      <c r="O8425" s="263"/>
      <c r="P8425" s="263"/>
      <c r="Q8425" s="263"/>
      <c r="R8425" s="263"/>
      <c r="S8425" s="263"/>
      <c r="T8425" s="263"/>
      <c r="U8425" s="263"/>
      <c r="V8425" s="263"/>
      <c r="W8425" s="263"/>
      <c r="X8425" s="263"/>
      <c r="Y8425" s="263"/>
      <c r="Z8425" s="263"/>
      <c r="AA8425" s="263"/>
      <c r="AB8425" s="263"/>
      <c r="AC8425" s="263"/>
      <c r="AD8425" s="263"/>
      <c r="AE8425" s="263"/>
    </row>
    <row r="8426" spans="5:31" ht="15" customHeight="1" x14ac:dyDescent="0.3">
      <c r="E8426" s="263"/>
      <c r="F8426" s="263"/>
      <c r="G8426" s="263"/>
      <c r="H8426" s="263"/>
      <c r="I8426" s="263"/>
      <c r="J8426" s="263"/>
      <c r="K8426" s="263"/>
      <c r="L8426" s="263"/>
      <c r="M8426" s="263"/>
      <c r="N8426" s="263"/>
      <c r="O8426" s="263"/>
      <c r="P8426" s="263"/>
      <c r="Q8426" s="263"/>
      <c r="R8426" s="263"/>
      <c r="S8426" s="263"/>
      <c r="T8426" s="263"/>
      <c r="U8426" s="263"/>
      <c r="V8426" s="263"/>
      <c r="W8426" s="263"/>
      <c r="X8426" s="263"/>
      <c r="Y8426" s="263"/>
      <c r="Z8426" s="263"/>
      <c r="AA8426" s="263"/>
      <c r="AB8426" s="263"/>
      <c r="AC8426" s="263"/>
      <c r="AD8426" s="263"/>
      <c r="AE8426" s="263"/>
    </row>
    <row r="8427" spans="5:31" ht="15" customHeight="1" x14ac:dyDescent="0.3">
      <c r="E8427" s="263"/>
      <c r="F8427" s="263"/>
      <c r="G8427" s="263"/>
      <c r="H8427" s="263"/>
      <c r="I8427" s="263"/>
      <c r="J8427" s="263"/>
      <c r="K8427" s="263"/>
      <c r="L8427" s="263"/>
      <c r="M8427" s="263"/>
      <c r="N8427" s="263"/>
      <c r="O8427" s="263"/>
      <c r="P8427" s="263"/>
      <c r="Q8427" s="263"/>
      <c r="R8427" s="263"/>
      <c r="S8427" s="263"/>
      <c r="T8427" s="263"/>
      <c r="U8427" s="263"/>
      <c r="V8427" s="263"/>
      <c r="W8427" s="263"/>
      <c r="X8427" s="263"/>
      <c r="Y8427" s="263"/>
      <c r="Z8427" s="263"/>
      <c r="AA8427" s="263"/>
      <c r="AB8427" s="263"/>
      <c r="AC8427" s="263"/>
      <c r="AD8427" s="263"/>
      <c r="AE8427" s="263"/>
    </row>
    <row r="8428" spans="5:31" ht="15" customHeight="1" x14ac:dyDescent="0.3">
      <c r="E8428" s="263"/>
      <c r="F8428" s="263"/>
      <c r="G8428" s="263"/>
      <c r="H8428" s="263"/>
      <c r="I8428" s="263"/>
      <c r="J8428" s="263"/>
      <c r="K8428" s="263"/>
      <c r="L8428" s="263"/>
      <c r="M8428" s="263"/>
      <c r="N8428" s="263"/>
      <c r="O8428" s="263"/>
      <c r="P8428" s="263"/>
      <c r="Q8428" s="263"/>
      <c r="R8428" s="263"/>
      <c r="S8428" s="263"/>
      <c r="T8428" s="263"/>
      <c r="U8428" s="263"/>
      <c r="V8428" s="263"/>
      <c r="W8428" s="263"/>
      <c r="X8428" s="263"/>
      <c r="Y8428" s="263"/>
      <c r="Z8428" s="263"/>
      <c r="AA8428" s="263"/>
      <c r="AB8428" s="263"/>
      <c r="AC8428" s="263"/>
      <c r="AD8428" s="263"/>
      <c r="AE8428" s="263"/>
    </row>
    <row r="8429" spans="5:31" ht="15" customHeight="1" x14ac:dyDescent="0.3">
      <c r="E8429" s="263"/>
      <c r="F8429" s="263"/>
      <c r="G8429" s="263"/>
      <c r="H8429" s="263"/>
      <c r="I8429" s="263"/>
      <c r="J8429" s="263"/>
      <c r="K8429" s="263"/>
      <c r="L8429" s="263"/>
      <c r="M8429" s="263"/>
      <c r="N8429" s="263"/>
      <c r="O8429" s="263"/>
      <c r="P8429" s="263"/>
      <c r="Q8429" s="263"/>
      <c r="R8429" s="263"/>
      <c r="S8429" s="263"/>
      <c r="T8429" s="263"/>
      <c r="U8429" s="263"/>
      <c r="V8429" s="263"/>
      <c r="W8429" s="263"/>
      <c r="X8429" s="263"/>
      <c r="Y8429" s="263"/>
      <c r="Z8429" s="263"/>
      <c r="AA8429" s="263"/>
      <c r="AB8429" s="263"/>
      <c r="AC8429" s="263"/>
      <c r="AD8429" s="263"/>
      <c r="AE8429" s="263"/>
    </row>
    <row r="8430" spans="5:31" ht="15" customHeight="1" x14ac:dyDescent="0.3">
      <c r="E8430" s="263"/>
      <c r="F8430" s="263"/>
      <c r="G8430" s="263"/>
      <c r="H8430" s="263"/>
      <c r="I8430" s="263"/>
      <c r="J8430" s="263"/>
      <c r="K8430" s="263"/>
      <c r="L8430" s="263"/>
      <c r="M8430" s="263"/>
      <c r="N8430" s="263"/>
      <c r="O8430" s="263"/>
      <c r="P8430" s="263"/>
      <c r="Q8430" s="263"/>
      <c r="R8430" s="263"/>
      <c r="S8430" s="263"/>
      <c r="T8430" s="263"/>
      <c r="U8430" s="263"/>
      <c r="V8430" s="263"/>
      <c r="W8430" s="263"/>
      <c r="X8430" s="263"/>
      <c r="Y8430" s="263"/>
      <c r="Z8430" s="263"/>
      <c r="AA8430" s="263"/>
      <c r="AB8430" s="263"/>
      <c r="AC8430" s="263"/>
      <c r="AD8430" s="263"/>
      <c r="AE8430" s="263"/>
    </row>
    <row r="8431" spans="5:31" ht="15" customHeight="1" x14ac:dyDescent="0.3">
      <c r="E8431" s="263"/>
      <c r="F8431" s="263"/>
      <c r="G8431" s="263"/>
      <c r="H8431" s="263"/>
      <c r="I8431" s="263"/>
      <c r="J8431" s="263"/>
      <c r="K8431" s="263"/>
      <c r="L8431" s="263"/>
      <c r="M8431" s="263"/>
      <c r="N8431" s="263"/>
      <c r="O8431" s="263"/>
      <c r="P8431" s="263"/>
      <c r="Q8431" s="263"/>
      <c r="R8431" s="263"/>
      <c r="S8431" s="263"/>
      <c r="T8431" s="263"/>
      <c r="U8431" s="263"/>
      <c r="V8431" s="263"/>
      <c r="W8431" s="263"/>
      <c r="X8431" s="263"/>
      <c r="Y8431" s="263"/>
      <c r="Z8431" s="263"/>
      <c r="AA8431" s="263"/>
      <c r="AB8431" s="263"/>
      <c r="AC8431" s="263"/>
      <c r="AD8431" s="263"/>
      <c r="AE8431" s="263"/>
    </row>
    <row r="8432" spans="5:31" ht="15" customHeight="1" x14ac:dyDescent="0.3">
      <c r="E8432" s="263"/>
      <c r="F8432" s="263"/>
      <c r="G8432" s="263"/>
      <c r="H8432" s="263"/>
      <c r="I8432" s="263"/>
      <c r="J8432" s="263"/>
      <c r="K8432" s="263"/>
      <c r="L8432" s="263"/>
      <c r="M8432" s="263"/>
      <c r="N8432" s="263"/>
      <c r="O8432" s="263"/>
      <c r="P8432" s="263"/>
      <c r="Q8432" s="263"/>
      <c r="R8432" s="263"/>
      <c r="S8432" s="263"/>
      <c r="T8432" s="263"/>
      <c r="U8432" s="263"/>
      <c r="V8432" s="263"/>
      <c r="W8432" s="263"/>
      <c r="X8432" s="263"/>
      <c r="Y8432" s="263"/>
      <c r="Z8432" s="263"/>
      <c r="AA8432" s="263"/>
      <c r="AB8432" s="263"/>
      <c r="AC8432" s="263"/>
      <c r="AD8432" s="263"/>
      <c r="AE8432" s="263"/>
    </row>
    <row r="8433" spans="5:31" ht="15" customHeight="1" x14ac:dyDescent="0.3">
      <c r="E8433" s="263"/>
      <c r="F8433" s="263"/>
      <c r="G8433" s="263"/>
      <c r="H8433" s="263"/>
      <c r="I8433" s="263"/>
      <c r="J8433" s="263"/>
      <c r="K8433" s="263"/>
      <c r="L8433" s="263"/>
      <c r="M8433" s="263"/>
      <c r="N8433" s="263"/>
      <c r="O8433" s="263"/>
      <c r="P8433" s="263"/>
      <c r="Q8433" s="263"/>
      <c r="R8433" s="263"/>
      <c r="S8433" s="263"/>
      <c r="T8433" s="263"/>
      <c r="U8433" s="263"/>
      <c r="V8433" s="263"/>
      <c r="W8433" s="263"/>
      <c r="X8433" s="263"/>
      <c r="Y8433" s="263"/>
      <c r="Z8433" s="263"/>
      <c r="AA8433" s="263"/>
      <c r="AB8433" s="263"/>
      <c r="AC8433" s="263"/>
      <c r="AD8433" s="263"/>
      <c r="AE8433" s="263"/>
    </row>
    <row r="8434" spans="5:31" ht="15" customHeight="1" x14ac:dyDescent="0.3">
      <c r="E8434" s="263"/>
      <c r="F8434" s="263"/>
      <c r="G8434" s="263"/>
      <c r="H8434" s="263"/>
      <c r="I8434" s="263"/>
      <c r="J8434" s="263"/>
      <c r="K8434" s="263"/>
      <c r="L8434" s="263"/>
      <c r="M8434" s="263"/>
      <c r="N8434" s="263"/>
      <c r="O8434" s="263"/>
      <c r="P8434" s="263"/>
      <c r="Q8434" s="263"/>
      <c r="R8434" s="263"/>
      <c r="S8434" s="263"/>
      <c r="T8434" s="263"/>
      <c r="U8434" s="263"/>
      <c r="V8434" s="263"/>
      <c r="W8434" s="263"/>
      <c r="X8434" s="263"/>
      <c r="Y8434" s="263"/>
      <c r="Z8434" s="263"/>
      <c r="AA8434" s="263"/>
      <c r="AB8434" s="263"/>
      <c r="AC8434" s="263"/>
      <c r="AD8434" s="263"/>
      <c r="AE8434" s="263"/>
    </row>
    <row r="8435" spans="5:31" ht="15" customHeight="1" x14ac:dyDescent="0.3">
      <c r="E8435" s="263"/>
      <c r="F8435" s="263"/>
      <c r="G8435" s="263"/>
      <c r="H8435" s="263"/>
      <c r="I8435" s="263"/>
      <c r="J8435" s="263"/>
      <c r="K8435" s="263"/>
      <c r="L8435" s="263"/>
      <c r="M8435" s="263"/>
      <c r="N8435" s="263"/>
      <c r="O8435" s="263"/>
      <c r="P8435" s="263"/>
      <c r="Q8435" s="263"/>
      <c r="R8435" s="263"/>
      <c r="S8435" s="263"/>
      <c r="T8435" s="263"/>
      <c r="U8435" s="263"/>
      <c r="V8435" s="263"/>
      <c r="W8435" s="263"/>
      <c r="X8435" s="263"/>
      <c r="Y8435" s="263"/>
      <c r="Z8435" s="263"/>
      <c r="AA8435" s="263"/>
      <c r="AB8435" s="263"/>
      <c r="AC8435" s="263"/>
      <c r="AD8435" s="263"/>
      <c r="AE8435" s="263"/>
    </row>
    <row r="8436" spans="5:31" ht="15" customHeight="1" x14ac:dyDescent="0.3">
      <c r="E8436" s="263"/>
      <c r="F8436" s="263"/>
      <c r="G8436" s="263"/>
      <c r="H8436" s="263"/>
      <c r="I8436" s="263"/>
      <c r="J8436" s="263"/>
      <c r="K8436" s="263"/>
      <c r="L8436" s="263"/>
      <c r="M8436" s="263"/>
      <c r="N8436" s="263"/>
      <c r="O8436" s="263"/>
      <c r="P8436" s="263"/>
      <c r="Q8436" s="263"/>
      <c r="R8436" s="263"/>
      <c r="S8436" s="263"/>
      <c r="T8436" s="263"/>
      <c r="U8436" s="263"/>
      <c r="V8436" s="263"/>
      <c r="W8436" s="263"/>
      <c r="X8436" s="263"/>
      <c r="Y8436" s="263"/>
      <c r="Z8436" s="263"/>
      <c r="AA8436" s="263"/>
      <c r="AB8436" s="263"/>
      <c r="AC8436" s="263"/>
      <c r="AD8436" s="263"/>
      <c r="AE8436" s="263"/>
    </row>
    <row r="8437" spans="5:31" ht="15" customHeight="1" x14ac:dyDescent="0.3">
      <c r="E8437" s="263"/>
      <c r="F8437" s="263"/>
      <c r="G8437" s="263"/>
      <c r="H8437" s="263"/>
      <c r="I8437" s="263"/>
      <c r="J8437" s="263"/>
      <c r="K8437" s="263"/>
      <c r="L8437" s="263"/>
      <c r="M8437" s="263"/>
      <c r="N8437" s="263"/>
      <c r="O8437" s="263"/>
      <c r="P8437" s="263"/>
      <c r="Q8437" s="263"/>
      <c r="R8437" s="263"/>
      <c r="S8437" s="263"/>
      <c r="T8437" s="263"/>
      <c r="U8437" s="263"/>
      <c r="V8437" s="263"/>
      <c r="W8437" s="263"/>
      <c r="X8437" s="263"/>
      <c r="Y8437" s="263"/>
      <c r="Z8437" s="263"/>
      <c r="AA8437" s="263"/>
      <c r="AB8437" s="263"/>
      <c r="AC8437" s="263"/>
      <c r="AD8437" s="263"/>
      <c r="AE8437" s="263"/>
    </row>
    <row r="8438" spans="5:31" ht="15" customHeight="1" x14ac:dyDescent="0.3">
      <c r="E8438" s="263"/>
      <c r="F8438" s="263"/>
      <c r="G8438" s="263"/>
      <c r="H8438" s="263"/>
      <c r="I8438" s="263"/>
      <c r="J8438" s="263"/>
      <c r="K8438" s="263"/>
      <c r="L8438" s="263"/>
      <c r="M8438" s="263"/>
      <c r="N8438" s="263"/>
      <c r="O8438" s="263"/>
      <c r="P8438" s="263"/>
      <c r="Q8438" s="263"/>
      <c r="R8438" s="263"/>
      <c r="S8438" s="263"/>
      <c r="T8438" s="263"/>
      <c r="U8438" s="263"/>
      <c r="V8438" s="263"/>
      <c r="W8438" s="263"/>
      <c r="X8438" s="263"/>
      <c r="Y8438" s="263"/>
      <c r="Z8438" s="263"/>
      <c r="AA8438" s="263"/>
      <c r="AB8438" s="263"/>
      <c r="AC8438" s="263"/>
      <c r="AD8438" s="263"/>
      <c r="AE8438" s="263"/>
    </row>
    <row r="8439" spans="5:31" ht="15" customHeight="1" x14ac:dyDescent="0.3">
      <c r="E8439" s="263"/>
      <c r="F8439" s="263"/>
      <c r="G8439" s="263"/>
      <c r="H8439" s="263"/>
      <c r="I8439" s="263"/>
      <c r="J8439" s="263"/>
      <c r="K8439" s="263"/>
      <c r="L8439" s="263"/>
      <c r="M8439" s="263"/>
      <c r="N8439" s="263"/>
      <c r="O8439" s="263"/>
      <c r="P8439" s="263"/>
      <c r="Q8439" s="263"/>
      <c r="R8439" s="263"/>
      <c r="S8439" s="263"/>
      <c r="T8439" s="263"/>
      <c r="U8439" s="263"/>
      <c r="V8439" s="263"/>
      <c r="W8439" s="263"/>
      <c r="X8439" s="263"/>
      <c r="Y8439" s="263"/>
      <c r="Z8439" s="263"/>
      <c r="AA8439" s="263"/>
      <c r="AB8439" s="263"/>
      <c r="AC8439" s="263"/>
      <c r="AD8439" s="263"/>
      <c r="AE8439" s="263"/>
    </row>
    <row r="8440" spans="5:31" ht="15" customHeight="1" x14ac:dyDescent="0.3">
      <c r="E8440" s="263"/>
      <c r="F8440" s="263"/>
      <c r="G8440" s="263"/>
      <c r="H8440" s="263"/>
      <c r="I8440" s="263"/>
      <c r="J8440" s="263"/>
      <c r="K8440" s="263"/>
      <c r="L8440" s="263"/>
      <c r="M8440" s="263"/>
      <c r="N8440" s="263"/>
      <c r="O8440" s="263"/>
      <c r="P8440" s="263"/>
      <c r="Q8440" s="263"/>
      <c r="R8440" s="263"/>
      <c r="S8440" s="263"/>
      <c r="T8440" s="263"/>
      <c r="U8440" s="263"/>
      <c r="V8440" s="263"/>
      <c r="W8440" s="263"/>
      <c r="X8440" s="263"/>
      <c r="Y8440" s="263"/>
      <c r="Z8440" s="263"/>
      <c r="AA8440" s="263"/>
      <c r="AB8440" s="263"/>
      <c r="AC8440" s="263"/>
      <c r="AD8440" s="263"/>
      <c r="AE8440" s="263"/>
    </row>
    <row r="8441" spans="5:31" ht="15" customHeight="1" x14ac:dyDescent="0.3">
      <c r="E8441" s="263"/>
      <c r="F8441" s="263"/>
      <c r="G8441" s="263"/>
      <c r="H8441" s="263"/>
      <c r="I8441" s="263"/>
      <c r="J8441" s="263"/>
      <c r="K8441" s="263"/>
      <c r="L8441" s="263"/>
      <c r="M8441" s="263"/>
      <c r="N8441" s="263"/>
      <c r="O8441" s="263"/>
      <c r="P8441" s="263"/>
      <c r="Q8441" s="263"/>
      <c r="R8441" s="263"/>
      <c r="S8441" s="263"/>
      <c r="T8441" s="263"/>
      <c r="U8441" s="263"/>
      <c r="V8441" s="263"/>
      <c r="W8441" s="263"/>
      <c r="X8441" s="263"/>
      <c r="Y8441" s="263"/>
      <c r="Z8441" s="263"/>
      <c r="AA8441" s="263"/>
      <c r="AB8441" s="263"/>
      <c r="AC8441" s="263"/>
      <c r="AD8441" s="263"/>
      <c r="AE8441" s="263"/>
    </row>
    <row r="8442" spans="5:31" ht="15" customHeight="1" x14ac:dyDescent="0.3">
      <c r="E8442" s="263"/>
      <c r="F8442" s="263"/>
      <c r="G8442" s="263"/>
      <c r="H8442" s="263"/>
      <c r="I8442" s="263"/>
      <c r="J8442" s="263"/>
      <c r="K8442" s="263"/>
      <c r="L8442" s="263"/>
      <c r="M8442" s="263"/>
      <c r="N8442" s="263"/>
      <c r="O8442" s="263"/>
      <c r="P8442" s="263"/>
      <c r="Q8442" s="263"/>
      <c r="R8442" s="263"/>
      <c r="S8442" s="263"/>
      <c r="T8442" s="263"/>
      <c r="U8442" s="263"/>
      <c r="V8442" s="263"/>
      <c r="W8442" s="263"/>
      <c r="X8442" s="263"/>
      <c r="Y8442" s="263"/>
      <c r="Z8442" s="263"/>
      <c r="AA8442" s="263"/>
      <c r="AB8442" s="263"/>
      <c r="AC8442" s="263"/>
      <c r="AD8442" s="263"/>
      <c r="AE8442" s="263"/>
    </row>
    <row r="8443" spans="5:31" ht="15" customHeight="1" x14ac:dyDescent="0.3">
      <c r="E8443" s="263"/>
      <c r="F8443" s="263"/>
      <c r="G8443" s="263"/>
      <c r="H8443" s="263"/>
      <c r="I8443" s="263"/>
      <c r="J8443" s="263"/>
      <c r="K8443" s="263"/>
      <c r="L8443" s="263"/>
      <c r="M8443" s="263"/>
      <c r="N8443" s="263"/>
      <c r="O8443" s="263"/>
      <c r="P8443" s="263"/>
      <c r="Q8443" s="263"/>
      <c r="R8443" s="263"/>
      <c r="S8443" s="263"/>
      <c r="T8443" s="263"/>
      <c r="U8443" s="263"/>
      <c r="V8443" s="263"/>
      <c r="W8443" s="263"/>
      <c r="X8443" s="263"/>
      <c r="Y8443" s="263"/>
      <c r="Z8443" s="263"/>
      <c r="AA8443" s="263"/>
      <c r="AB8443" s="263"/>
      <c r="AC8443" s="263"/>
      <c r="AD8443" s="263"/>
      <c r="AE8443" s="263"/>
    </row>
    <row r="8444" spans="5:31" ht="15" customHeight="1" x14ac:dyDescent="0.3">
      <c r="E8444" s="263"/>
      <c r="F8444" s="263"/>
      <c r="G8444" s="263"/>
      <c r="H8444" s="263"/>
      <c r="I8444" s="263"/>
      <c r="J8444" s="263"/>
      <c r="K8444" s="263"/>
      <c r="L8444" s="263"/>
      <c r="M8444" s="263"/>
      <c r="N8444" s="263"/>
      <c r="O8444" s="263"/>
      <c r="P8444" s="263"/>
      <c r="Q8444" s="263"/>
      <c r="R8444" s="263"/>
      <c r="S8444" s="263"/>
      <c r="T8444" s="263"/>
      <c r="U8444" s="263"/>
      <c r="V8444" s="263"/>
      <c r="W8444" s="263"/>
      <c r="X8444" s="263"/>
      <c r="Y8444" s="263"/>
      <c r="Z8444" s="263"/>
      <c r="AA8444" s="263"/>
      <c r="AB8444" s="263"/>
      <c r="AC8444" s="263"/>
      <c r="AD8444" s="263"/>
      <c r="AE8444" s="263"/>
    </row>
    <row r="8445" spans="5:31" ht="15" customHeight="1" x14ac:dyDescent="0.3">
      <c r="E8445" s="263"/>
      <c r="F8445" s="263"/>
      <c r="G8445" s="263"/>
      <c r="H8445" s="263"/>
      <c r="I8445" s="263"/>
      <c r="J8445" s="263"/>
      <c r="K8445" s="263"/>
      <c r="L8445" s="263"/>
      <c r="M8445" s="263"/>
      <c r="N8445" s="263"/>
      <c r="O8445" s="263"/>
      <c r="P8445" s="263"/>
      <c r="Q8445" s="263"/>
      <c r="R8445" s="263"/>
      <c r="S8445" s="263"/>
      <c r="T8445" s="263"/>
      <c r="U8445" s="263"/>
      <c r="V8445" s="263"/>
      <c r="W8445" s="263"/>
      <c r="X8445" s="263"/>
      <c r="Y8445" s="263"/>
      <c r="Z8445" s="263"/>
      <c r="AA8445" s="263"/>
      <c r="AB8445" s="263"/>
      <c r="AC8445" s="263"/>
      <c r="AD8445" s="263"/>
      <c r="AE8445" s="263"/>
    </row>
    <row r="8446" spans="5:31" ht="15" customHeight="1" x14ac:dyDescent="0.3">
      <c r="E8446" s="263"/>
      <c r="F8446" s="263"/>
      <c r="G8446" s="263"/>
      <c r="H8446" s="263"/>
      <c r="I8446" s="263"/>
      <c r="J8446" s="263"/>
      <c r="K8446" s="263"/>
      <c r="L8446" s="263"/>
      <c r="M8446" s="263"/>
      <c r="N8446" s="263"/>
      <c r="O8446" s="263"/>
      <c r="P8446" s="263"/>
      <c r="Q8446" s="263"/>
      <c r="R8446" s="263"/>
      <c r="S8446" s="263"/>
      <c r="T8446" s="263"/>
      <c r="U8446" s="263"/>
      <c r="V8446" s="263"/>
      <c r="W8446" s="263"/>
      <c r="X8446" s="263"/>
      <c r="Y8446" s="263"/>
      <c r="Z8446" s="263"/>
      <c r="AA8446" s="263"/>
      <c r="AB8446" s="263"/>
      <c r="AC8446" s="263"/>
      <c r="AD8446" s="263"/>
      <c r="AE8446" s="263"/>
    </row>
    <row r="8447" spans="5:31" ht="15" customHeight="1" x14ac:dyDescent="0.3">
      <c r="E8447" s="263"/>
      <c r="F8447" s="263"/>
      <c r="G8447" s="263"/>
      <c r="H8447" s="263"/>
      <c r="I8447" s="263"/>
      <c r="J8447" s="263"/>
      <c r="K8447" s="263"/>
      <c r="L8447" s="263"/>
      <c r="M8447" s="263"/>
      <c r="N8447" s="263"/>
      <c r="O8447" s="263"/>
      <c r="P8447" s="263"/>
      <c r="Q8447" s="263"/>
      <c r="R8447" s="263"/>
      <c r="S8447" s="263"/>
      <c r="T8447" s="263"/>
      <c r="U8447" s="263"/>
      <c r="V8447" s="263"/>
      <c r="W8447" s="263"/>
      <c r="X8447" s="263"/>
      <c r="Y8447" s="263"/>
      <c r="Z8447" s="263"/>
      <c r="AA8447" s="263"/>
      <c r="AB8447" s="263"/>
      <c r="AC8447" s="263"/>
      <c r="AD8447" s="263"/>
      <c r="AE8447" s="263"/>
    </row>
    <row r="8448" spans="5:31" ht="15" customHeight="1" x14ac:dyDescent="0.3">
      <c r="E8448" s="263"/>
      <c r="F8448" s="263"/>
      <c r="G8448" s="263"/>
      <c r="H8448" s="263"/>
      <c r="I8448" s="263"/>
      <c r="J8448" s="263"/>
      <c r="K8448" s="263"/>
      <c r="L8448" s="263"/>
      <c r="M8448" s="263"/>
      <c r="N8448" s="263"/>
      <c r="O8448" s="263"/>
      <c r="P8448" s="263"/>
      <c r="Q8448" s="263"/>
      <c r="R8448" s="263"/>
      <c r="S8448" s="263"/>
      <c r="T8448" s="263"/>
      <c r="U8448" s="263"/>
      <c r="V8448" s="263"/>
      <c r="W8448" s="263"/>
      <c r="X8448" s="263"/>
      <c r="Y8448" s="263"/>
      <c r="Z8448" s="263"/>
      <c r="AA8448" s="263"/>
      <c r="AB8448" s="263"/>
      <c r="AC8448" s="263"/>
      <c r="AD8448" s="263"/>
      <c r="AE8448" s="263"/>
    </row>
    <row r="8449" spans="5:31" ht="15" customHeight="1" x14ac:dyDescent="0.3">
      <c r="E8449" s="263"/>
      <c r="F8449" s="263"/>
      <c r="G8449" s="263"/>
      <c r="H8449" s="263"/>
      <c r="I8449" s="263"/>
      <c r="J8449" s="263"/>
      <c r="K8449" s="263"/>
      <c r="L8449" s="263"/>
      <c r="M8449" s="263"/>
      <c r="N8449" s="263"/>
      <c r="O8449" s="263"/>
      <c r="P8449" s="263"/>
      <c r="Q8449" s="263"/>
      <c r="R8449" s="263"/>
      <c r="S8449" s="263"/>
      <c r="T8449" s="263"/>
      <c r="U8449" s="263"/>
      <c r="V8449" s="263"/>
      <c r="W8449" s="263"/>
      <c r="X8449" s="263"/>
      <c r="Y8449" s="263"/>
      <c r="Z8449" s="263"/>
      <c r="AA8449" s="263"/>
      <c r="AB8449" s="263"/>
      <c r="AC8449" s="263"/>
      <c r="AD8449" s="263"/>
      <c r="AE8449" s="263"/>
    </row>
    <row r="8450" spans="5:31" ht="15" customHeight="1" x14ac:dyDescent="0.3">
      <c r="E8450" s="263"/>
      <c r="F8450" s="263"/>
      <c r="G8450" s="263"/>
      <c r="H8450" s="263"/>
      <c r="I8450" s="263"/>
      <c r="J8450" s="263"/>
      <c r="K8450" s="263"/>
      <c r="L8450" s="263"/>
      <c r="M8450" s="263"/>
      <c r="N8450" s="263"/>
      <c r="O8450" s="263"/>
      <c r="P8450" s="263"/>
      <c r="Q8450" s="263"/>
      <c r="R8450" s="263"/>
      <c r="S8450" s="263"/>
      <c r="T8450" s="263"/>
      <c r="U8450" s="263"/>
      <c r="V8450" s="263"/>
      <c r="W8450" s="263"/>
      <c r="X8450" s="263"/>
      <c r="Y8450" s="263"/>
      <c r="Z8450" s="263"/>
      <c r="AA8450" s="263"/>
      <c r="AB8450" s="263"/>
      <c r="AC8450" s="263"/>
      <c r="AD8450" s="263"/>
      <c r="AE8450" s="263"/>
    </row>
    <row r="8451" spans="5:31" ht="15" customHeight="1" x14ac:dyDescent="0.3">
      <c r="E8451" s="263"/>
      <c r="F8451" s="263"/>
      <c r="G8451" s="263"/>
      <c r="H8451" s="263"/>
      <c r="I8451" s="263"/>
      <c r="J8451" s="263"/>
      <c r="K8451" s="263"/>
      <c r="L8451" s="263"/>
      <c r="M8451" s="263"/>
      <c r="N8451" s="263"/>
      <c r="O8451" s="263"/>
      <c r="P8451" s="263"/>
      <c r="Q8451" s="263"/>
      <c r="R8451" s="263"/>
      <c r="S8451" s="263"/>
      <c r="T8451" s="263"/>
      <c r="U8451" s="263"/>
      <c r="V8451" s="263"/>
      <c r="W8451" s="263"/>
      <c r="X8451" s="263"/>
      <c r="Y8451" s="263"/>
      <c r="Z8451" s="263"/>
      <c r="AA8451" s="263"/>
      <c r="AB8451" s="263"/>
      <c r="AC8451" s="263"/>
      <c r="AD8451" s="263"/>
      <c r="AE8451" s="263"/>
    </row>
    <row r="8452" spans="5:31" ht="15" customHeight="1" x14ac:dyDescent="0.3">
      <c r="E8452" s="263"/>
      <c r="F8452" s="263"/>
      <c r="G8452" s="263"/>
      <c r="H8452" s="263"/>
      <c r="I8452" s="263"/>
      <c r="J8452" s="263"/>
      <c r="K8452" s="263"/>
      <c r="L8452" s="263"/>
      <c r="M8452" s="263"/>
      <c r="N8452" s="263"/>
      <c r="O8452" s="263"/>
      <c r="P8452" s="263"/>
      <c r="Q8452" s="263"/>
      <c r="R8452" s="263"/>
      <c r="S8452" s="263"/>
      <c r="T8452" s="263"/>
      <c r="U8452" s="263"/>
      <c r="V8452" s="263"/>
      <c r="W8452" s="263"/>
      <c r="X8452" s="263"/>
      <c r="Y8452" s="263"/>
      <c r="Z8452" s="263"/>
      <c r="AA8452" s="263"/>
      <c r="AB8452" s="263"/>
      <c r="AC8452" s="263"/>
      <c r="AD8452" s="263"/>
      <c r="AE8452" s="263"/>
    </row>
    <row r="8453" spans="5:31" ht="15" customHeight="1" x14ac:dyDescent="0.3">
      <c r="E8453" s="263"/>
      <c r="F8453" s="263"/>
      <c r="G8453" s="263"/>
      <c r="H8453" s="263"/>
      <c r="I8453" s="263"/>
      <c r="J8453" s="263"/>
      <c r="K8453" s="263"/>
      <c r="L8453" s="263"/>
      <c r="M8453" s="263"/>
      <c r="N8453" s="263"/>
      <c r="O8453" s="263"/>
      <c r="P8453" s="263"/>
      <c r="Q8453" s="263"/>
      <c r="R8453" s="263"/>
      <c r="S8453" s="263"/>
      <c r="T8453" s="263"/>
      <c r="U8453" s="263"/>
      <c r="V8453" s="263"/>
      <c r="W8453" s="263"/>
      <c r="X8453" s="263"/>
      <c r="Y8453" s="263"/>
      <c r="Z8453" s="263"/>
      <c r="AA8453" s="263"/>
      <c r="AB8453" s="263"/>
      <c r="AC8453" s="263"/>
      <c r="AD8453" s="263"/>
      <c r="AE8453" s="263"/>
    </row>
    <row r="8454" spans="5:31" ht="15" customHeight="1" x14ac:dyDescent="0.3">
      <c r="E8454" s="263"/>
      <c r="F8454" s="263"/>
      <c r="G8454" s="263"/>
      <c r="H8454" s="263"/>
      <c r="I8454" s="263"/>
      <c r="J8454" s="263"/>
      <c r="K8454" s="263"/>
      <c r="L8454" s="263"/>
      <c r="M8454" s="263"/>
      <c r="N8454" s="263"/>
      <c r="O8454" s="263"/>
      <c r="P8454" s="263"/>
      <c r="Q8454" s="263"/>
      <c r="R8454" s="263"/>
      <c r="S8454" s="263"/>
      <c r="T8454" s="263"/>
      <c r="U8454" s="263"/>
      <c r="V8454" s="263"/>
      <c r="W8454" s="263"/>
      <c r="X8454" s="263"/>
      <c r="Y8454" s="263"/>
      <c r="Z8454" s="263"/>
      <c r="AA8454" s="263"/>
      <c r="AB8454" s="263"/>
      <c r="AC8454" s="263"/>
      <c r="AD8454" s="263"/>
      <c r="AE8454" s="263"/>
    </row>
    <row r="8455" spans="5:31" ht="15" customHeight="1" x14ac:dyDescent="0.3">
      <c r="E8455" s="263"/>
      <c r="F8455" s="263"/>
      <c r="G8455" s="263"/>
      <c r="H8455" s="263"/>
      <c r="I8455" s="263"/>
      <c r="J8455" s="263"/>
      <c r="K8455" s="263"/>
      <c r="L8455" s="263"/>
      <c r="M8455" s="263"/>
      <c r="N8455" s="263"/>
      <c r="O8455" s="263"/>
      <c r="P8455" s="263"/>
      <c r="Q8455" s="263"/>
      <c r="R8455" s="263"/>
      <c r="S8455" s="263"/>
      <c r="T8455" s="263"/>
      <c r="U8455" s="263"/>
      <c r="V8455" s="263"/>
      <c r="W8455" s="263"/>
      <c r="X8455" s="263"/>
      <c r="Y8455" s="263"/>
      <c r="Z8455" s="263"/>
      <c r="AA8455" s="263"/>
      <c r="AB8455" s="263"/>
      <c r="AC8455" s="263"/>
      <c r="AD8455" s="263"/>
      <c r="AE8455" s="263"/>
    </row>
    <row r="8456" spans="5:31" ht="15" customHeight="1" x14ac:dyDescent="0.3">
      <c r="E8456" s="263"/>
      <c r="F8456" s="263"/>
      <c r="G8456" s="263"/>
      <c r="H8456" s="263"/>
      <c r="I8456" s="263"/>
      <c r="J8456" s="263"/>
      <c r="K8456" s="263"/>
      <c r="L8456" s="263"/>
      <c r="M8456" s="263"/>
      <c r="N8456" s="263"/>
      <c r="O8456" s="263"/>
      <c r="P8456" s="263"/>
      <c r="Q8456" s="263"/>
      <c r="R8456" s="263"/>
      <c r="S8456" s="263"/>
      <c r="T8456" s="263"/>
      <c r="U8456" s="263"/>
      <c r="V8456" s="263"/>
      <c r="W8456" s="263"/>
      <c r="X8456" s="263"/>
      <c r="Y8456" s="263"/>
      <c r="Z8456" s="263"/>
      <c r="AA8456" s="263"/>
      <c r="AB8456" s="263"/>
      <c r="AC8456" s="263"/>
      <c r="AD8456" s="263"/>
      <c r="AE8456" s="263"/>
    </row>
    <row r="8457" spans="5:31" ht="15" customHeight="1" x14ac:dyDescent="0.3">
      <c r="E8457" s="263"/>
      <c r="F8457" s="263"/>
      <c r="G8457" s="263"/>
      <c r="H8457" s="263"/>
      <c r="I8457" s="263"/>
      <c r="J8457" s="263"/>
      <c r="K8457" s="263"/>
      <c r="L8457" s="263"/>
      <c r="M8457" s="263"/>
      <c r="N8457" s="263"/>
      <c r="O8457" s="263"/>
      <c r="P8457" s="263"/>
      <c r="Q8457" s="263"/>
      <c r="R8457" s="263"/>
      <c r="S8457" s="263"/>
      <c r="T8457" s="263"/>
      <c r="U8457" s="263"/>
      <c r="V8457" s="263"/>
      <c r="W8457" s="263"/>
      <c r="X8457" s="263"/>
      <c r="Y8457" s="263"/>
      <c r="Z8457" s="263"/>
      <c r="AA8457" s="263"/>
      <c r="AB8457" s="263"/>
      <c r="AC8457" s="263"/>
      <c r="AD8457" s="263"/>
      <c r="AE8457" s="263"/>
    </row>
    <row r="8458" spans="5:31" ht="15" customHeight="1" x14ac:dyDescent="0.3">
      <c r="E8458" s="263"/>
      <c r="F8458" s="263"/>
      <c r="G8458" s="263"/>
      <c r="H8458" s="263"/>
      <c r="I8458" s="263"/>
      <c r="J8458" s="263"/>
      <c r="K8458" s="263"/>
      <c r="L8458" s="263"/>
      <c r="M8458" s="263"/>
      <c r="N8458" s="263"/>
      <c r="O8458" s="263"/>
      <c r="P8458" s="263"/>
      <c r="Q8458" s="263"/>
      <c r="R8458" s="263"/>
      <c r="S8458" s="263"/>
      <c r="T8458" s="263"/>
      <c r="U8458" s="263"/>
      <c r="V8458" s="263"/>
      <c r="W8458" s="263"/>
      <c r="X8458" s="263"/>
      <c r="Y8458" s="263"/>
      <c r="Z8458" s="263"/>
      <c r="AA8458" s="263"/>
      <c r="AB8458" s="263"/>
      <c r="AC8458" s="263"/>
      <c r="AD8458" s="263"/>
      <c r="AE8458" s="263"/>
    </row>
    <row r="8459" spans="5:31" ht="15" customHeight="1" x14ac:dyDescent="0.3">
      <c r="E8459" s="263"/>
      <c r="F8459" s="263"/>
      <c r="G8459" s="263"/>
      <c r="H8459" s="263"/>
      <c r="I8459" s="263"/>
      <c r="J8459" s="263"/>
      <c r="K8459" s="263"/>
      <c r="L8459" s="263"/>
      <c r="M8459" s="263"/>
      <c r="N8459" s="263"/>
      <c r="O8459" s="263"/>
      <c r="P8459" s="263"/>
      <c r="Q8459" s="263"/>
      <c r="R8459" s="263"/>
      <c r="S8459" s="263"/>
      <c r="T8459" s="263"/>
      <c r="U8459" s="263"/>
      <c r="V8459" s="263"/>
      <c r="W8459" s="263"/>
      <c r="X8459" s="263"/>
      <c r="Y8459" s="263"/>
      <c r="Z8459" s="263"/>
      <c r="AA8459" s="263"/>
      <c r="AB8459" s="263"/>
      <c r="AC8459" s="263"/>
      <c r="AD8459" s="263"/>
      <c r="AE8459" s="263"/>
    </row>
    <row r="8460" spans="5:31" ht="15" customHeight="1" x14ac:dyDescent="0.3">
      <c r="E8460" s="263"/>
      <c r="F8460" s="263"/>
      <c r="G8460" s="263"/>
      <c r="H8460" s="263"/>
      <c r="I8460" s="263"/>
      <c r="J8460" s="263"/>
      <c r="K8460" s="263"/>
      <c r="L8460" s="263"/>
      <c r="M8460" s="263"/>
      <c r="N8460" s="263"/>
      <c r="O8460" s="263"/>
      <c r="P8460" s="263"/>
      <c r="Q8460" s="263"/>
      <c r="R8460" s="263"/>
      <c r="S8460" s="263"/>
      <c r="T8460" s="263"/>
      <c r="U8460" s="263"/>
      <c r="V8460" s="263"/>
      <c r="W8460" s="263"/>
      <c r="X8460" s="263"/>
      <c r="Y8460" s="263"/>
      <c r="Z8460" s="263"/>
      <c r="AA8460" s="263"/>
      <c r="AB8460" s="263"/>
      <c r="AC8460" s="263"/>
      <c r="AD8460" s="263"/>
      <c r="AE8460" s="263"/>
    </row>
    <row r="8461" spans="5:31" ht="15" customHeight="1" x14ac:dyDescent="0.3">
      <c r="E8461" s="263"/>
      <c r="F8461" s="263"/>
      <c r="G8461" s="263"/>
      <c r="H8461" s="263"/>
      <c r="I8461" s="263"/>
      <c r="J8461" s="263"/>
      <c r="K8461" s="263"/>
      <c r="L8461" s="263"/>
      <c r="M8461" s="263"/>
      <c r="N8461" s="263"/>
      <c r="O8461" s="263"/>
      <c r="P8461" s="263"/>
      <c r="Q8461" s="263"/>
      <c r="R8461" s="263"/>
      <c r="S8461" s="263"/>
      <c r="T8461" s="263"/>
      <c r="U8461" s="263"/>
      <c r="V8461" s="263"/>
      <c r="W8461" s="263"/>
      <c r="X8461" s="263"/>
      <c r="Y8461" s="263"/>
      <c r="Z8461" s="263"/>
      <c r="AA8461" s="263"/>
      <c r="AB8461" s="263"/>
      <c r="AC8461" s="263"/>
      <c r="AD8461" s="263"/>
      <c r="AE8461" s="263"/>
    </row>
    <row r="8462" spans="5:31" ht="15" customHeight="1" x14ac:dyDescent="0.3">
      <c r="E8462" s="263"/>
      <c r="F8462" s="263"/>
      <c r="G8462" s="263"/>
      <c r="H8462" s="263"/>
      <c r="I8462" s="263"/>
      <c r="J8462" s="263"/>
      <c r="K8462" s="263"/>
      <c r="L8462" s="263"/>
      <c r="M8462" s="263"/>
      <c r="N8462" s="263"/>
      <c r="O8462" s="263"/>
      <c r="P8462" s="263"/>
      <c r="Q8462" s="263"/>
      <c r="R8462" s="263"/>
      <c r="S8462" s="263"/>
      <c r="T8462" s="263"/>
      <c r="U8462" s="263"/>
      <c r="V8462" s="263"/>
      <c r="W8462" s="263"/>
      <c r="X8462" s="263"/>
      <c r="Y8462" s="263"/>
      <c r="Z8462" s="263"/>
      <c r="AA8462" s="263"/>
      <c r="AB8462" s="263"/>
      <c r="AC8462" s="263"/>
      <c r="AD8462" s="263"/>
      <c r="AE8462" s="263"/>
    </row>
    <row r="8463" spans="5:31" ht="15" customHeight="1" x14ac:dyDescent="0.3">
      <c r="E8463" s="263"/>
      <c r="F8463" s="263"/>
      <c r="G8463" s="263"/>
      <c r="H8463" s="263"/>
      <c r="I8463" s="263"/>
      <c r="J8463" s="263"/>
      <c r="K8463" s="263"/>
      <c r="L8463" s="263"/>
      <c r="M8463" s="263"/>
      <c r="N8463" s="263"/>
      <c r="O8463" s="263"/>
      <c r="P8463" s="263"/>
      <c r="Q8463" s="263"/>
      <c r="R8463" s="263"/>
      <c r="S8463" s="263"/>
      <c r="T8463" s="263"/>
      <c r="U8463" s="263"/>
      <c r="V8463" s="263"/>
      <c r="W8463" s="263"/>
      <c r="X8463" s="263"/>
      <c r="Y8463" s="263"/>
      <c r="Z8463" s="263"/>
      <c r="AA8463" s="263"/>
      <c r="AB8463" s="263"/>
      <c r="AC8463" s="263"/>
      <c r="AD8463" s="263"/>
      <c r="AE8463" s="263"/>
    </row>
    <row r="8464" spans="5:31" ht="15" customHeight="1" x14ac:dyDescent="0.3">
      <c r="E8464" s="263"/>
      <c r="F8464" s="263"/>
      <c r="G8464" s="263"/>
      <c r="H8464" s="263"/>
      <c r="I8464" s="263"/>
      <c r="J8464" s="263"/>
      <c r="K8464" s="263"/>
      <c r="L8464" s="263"/>
      <c r="M8464" s="263"/>
      <c r="N8464" s="263"/>
      <c r="O8464" s="263"/>
      <c r="P8464" s="263"/>
      <c r="Q8464" s="263"/>
      <c r="R8464" s="263"/>
      <c r="S8464" s="263"/>
      <c r="T8464" s="263"/>
      <c r="U8464" s="263"/>
      <c r="V8464" s="263"/>
      <c r="W8464" s="263"/>
      <c r="X8464" s="263"/>
      <c r="Y8464" s="263"/>
      <c r="Z8464" s="263"/>
      <c r="AA8464" s="263"/>
      <c r="AB8464" s="263"/>
      <c r="AC8464" s="263"/>
      <c r="AD8464" s="263"/>
      <c r="AE8464" s="263"/>
    </row>
    <row r="8465" spans="5:31" ht="15" customHeight="1" x14ac:dyDescent="0.3">
      <c r="E8465" s="263"/>
      <c r="F8465" s="263"/>
      <c r="G8465" s="263"/>
      <c r="H8465" s="263"/>
      <c r="I8465" s="263"/>
      <c r="J8465" s="263"/>
      <c r="K8465" s="263"/>
      <c r="L8465" s="263"/>
      <c r="M8465" s="263"/>
      <c r="N8465" s="263"/>
      <c r="O8465" s="263"/>
      <c r="P8465" s="263"/>
      <c r="Q8465" s="263"/>
      <c r="R8465" s="263"/>
      <c r="S8465" s="263"/>
      <c r="T8465" s="263"/>
      <c r="U8465" s="263"/>
      <c r="V8465" s="263"/>
      <c r="W8465" s="263"/>
      <c r="X8465" s="263"/>
      <c r="Y8465" s="263"/>
      <c r="Z8465" s="263"/>
      <c r="AA8465" s="263"/>
      <c r="AB8465" s="263"/>
      <c r="AC8465" s="263"/>
      <c r="AD8465" s="263"/>
      <c r="AE8465" s="263"/>
    </row>
    <row r="8466" spans="5:31" ht="15" customHeight="1" x14ac:dyDescent="0.3">
      <c r="E8466" s="263"/>
      <c r="F8466" s="263"/>
      <c r="G8466" s="263"/>
      <c r="H8466" s="263"/>
      <c r="I8466" s="263"/>
      <c r="J8466" s="263"/>
      <c r="K8466" s="263"/>
      <c r="L8466" s="263"/>
      <c r="M8466" s="263"/>
      <c r="N8466" s="263"/>
      <c r="O8466" s="263"/>
      <c r="P8466" s="263"/>
      <c r="Q8466" s="263"/>
      <c r="R8466" s="263"/>
      <c r="S8466" s="263"/>
      <c r="T8466" s="263"/>
      <c r="U8466" s="263"/>
      <c r="V8466" s="263"/>
      <c r="W8466" s="263"/>
      <c r="X8466" s="263"/>
      <c r="Y8466" s="263"/>
      <c r="Z8466" s="263"/>
      <c r="AA8466" s="263"/>
      <c r="AB8466" s="263"/>
      <c r="AC8466" s="263"/>
      <c r="AD8466" s="263"/>
      <c r="AE8466" s="263"/>
    </row>
    <row r="8467" spans="5:31" ht="15" customHeight="1" x14ac:dyDescent="0.3">
      <c r="E8467" s="263"/>
      <c r="F8467" s="263"/>
      <c r="G8467" s="263"/>
      <c r="H8467" s="263"/>
      <c r="I8467" s="263"/>
      <c r="J8467" s="263"/>
      <c r="K8467" s="263"/>
      <c r="L8467" s="263"/>
      <c r="M8467" s="263"/>
      <c r="N8467" s="263"/>
      <c r="O8467" s="263"/>
      <c r="P8467" s="263"/>
      <c r="Q8467" s="263"/>
      <c r="R8467" s="263"/>
      <c r="S8467" s="263"/>
      <c r="T8467" s="263"/>
      <c r="U8467" s="263"/>
      <c r="V8467" s="263"/>
      <c r="W8467" s="263"/>
      <c r="X8467" s="263"/>
      <c r="Y8467" s="263"/>
      <c r="Z8467" s="263"/>
      <c r="AA8467" s="263"/>
      <c r="AB8467" s="263"/>
      <c r="AC8467" s="263"/>
      <c r="AD8467" s="263"/>
      <c r="AE8467" s="263"/>
    </row>
    <row r="8468" spans="5:31" ht="15" customHeight="1" x14ac:dyDescent="0.3">
      <c r="E8468" s="263"/>
      <c r="F8468" s="263"/>
      <c r="G8468" s="263"/>
      <c r="H8468" s="263"/>
      <c r="I8468" s="263"/>
      <c r="J8468" s="263"/>
      <c r="K8468" s="263"/>
      <c r="L8468" s="263"/>
      <c r="M8468" s="263"/>
      <c r="N8468" s="263"/>
      <c r="O8468" s="263"/>
      <c r="P8468" s="263"/>
      <c r="Q8468" s="263"/>
      <c r="R8468" s="263"/>
      <c r="S8468" s="263"/>
      <c r="T8468" s="263"/>
      <c r="U8468" s="263"/>
      <c r="V8468" s="263"/>
      <c r="W8468" s="263"/>
      <c r="X8468" s="263"/>
      <c r="Y8468" s="263"/>
      <c r="Z8468" s="263"/>
      <c r="AA8468" s="263"/>
      <c r="AB8468" s="263"/>
      <c r="AC8468" s="263"/>
      <c r="AD8468" s="263"/>
      <c r="AE8468" s="263"/>
    </row>
    <row r="8469" spans="5:31" ht="15" customHeight="1" x14ac:dyDescent="0.3">
      <c r="E8469" s="263"/>
      <c r="F8469" s="263"/>
      <c r="G8469" s="263"/>
      <c r="H8469" s="263"/>
      <c r="I8469" s="263"/>
      <c r="J8469" s="263"/>
      <c r="K8469" s="263"/>
      <c r="L8469" s="263"/>
      <c r="M8469" s="263"/>
      <c r="N8469" s="263"/>
      <c r="O8469" s="263"/>
      <c r="P8469" s="263"/>
      <c r="Q8469" s="263"/>
      <c r="R8469" s="263"/>
      <c r="S8469" s="263"/>
      <c r="T8469" s="263"/>
      <c r="U8469" s="263"/>
      <c r="V8469" s="263"/>
      <c r="W8469" s="263"/>
      <c r="X8469" s="263"/>
      <c r="Y8469" s="263"/>
      <c r="Z8469" s="263"/>
      <c r="AA8469" s="263"/>
      <c r="AB8469" s="263"/>
      <c r="AC8469" s="263"/>
      <c r="AD8469" s="263"/>
      <c r="AE8469" s="263"/>
    </row>
    <row r="8470" spans="5:31" ht="15" customHeight="1" x14ac:dyDescent="0.3">
      <c r="E8470" s="263"/>
      <c r="F8470" s="263"/>
      <c r="G8470" s="263"/>
      <c r="H8470" s="263"/>
      <c r="I8470" s="263"/>
      <c r="J8470" s="263"/>
      <c r="K8470" s="263"/>
      <c r="L8470" s="263"/>
      <c r="M8470" s="263"/>
      <c r="N8470" s="263"/>
      <c r="O8470" s="263"/>
      <c r="P8470" s="263"/>
      <c r="Q8470" s="263"/>
      <c r="R8470" s="263"/>
      <c r="S8470" s="263"/>
      <c r="T8470" s="263"/>
      <c r="U8470" s="263"/>
      <c r="V8470" s="263"/>
      <c r="W8470" s="263"/>
      <c r="X8470" s="263"/>
      <c r="Y8470" s="263"/>
      <c r="Z8470" s="263"/>
      <c r="AA8470" s="263"/>
      <c r="AB8470" s="263"/>
      <c r="AC8470" s="263"/>
      <c r="AD8470" s="263"/>
      <c r="AE8470" s="263"/>
    </row>
    <row r="8471" spans="5:31" ht="15" customHeight="1" x14ac:dyDescent="0.3">
      <c r="E8471" s="263"/>
      <c r="F8471" s="263"/>
      <c r="G8471" s="263"/>
      <c r="H8471" s="263"/>
      <c r="I8471" s="263"/>
      <c r="J8471" s="263"/>
      <c r="K8471" s="263"/>
      <c r="L8471" s="263"/>
      <c r="M8471" s="263"/>
      <c r="N8471" s="263"/>
      <c r="O8471" s="263"/>
      <c r="P8471" s="263"/>
      <c r="Q8471" s="263"/>
      <c r="R8471" s="263"/>
      <c r="S8471" s="263"/>
      <c r="T8471" s="263"/>
      <c r="U8471" s="263"/>
      <c r="V8471" s="263"/>
      <c r="W8471" s="263"/>
      <c r="X8471" s="263"/>
      <c r="Y8471" s="263"/>
      <c r="Z8471" s="263"/>
      <c r="AA8471" s="263"/>
      <c r="AB8471" s="263"/>
      <c r="AC8471" s="263"/>
      <c r="AD8471" s="263"/>
      <c r="AE8471" s="263"/>
    </row>
    <row r="8472" spans="5:31" ht="15" customHeight="1" x14ac:dyDescent="0.3">
      <c r="E8472" s="263"/>
      <c r="F8472" s="263"/>
      <c r="G8472" s="263"/>
      <c r="H8472" s="263"/>
      <c r="I8472" s="263"/>
      <c r="J8472" s="263"/>
      <c r="K8472" s="263"/>
      <c r="L8472" s="263"/>
      <c r="M8472" s="263"/>
      <c r="N8472" s="263"/>
      <c r="O8472" s="263"/>
      <c r="P8472" s="263"/>
      <c r="Q8472" s="263"/>
      <c r="R8472" s="263"/>
      <c r="S8472" s="263"/>
      <c r="T8472" s="263"/>
      <c r="U8472" s="263"/>
      <c r="V8472" s="263"/>
      <c r="W8472" s="263"/>
      <c r="X8472" s="263"/>
      <c r="Y8472" s="263"/>
      <c r="Z8472" s="263"/>
      <c r="AA8472" s="263"/>
      <c r="AB8472" s="263"/>
      <c r="AC8472" s="263"/>
      <c r="AD8472" s="263"/>
      <c r="AE8472" s="263"/>
    </row>
    <row r="8473" spans="5:31" ht="15" customHeight="1" x14ac:dyDescent="0.3">
      <c r="E8473" s="263"/>
      <c r="F8473" s="263"/>
      <c r="G8473" s="263"/>
      <c r="H8473" s="263"/>
      <c r="I8473" s="263"/>
      <c r="J8473" s="263"/>
      <c r="K8473" s="263"/>
      <c r="L8473" s="263"/>
      <c r="M8473" s="263"/>
      <c r="N8473" s="263"/>
      <c r="O8473" s="263"/>
      <c r="P8473" s="263"/>
      <c r="Q8473" s="263"/>
      <c r="R8473" s="263"/>
      <c r="S8473" s="263"/>
      <c r="T8473" s="263"/>
      <c r="U8473" s="263"/>
      <c r="V8473" s="263"/>
      <c r="W8473" s="263"/>
      <c r="X8473" s="263"/>
      <c r="Y8473" s="263"/>
      <c r="Z8473" s="263"/>
      <c r="AA8473" s="263"/>
      <c r="AB8473" s="263"/>
      <c r="AC8473" s="263"/>
      <c r="AD8473" s="263"/>
      <c r="AE8473" s="263"/>
    </row>
    <row r="8474" spans="5:31" ht="15" customHeight="1" x14ac:dyDescent="0.3">
      <c r="E8474" s="263"/>
      <c r="F8474" s="263"/>
      <c r="G8474" s="263"/>
      <c r="H8474" s="263"/>
      <c r="I8474" s="263"/>
      <c r="J8474" s="263"/>
      <c r="K8474" s="263"/>
      <c r="L8474" s="263"/>
      <c r="M8474" s="263"/>
      <c r="N8474" s="263"/>
      <c r="O8474" s="263"/>
      <c r="P8474" s="263"/>
      <c r="Q8474" s="263"/>
      <c r="R8474" s="263"/>
      <c r="S8474" s="263"/>
      <c r="T8474" s="263"/>
      <c r="U8474" s="263"/>
      <c r="V8474" s="263"/>
      <c r="W8474" s="263"/>
      <c r="X8474" s="263"/>
      <c r="Y8474" s="263"/>
      <c r="Z8474" s="263"/>
      <c r="AA8474" s="263"/>
      <c r="AB8474" s="263"/>
      <c r="AC8474" s="263"/>
      <c r="AD8474" s="263"/>
      <c r="AE8474" s="263"/>
    </row>
    <row r="8475" spans="5:31" ht="15" customHeight="1" x14ac:dyDescent="0.3">
      <c r="E8475" s="263"/>
      <c r="F8475" s="263"/>
      <c r="G8475" s="263"/>
      <c r="H8475" s="263"/>
      <c r="I8475" s="263"/>
      <c r="J8475" s="263"/>
      <c r="K8475" s="263"/>
      <c r="L8475" s="263"/>
      <c r="M8475" s="263"/>
      <c r="N8475" s="263"/>
      <c r="O8475" s="263"/>
      <c r="P8475" s="263"/>
      <c r="Q8475" s="263"/>
      <c r="R8475" s="263"/>
      <c r="S8475" s="263"/>
      <c r="T8475" s="263"/>
      <c r="U8475" s="263"/>
      <c r="V8475" s="263"/>
      <c r="W8475" s="263"/>
      <c r="X8475" s="263"/>
      <c r="Y8475" s="263"/>
      <c r="Z8475" s="263"/>
      <c r="AA8475" s="263"/>
      <c r="AB8475" s="263"/>
      <c r="AC8475" s="263"/>
      <c r="AD8475" s="263"/>
      <c r="AE8475" s="263"/>
    </row>
    <row r="8476" spans="5:31" ht="15" customHeight="1" x14ac:dyDescent="0.3">
      <c r="E8476" s="263"/>
      <c r="F8476" s="263"/>
      <c r="G8476" s="263"/>
      <c r="H8476" s="263"/>
      <c r="I8476" s="263"/>
      <c r="J8476" s="263"/>
      <c r="K8476" s="263"/>
      <c r="L8476" s="263"/>
      <c r="M8476" s="263"/>
      <c r="N8476" s="263"/>
      <c r="O8476" s="263"/>
      <c r="P8476" s="263"/>
      <c r="Q8476" s="263"/>
      <c r="R8476" s="263"/>
      <c r="S8476" s="263"/>
      <c r="T8476" s="263"/>
      <c r="U8476" s="263"/>
      <c r="V8476" s="263"/>
      <c r="W8476" s="263"/>
      <c r="X8476" s="263"/>
      <c r="Y8476" s="263"/>
      <c r="Z8476" s="263"/>
      <c r="AA8476" s="263"/>
      <c r="AB8476" s="263"/>
      <c r="AC8476" s="263"/>
      <c r="AD8476" s="263"/>
      <c r="AE8476" s="263"/>
    </row>
  </sheetData>
  <sheetProtection algorithmName="SHA-512" hashValue="clIVpCQnw073cqzFpQJONH1YBpNq0gquTqiTl09S2xz8dkuKak3AFKWPHDzjPj/jZK7KXi9whKBWupGItcuL9g==" saltValue="LndB5lMAhtb61egGJt7h+w==" spinCount="100000" sheet="1" selectLockedCells="1" selectUnlockedCells="1"/>
  <autoFilter ref="A1:AE7968" xr:uid="{00000000-0001-0000-0700-000000000000}">
    <sortState xmlns:xlrd2="http://schemas.microsoft.com/office/spreadsheetml/2017/richdata2" ref="A2:AE7968">
      <sortCondition descending="1" ref="I1:I7968"/>
    </sortState>
  </autoFilter>
  <phoneticPr fontId="70" type="noConversion"/>
  <conditionalFormatting sqref="A8477:A1048576 A1:A2066">
    <cfRule type="duplicateValues" dxfId="3" priority="4"/>
  </conditionalFormatting>
  <conditionalFormatting sqref="A5743:A7114">
    <cfRule type="duplicateValues" dxfId="2" priority="1"/>
  </conditionalFormatting>
  <conditionalFormatting sqref="A2067:A3837">
    <cfRule type="duplicateValues" dxfId="1" priority="30"/>
  </conditionalFormatting>
  <conditionalFormatting sqref="A3838:A5742">
    <cfRule type="duplicateValues" dxfId="0" priority="31"/>
  </conditionalFormatting>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ورقة1"/>
  <dimension ref="A1:C9"/>
  <sheetViews>
    <sheetView showRowColHeaders="0" rightToLeft="1" workbookViewId="0">
      <selection sqref="A1:C9"/>
    </sheetView>
  </sheetViews>
  <sheetFormatPr defaultRowHeight="14.4" x14ac:dyDescent="0.3"/>
  <sheetData>
    <row r="1" spans="1:3" x14ac:dyDescent="0.3">
      <c r="A1" s="41" t="s">
        <v>115</v>
      </c>
      <c r="B1" s="41" t="s">
        <v>116</v>
      </c>
      <c r="C1" s="1"/>
    </row>
    <row r="2" spans="1:3" x14ac:dyDescent="0.3">
      <c r="A2" s="41">
        <v>700980</v>
      </c>
      <c r="B2" s="41" t="s">
        <v>112</v>
      </c>
      <c r="C2" s="1"/>
    </row>
    <row r="3" spans="1:3" x14ac:dyDescent="0.3">
      <c r="A3" s="41">
        <v>700653</v>
      </c>
      <c r="B3" s="41" t="s">
        <v>117</v>
      </c>
      <c r="C3" s="1"/>
    </row>
    <row r="4" spans="1:3" x14ac:dyDescent="0.3">
      <c r="A4" s="41">
        <v>700124</v>
      </c>
      <c r="B4" s="41" t="s">
        <v>118</v>
      </c>
      <c r="C4" s="1"/>
    </row>
    <row r="5" spans="1:3" x14ac:dyDescent="0.3">
      <c r="A5" s="41">
        <v>700934</v>
      </c>
      <c r="B5" s="41" t="s">
        <v>119</v>
      </c>
      <c r="C5" s="1"/>
    </row>
    <row r="6" spans="1:3" x14ac:dyDescent="0.3">
      <c r="A6" s="1"/>
      <c r="B6" s="1"/>
      <c r="C6" s="1"/>
    </row>
    <row r="7" spans="1:3" x14ac:dyDescent="0.3">
      <c r="A7" s="1"/>
      <c r="B7" s="1"/>
      <c r="C7" s="1"/>
    </row>
    <row r="8" spans="1:3" x14ac:dyDescent="0.3">
      <c r="A8" s="1"/>
      <c r="B8" s="1"/>
      <c r="C8" s="1"/>
    </row>
    <row r="9" spans="1:3" x14ac:dyDescent="0.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9</vt:i4>
      </vt:variant>
      <vt:variant>
        <vt:lpstr>النطاقات المسماة</vt:lpstr>
      </vt:variant>
      <vt:variant>
        <vt:i4>1</vt:i4>
      </vt:variant>
    </vt:vector>
  </HeadingPairs>
  <TitlesOfParts>
    <vt:vector size="10" baseType="lpstr">
      <vt:lpstr>تعليمات التسجيل</vt:lpstr>
      <vt:lpstr>إدخال البيانات</vt:lpstr>
      <vt:lpstr>اختيار المقررات</vt:lpstr>
      <vt:lpstr>الإستمارة</vt:lpstr>
      <vt:lpstr>رياض-21-22-ف2</vt:lpstr>
      <vt:lpstr>السجل العام</vt:lpstr>
      <vt:lpstr>ورقة4</vt:lpstr>
      <vt:lpstr>ورقة2</vt:lpstr>
      <vt:lpstr>ورقة1</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Lenovo</cp:lastModifiedBy>
  <cp:revision/>
  <cp:lastPrinted>2022-07-04T10:08:26Z</cp:lastPrinted>
  <dcterms:created xsi:type="dcterms:W3CDTF">2015-06-05T18:17:20Z</dcterms:created>
  <dcterms:modified xsi:type="dcterms:W3CDTF">2022-08-03T08:32:28Z</dcterms:modified>
</cp:coreProperties>
</file>